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2.56\財政グループshare\share財政\20決算統計\④財政状況資料集作成\R6(2024)決算\01財政状況資料集\11　公表（１回目）\"/>
    </mc:Choice>
  </mc:AlternateContent>
  <xr:revisionPtr revIDLastSave="0" documentId="13_ncr:1_{4D961359-801E-4EDB-ACA2-99C7D0B3FF3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BG32"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E40" i="10"/>
  <c r="AM40" i="10"/>
  <c r="U40" i="10"/>
  <c r="BE39" i="10"/>
  <c r="AM39" i="10"/>
  <c r="U39" i="10"/>
  <c r="BE38" i="10"/>
  <c r="AM38" i="10"/>
  <c r="U38" i="10"/>
  <c r="BE37" i="10"/>
  <c r="AM37" i="10"/>
  <c r="U37" i="10"/>
  <c r="BE36" i="10"/>
  <c r="U36" i="10"/>
  <c r="BE35" i="10"/>
  <c r="U35" i="10"/>
  <c r="BE34" i="10"/>
  <c r="U34" i="10"/>
  <c r="BE33" i="10"/>
  <c r="U33" i="10"/>
  <c r="CO32" i="10"/>
  <c r="CO33" i="10" s="1"/>
  <c r="CO34" i="10" s="1"/>
  <c r="CO35" i="10" s="1"/>
  <c r="CO36" i="10" s="1"/>
  <c r="CO37" i="10" s="1"/>
  <c r="CO38" i="10" s="1"/>
  <c r="CO39" i="10" s="1"/>
  <c r="CO40" i="10" s="1"/>
  <c r="CO41" i="10" s="1"/>
  <c r="BW32" i="10"/>
  <c r="BW33" i="10" s="1"/>
  <c r="BW34" i="10" s="1"/>
  <c r="BW35" i="10" s="1"/>
  <c r="BW36" i="10" s="1"/>
  <c r="BW37" i="10" s="1"/>
  <c r="BW38" i="10" s="1"/>
  <c r="BW39" i="10" s="1"/>
  <c r="BW40"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AM32" i="10" s="1"/>
  <c r="AM33" i="10" l="1"/>
  <c r="AM34" i="10" s="1"/>
  <c r="AM35" i="10" s="1"/>
  <c r="AM36" i="10" s="1"/>
  <c r="BE32" i="10"/>
</calcChain>
</file>

<file path=xl/sharedStrings.xml><?xml version="1.0" encoding="utf-8"?>
<sst xmlns="http://schemas.openxmlformats.org/spreadsheetml/2006/main" count="1184" uniqueCount="595">
  <si>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</si>
  <si>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</si>
  <si>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</si>
  <si>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</si>
  <si>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</si>
  <si>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</si>
  <si>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</si>
  <si>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</si>
  <si>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</si>
  <si>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</si>
  <si>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</si>
  <si>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</si>
  <si>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</si>
  <si>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</si>
  <si>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</si>
  <si>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</si>
  <si>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</si>
  <si>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</si>
  <si>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</si>
  <si>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</si>
  <si>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</si>
  <si>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</si>
  <si>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</si>
  <si>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</si>
  <si>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</si>
  <si>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</si>
  <si>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</si>
  <si>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</si>
  <si>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</si>
  <si>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</si>
  <si>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</si>
  <si>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</si>
  <si>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</si>
  <si>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</si>
  <si>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</si>
  <si>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</si>
  <si>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</si>
  <si>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</si>
  <si>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</si>
  <si>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</si>
  <si>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</si>
  <si>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</si>
  <si>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</si>
  <si>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</si>
  <si>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</si>
  <si>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</si>
  <si>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</si>
  <si>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</si>
  <si>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</si>
  <si>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</si>
  <si>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</si>
  <si>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</si>
  <si>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</si>
  <si>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</si>
  <si>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</si>
  <si>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</si>
  <si>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</si>
  <si>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</si>
  <si>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</si>
  <si>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</si>
  <si>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</si>
  <si>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</si>
  <si>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</si>
  <si>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</si>
  <si>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</si>
  <si>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</si>
  <si>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</si>
  <si>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</si>
  <si>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</si>
  <si>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</si>
  <si>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</si>
  <si>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</si>
  <si>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</si>
  <si>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</si>
  <si>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</si>
  <si>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</si>
  <si>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</si>
  <si>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</si>
  <si>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</si>
  <si>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</si>
  <si>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愛知県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</si>
  <si>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</si>
  <si>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</si>
  <si>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</si>
  <si>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</si>
  <si>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</si>
  <si>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</si>
  <si>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</si>
  <si>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</si>
  <si>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</si>
  <si>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</si>
  <si>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</si>
  <si>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</si>
  <si>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</si>
  <si>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</si>
  <si>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</si>
  <si>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</si>
  <si>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</si>
  <si>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</si>
  <si>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</si>
  <si>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</si>
  <si>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</si>
  <si>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</si>
  <si>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</si>
  <si>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</si>
  <si>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</si>
  <si>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</si>
  <si>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</si>
  <si>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</si>
  <si>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</si>
  <si>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</si>
  <si>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</si>
  <si>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</si>
  <si>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</si>
  <si>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0.8</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</si>
  <si>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</si>
  <si>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</si>
  <si>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</si>
  <si>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</si>
  <si>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</si>
  <si>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</si>
  <si>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</si>
  <si>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</si>
  <si>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</si>
  <si>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</si>
  <si>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</si>
  <si>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</si>
  <si>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</si>
  <si>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</si>
  <si>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</si>
  <si>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</si>
  <si>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</si>
  <si>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</si>
  <si>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</si>
  <si>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</si>
  <si>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</si>
  <si>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</si>
  <si>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</si>
  <si>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</si>
  <si>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</si>
  <si>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</si>
  <si>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</si>
  <si>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</si>
  <si>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</si>
  <si>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</si>
  <si>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</si>
  <si>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</si>
  <si>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</si>
  <si>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</si>
  <si>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</si>
  <si>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</si>
  <si>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</si>
  <si>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</si>
  <si>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</si>
  <si>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</si>
  <si>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</si>
  <si>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</si>
  <si>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</si>
  <si>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</si>
  <si>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</si>
  <si>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</si>
  <si>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</si>
  <si>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</si>
  <si>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</si>
  <si>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</si>
  <si>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</si>
  <si>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</si>
  <si>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</si>
  <si>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</si>
  <si>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</si>
  <si>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</si>
  <si>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</si>
  <si>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</si>
  <si>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</si>
  <si>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</si>
  <si>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</si>
  <si>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</si>
  <si>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</si>
  <si>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</si>
  <si>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</si>
  <si>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</si>
  <si>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</si>
  <si>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愛知県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</si>
  <si>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</si>
  <si>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</si>
  <si>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</si>
  <si>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</si>
  <si>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</si>
  <si>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</si>
  <si>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</si>
  <si>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</si>
  <si>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</si>
  <si>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</si>
  <si>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</si>
  <si>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</si>
  <si>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</si>
  <si>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</si>
  <si>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</si>
  <si>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</si>
  <si>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</si>
  <si>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</si>
  <si>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</si>
  <si>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</si>
  <si>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</si>
  <si>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</si>
  <si>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</si>
  <si>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</si>
  <si>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</si>
  <si>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</si>
  <si>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</si>
  <si>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</si>
  <si>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</si>
  <si>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</si>
  <si>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</si>
  <si>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</si>
  <si>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</si>
  <si>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</si>
  <si>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</si>
  <si>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</si>
  <si>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</si>
  <si>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</si>
  <si>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</si>
  <si>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</si>
  <si>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</si>
  <si>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</si>
  <si>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</si>
  <si>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</si>
  <si>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</si>
  <si>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</si>
  <si>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</si>
  <si>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</si>
  <si>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</si>
  <si>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</si>
  <si>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</si>
  <si>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</si>
  <si>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</si>
  <si>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</si>
  <si>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</si>
  <si>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</si>
  <si>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</si>
  <si>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</si>
  <si>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</si>
  <si>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</si>
  <si>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</si>
  <si>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</si>
  <si>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</si>
  <si>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</si>
  <si>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</si>
  <si>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</si>
  <si>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</si>
  <si>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</si>
  <si>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</si>
  <si>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</si>
  <si>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</si>
  <si>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</si>
  <si>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</si>
  <si>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</si>
  <si>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</si>
  <si>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</si>
  <si>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</si>
  <si>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</si>
  <si>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</si>
  <si>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</si>
  <si>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</si>
  <si>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</si>
  <si>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</si>
  <si>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</si>
  <si>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</si>
  <si>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</si>
  <si>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</si>
  <si>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</si>
  <si>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</si>
  <si>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</si>
  <si>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</si>
  <si>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</si>
  <si>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</si>
  <si>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</si>
  <si>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</si>
  <si>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</si>
  <si>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</si>
  <si>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</si>
  <si>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</si>
  <si>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</si>
  <si>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</si>
  <si>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</si>
  <si>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</si>
  <si>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</si>
  <si>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</si>
  <si>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</si>
  <si>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</si>
  <si>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</si>
  <si>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</si>
  <si>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</si>
  <si>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</si>
  <si>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</si>
  <si>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</si>
  <si>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</si>
  <si>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</si>
  <si>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</si>
  <si>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</si>
  <si>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</si>
  <si>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</si>
  <si>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</si>
  <si>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</si>
  <si>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</si>
  <si>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</si>
  <si>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</si>
  <si>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</si>
  <si>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</si>
  <si>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</si>
  <si>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</si>
  <si>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</si>
  <si>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</si>
  <si>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</si>
  <si>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</si>
  <si>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</si>
  <si>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</si>
  <si>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</si>
  <si>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</si>
  <si>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</si>
  <si>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</si>
  <si>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</si>
  <si>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</si>
  <si>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</si>
  <si>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</si>
  <si>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</si>
  <si>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</si>
  <si>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</si>
  <si>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</si>
  <si>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</si>
  <si>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</si>
  <si>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</si>
  <si>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</si>
  <si>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</si>
  <si>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愛知県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</si>
  <si>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</si>
  <si>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</si>
  <si>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</si>
  <si>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</si>
  <si>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</si>
  <si>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</si>
  <si>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</si>
  <si>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</si>
  <si>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</si>
  <si>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</si>
  <si>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</si>
  <si>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</si>
  <si>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</si>
  <si>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</si>
  <si>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</si>
  <si>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</si>
  <si>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</si>
  <si>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</si>
  <si>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</si>
  <si>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</si>
  <si>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</si>
  <si>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証紙特別会計</t>
    <phoneticPr fontId="3"/>
  </si>
  <si>
    <t>母子父子寡婦福祉資金特別会計</t>
    <phoneticPr fontId="3"/>
  </si>
  <si>
    <t>中小企業設備導入資金特別会計</t>
    <phoneticPr fontId="3"/>
  </si>
  <si>
    <t>就農支援資金特別会計</t>
    <phoneticPr fontId="3"/>
  </si>
  <si>
    <t>県有林野特別会計</t>
    <phoneticPr fontId="3"/>
  </si>
  <si>
    <t>林業改善資金特別会計</t>
    <phoneticPr fontId="3"/>
  </si>
  <si>
    <t>沿岸漁業改善資金特別会計</t>
    <phoneticPr fontId="3"/>
  </si>
  <si>
    <t>県営住宅管理事業特別会計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</si>
  <si>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</si>
  <si>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</si>
  <si>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</si>
  <si>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</si>
  <si>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</si>
  <si>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</si>
  <si>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</si>
  <si>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</si>
  <si>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</si>
  <si>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</si>
  <si>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</si>
  <si>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</si>
  <si>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</si>
  <si>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</si>
  <si>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県立病院事業会計</t>
    <phoneticPr fontId="3"/>
  </si>
  <si>
    <t>水道事業会計</t>
    <phoneticPr fontId="3"/>
  </si>
  <si>
    <t>工業用水道事業会計</t>
    <phoneticPr fontId="3"/>
  </si>
  <si>
    <t>流域下水道事業会計</t>
    <phoneticPr fontId="3"/>
  </si>
  <si>
    <t>用地造成事業会計</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</si>
  <si>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</si>
  <si>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</si>
  <si>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</si>
  <si>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</si>
  <si>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</si>
  <si>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</si>
  <si>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</si>
  <si>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</si>
  <si>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</si>
  <si>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</si>
  <si>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</si>
  <si>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</si>
  <si>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</si>
  <si>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</si>
  <si>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</si>
  <si>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</si>
  <si>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</si>
  <si>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</si>
  <si>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</si>
  <si>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</si>
  <si>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</si>
  <si>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</si>
  <si>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</si>
  <si>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</si>
  <si>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</si>
  <si>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</si>
  <si>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</si>
  <si>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</si>
  <si>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</si>
  <si>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</si>
  <si>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</si>
  <si>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</si>
  <si>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</si>
  <si>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</si>
  <si>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</si>
  <si>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</si>
  <si>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</si>
  <si>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</si>
  <si>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</si>
  <si>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</si>
  <si>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</si>
  <si>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</si>
  <si>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</si>
  <si>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</si>
  <si>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</si>
  <si>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</si>
  <si>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</si>
  <si>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</si>
  <si>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</si>
  <si>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</si>
  <si>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</si>
  <si>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</si>
  <si>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</si>
  <si>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</si>
  <si>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</si>
  <si>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</si>
  <si>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</si>
  <si>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</si>
  <si>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</si>
  <si>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</si>
  <si>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</si>
  <si>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</si>
  <si>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</si>
  <si>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</si>
  <si>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</si>
  <si>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</si>
  <si>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</si>
  <si>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</si>
  <si>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</si>
  <si>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</si>
  <si>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</si>
  <si>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</si>
  <si>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</si>
  <si>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</si>
  <si>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</si>
  <si>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</si>
  <si>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</si>
  <si>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</si>
  <si>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</si>
  <si>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</si>
  <si>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</si>
  <si>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</si>
  <si>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</si>
  <si>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</si>
  <si>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</si>
  <si>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</si>
  <si>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</si>
  <si>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</si>
  <si>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</si>
  <si>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</si>
  <si>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</si>
  <si>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</si>
  <si>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</si>
  <si>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</si>
  <si>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</si>
  <si>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</si>
  <si>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</si>
  <si>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</si>
  <si>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</si>
  <si>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</si>
  <si>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</si>
  <si>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</si>
  <si>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</si>
  <si>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</si>
  <si>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</si>
  <si>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</si>
  <si>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</si>
  <si>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</si>
  <si>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</si>
  <si>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</si>
  <si>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</si>
  <si>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</si>
  <si>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</si>
  <si>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</si>
  <si>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</si>
  <si>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</si>
  <si>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</si>
  <si>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</si>
  <si>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</si>
  <si>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</si>
  <si>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</si>
  <si>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</si>
  <si>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</si>
  <si>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</si>
  <si>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</si>
  <si>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</si>
  <si>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</si>
  <si>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</si>
  <si>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</si>
  <si>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</si>
  <si>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</si>
  <si>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</si>
  <si>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</si>
  <si>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2.62</t>
  </si>
  <si>
    <t>一般会計</t>
  </si>
  <si>
    <t>水道事業会計</t>
  </si>
  <si>
    <t>国民健康保険事業特別会計</t>
  </si>
  <si>
    <t>用地造成事業会計</t>
  </si>
  <si>
    <t>工業用水道事業会計</t>
  </si>
  <si>
    <t>流域下水道事業会計</t>
  </si>
  <si>
    <t>証紙特別会計</t>
  </si>
  <si>
    <t>県営住宅管理事業特別会計</t>
  </si>
  <si>
    <t>その他会計（赤字）</t>
  </si>
  <si>
    <t>その他会計（黒字）</t>
  </si>
  <si>
    <t>（百万円）</t>
    <phoneticPr fontId="2"/>
  </si>
  <si>
    <t>R02</t>
    <phoneticPr fontId="2"/>
  </si>
  <si>
    <t>R03</t>
    <phoneticPr fontId="2"/>
  </si>
  <si>
    <t>R04</t>
    <phoneticPr fontId="2"/>
  </si>
  <si>
    <t>R05</t>
    <phoneticPr fontId="2"/>
  </si>
  <si>
    <t>R06</t>
    <phoneticPr fontId="2"/>
  </si>
  <si>
    <t>アジア・アジアパラ競技大会基金</t>
  </si>
  <si>
    <t>公立学校情報機器整備基金</t>
    <phoneticPr fontId="2"/>
  </si>
  <si>
    <t>－</t>
    <phoneticPr fontId="2"/>
  </si>
  <si>
    <t>地域医療介護総合確保基金</t>
    <rPh sb="0" eb="2">
      <t>チイキ</t>
    </rPh>
    <rPh sb="2" eb="4">
      <t>イリョウ</t>
    </rPh>
    <rPh sb="4" eb="6">
      <t>カイゴ</t>
    </rPh>
    <rPh sb="6" eb="8">
      <t>ソウゴウ</t>
    </rPh>
    <rPh sb="8" eb="10">
      <t>カクホ</t>
    </rPh>
    <rPh sb="10" eb="12">
      <t>キキン</t>
    </rPh>
    <phoneticPr fontId="2"/>
  </si>
  <si>
    <t>災害救助基金</t>
    <rPh sb="0" eb="2">
      <t>サイガイ</t>
    </rPh>
    <rPh sb="2" eb="4">
      <t>キュウジョ</t>
    </rPh>
    <rPh sb="4" eb="6">
      <t>キキン</t>
    </rPh>
    <phoneticPr fontId="2"/>
  </si>
  <si>
    <t>法適用企業</t>
    <rPh sb="0" eb="2">
      <t>ホウテキ</t>
    </rPh>
    <rPh sb="2" eb="3">
      <t>ヨウ</t>
    </rPh>
    <rPh sb="3" eb="5">
      <t>キギョウ</t>
    </rPh>
    <phoneticPr fontId="2"/>
  </si>
  <si>
    <t>-</t>
    <phoneticPr fontId="2"/>
  </si>
  <si>
    <t>法適用（宅地）</t>
    <rPh sb="0" eb="2">
      <t>ホウテキ</t>
    </rPh>
    <rPh sb="2" eb="3">
      <t>ヨウ</t>
    </rPh>
    <rPh sb="4" eb="6">
      <t>タクチ</t>
    </rPh>
    <phoneticPr fontId="2"/>
  </si>
  <si>
    <t>法非適用企業</t>
    <rPh sb="0" eb="1">
      <t>ホウ</t>
    </rPh>
    <rPh sb="1" eb="3">
      <t>ヒテキ</t>
    </rPh>
    <rPh sb="3" eb="4">
      <t>ヨウ</t>
    </rPh>
    <rPh sb="4" eb="6">
      <t>キギョウ</t>
    </rPh>
    <phoneticPr fontId="2"/>
  </si>
  <si>
    <t>名古屋競輪組合</t>
    <rPh sb="0" eb="3">
      <t>ナゴヤ</t>
    </rPh>
    <rPh sb="3" eb="5">
      <t>ケイリン</t>
    </rPh>
    <rPh sb="5" eb="7">
      <t>クミアイ</t>
    </rPh>
    <phoneticPr fontId="2"/>
  </si>
  <si>
    <t>　　一般会計</t>
    <rPh sb="2" eb="4">
      <t>イッパン</t>
    </rPh>
    <rPh sb="4" eb="6">
      <t>カイケイ</t>
    </rPh>
    <phoneticPr fontId="2"/>
  </si>
  <si>
    <t>　　競輪事業特別会計</t>
    <rPh sb="2" eb="4">
      <t>ケイリン</t>
    </rPh>
    <rPh sb="4" eb="6">
      <t>ジギョウ</t>
    </rPh>
    <rPh sb="6" eb="8">
      <t>トクベツ</t>
    </rPh>
    <rPh sb="8" eb="10">
      <t>カイケイ</t>
    </rPh>
    <phoneticPr fontId="2"/>
  </si>
  <si>
    <t>愛知県競馬組合</t>
    <rPh sb="0" eb="3">
      <t>アイチケン</t>
    </rPh>
    <rPh sb="3" eb="5">
      <t>ケイバ</t>
    </rPh>
    <rPh sb="5" eb="7">
      <t>クミアイ</t>
    </rPh>
    <phoneticPr fontId="2"/>
  </si>
  <si>
    <t>名古屋港管理組合</t>
    <rPh sb="0" eb="4">
      <t>ナゴヤコウ</t>
    </rPh>
    <rPh sb="4" eb="6">
      <t>カンリ</t>
    </rPh>
    <rPh sb="6" eb="8">
      <t>クミアイ</t>
    </rPh>
    <phoneticPr fontId="1"/>
  </si>
  <si>
    <t>　一般会計</t>
    <rPh sb="1" eb="3">
      <t>イッパン</t>
    </rPh>
    <rPh sb="3" eb="5">
      <t>カイケイ</t>
    </rPh>
    <phoneticPr fontId="1"/>
  </si>
  <si>
    <t>　基金特別会計</t>
    <rPh sb="1" eb="3">
      <t>キキン</t>
    </rPh>
    <rPh sb="3" eb="5">
      <t>トクベツ</t>
    </rPh>
    <rPh sb="5" eb="7">
      <t>カイケイ</t>
    </rPh>
    <phoneticPr fontId="1"/>
  </si>
  <si>
    <t>　施設運営事業会計</t>
    <rPh sb="1" eb="3">
      <t>シセツ</t>
    </rPh>
    <rPh sb="3" eb="5">
      <t>ウンエイ</t>
    </rPh>
    <rPh sb="5" eb="7">
      <t>ジギョウ</t>
    </rPh>
    <rPh sb="7" eb="9">
      <t>カイケイ</t>
    </rPh>
    <phoneticPr fontId="1"/>
  </si>
  <si>
    <t>法適用企業</t>
    <rPh sb="0" eb="5">
      <t>ホウテキヨウキギョウ</t>
    </rPh>
    <phoneticPr fontId="2"/>
  </si>
  <si>
    <t>　埋立事業会計</t>
    <rPh sb="1" eb="2">
      <t>ウ</t>
    </rPh>
    <rPh sb="2" eb="3">
      <t>タ</t>
    </rPh>
    <rPh sb="3" eb="5">
      <t>ジギョウ</t>
    </rPh>
    <rPh sb="5" eb="7">
      <t>カイケイ</t>
    </rPh>
    <phoneticPr fontId="1"/>
  </si>
  <si>
    <t>○</t>
    <phoneticPr fontId="2"/>
  </si>
  <si>
    <t>愛知県住宅供給公社</t>
    <phoneticPr fontId="2"/>
  </si>
  <si>
    <t>愛知県土地開発公社</t>
    <phoneticPr fontId="2"/>
  </si>
  <si>
    <t>名古屋高速道路公社</t>
    <phoneticPr fontId="2"/>
  </si>
  <si>
    <t>愛知県道路公社</t>
    <phoneticPr fontId="2"/>
  </si>
  <si>
    <t>愛知県公立大学法人</t>
    <phoneticPr fontId="2"/>
  </si>
  <si>
    <t>愛知高速交通(株)</t>
    <phoneticPr fontId="2"/>
  </si>
  <si>
    <t>衣浦臨海鉄道(株)</t>
    <phoneticPr fontId="2"/>
  </si>
  <si>
    <t>愛知環状鉄道(株)</t>
    <phoneticPr fontId="2"/>
  </si>
  <si>
    <t>上飯田連絡線(株)</t>
    <phoneticPr fontId="2"/>
  </si>
  <si>
    <t>中部国際空港連絡鉄道(株)</t>
    <phoneticPr fontId="2"/>
  </si>
  <si>
    <t>名古屋空港ビルディング(株)</t>
    <phoneticPr fontId="2"/>
  </si>
  <si>
    <t>(株)国際デザインセンター</t>
    <phoneticPr fontId="2"/>
  </si>
  <si>
    <t>名古屋テレビ塔（株）</t>
    <phoneticPr fontId="2"/>
  </si>
  <si>
    <t>名古屋競馬（株）</t>
    <phoneticPr fontId="2"/>
  </si>
  <si>
    <t>(株)東三河食肉流通センター</t>
    <phoneticPr fontId="2"/>
  </si>
  <si>
    <t>名古屋埠頭（株）</t>
    <phoneticPr fontId="2"/>
  </si>
  <si>
    <t>(公財）あいち産業振興機構</t>
    <phoneticPr fontId="2"/>
  </si>
  <si>
    <t>(公財）愛知県教育・スポーツ振興財団</t>
    <phoneticPr fontId="2"/>
  </si>
  <si>
    <t>(公財)愛知県水産業振興基金</t>
    <phoneticPr fontId="2"/>
  </si>
  <si>
    <t>(公財)愛知公園協会</t>
    <phoneticPr fontId="2"/>
  </si>
  <si>
    <t>(公財)愛知県国際交流協会</t>
    <phoneticPr fontId="2"/>
  </si>
  <si>
    <t>(公財)愛知県健康づくり振興事業団</t>
    <phoneticPr fontId="2"/>
  </si>
  <si>
    <t>(公財)愛知県農業振興基金</t>
    <phoneticPr fontId="2"/>
  </si>
  <si>
    <t>(公財)愛知県文化振興事業団</t>
    <phoneticPr fontId="2"/>
  </si>
  <si>
    <t>(公財)愛知県暴力追放運動推進センター</t>
    <phoneticPr fontId="2"/>
  </si>
  <si>
    <t>(公財)愛知県林業振興基金</t>
    <phoneticPr fontId="2"/>
  </si>
  <si>
    <t>(公財)科学技術交流財団</t>
    <phoneticPr fontId="2"/>
  </si>
  <si>
    <t>(公財)あいち男女共同参画財団</t>
    <phoneticPr fontId="2"/>
  </si>
  <si>
    <t>(公財)愛知臨海環境整備センター</t>
    <phoneticPr fontId="2"/>
  </si>
  <si>
    <t>(公財)豊川水源基金</t>
    <phoneticPr fontId="2"/>
  </si>
  <si>
    <t>(公財)矢作川水源基金</t>
    <phoneticPr fontId="2"/>
  </si>
  <si>
    <t>(公財)長寿科学振興財団</t>
    <phoneticPr fontId="2"/>
  </si>
  <si>
    <t>(公財)愛知県生活衛生営業指導センター</t>
    <phoneticPr fontId="2"/>
  </si>
  <si>
    <t>(公財)尾州ファッションデザインセンター</t>
    <phoneticPr fontId="2"/>
  </si>
  <si>
    <t>(公財)愛知・豊川用水振興協会</t>
    <phoneticPr fontId="2"/>
  </si>
  <si>
    <t>(公社)木曽三川水源造成公社</t>
    <phoneticPr fontId="2"/>
  </si>
  <si>
    <t>(一財)桃花台センター</t>
    <phoneticPr fontId="2"/>
  </si>
  <si>
    <t>（公財）愛知・名古屋アジア・アジアパラ競技大会組織委員会</t>
    <phoneticPr fontId="2"/>
  </si>
  <si>
    <t>(公財)愛知県スポーツ協会</t>
    <phoneticPr fontId="2"/>
  </si>
  <si>
    <t>伊勢湾フェリー（株）</t>
    <phoneticPr fontId="2"/>
  </si>
  <si>
    <t>中部国際空港（株）</t>
    <phoneticPr fontId="2"/>
  </si>
  <si>
    <t>産業空洞化対策減税基金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</si>
</sst>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1107-4DFA-A7CF-C537D18A00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38266</c:v>
                </c:pt>
                <c:pt idx="1">
                  <c:v>42279</c:v>
                </c:pt>
                <c:pt idx="2">
                  <c:v>42942</c:v>
                </c:pt>
                <c:pt idx="3">
                  <c:v>43622</c:v>
                </c:pt>
                <c:pt idx="4">
                  <c:v>48133</c:v>
                </c:pt>
              </c:numCache>
            </c:numRef>
          </c:val>
          <c:smooth val="0"/>
          <c:extLst>
            <c:ext xmlns:c16="http://schemas.microsoft.com/office/drawing/2014/chart" uri="{C3380CC4-5D6E-409C-BE32-E72D297353CC}">
              <c16:uniqueId val="{00000001-1107-4DFA-A7CF-C537D18A00D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3.96</c:v>
                </c:pt>
                <c:pt idx="1">
                  <c:v>5.28</c:v>
                </c:pt>
                <c:pt idx="2">
                  <c:v>4.6500000000000004</c:v>
                </c:pt>
                <c:pt idx="3">
                  <c:v>4</c:v>
                </c:pt>
                <c:pt idx="4">
                  <c:v>4.68</c:v>
                </c:pt>
              </c:numCache>
            </c:numRef>
          </c:val>
          <c:extLst>
            <c:ext xmlns:c16="http://schemas.microsoft.com/office/drawing/2014/chart" uri="{C3380CC4-5D6E-409C-BE32-E72D297353CC}">
              <c16:uniqueId val="{00000000-3AC8-4C65-84DB-5405B07065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6.95</c:v>
                </c:pt>
                <c:pt idx="1">
                  <c:v>10.1</c:v>
                </c:pt>
                <c:pt idx="2">
                  <c:v>13.03</c:v>
                </c:pt>
                <c:pt idx="3">
                  <c:v>10.56</c:v>
                </c:pt>
                <c:pt idx="4">
                  <c:v>19.22</c:v>
                </c:pt>
              </c:numCache>
            </c:numRef>
          </c:val>
          <c:extLst>
            <c:ext xmlns:c16="http://schemas.microsoft.com/office/drawing/2014/chart" uri="{C3380CC4-5D6E-409C-BE32-E72D297353CC}">
              <c16:uniqueId val="{00000001-3AC8-4C65-84DB-5405B070657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4.9800000000000004</c:v>
                </c:pt>
                <c:pt idx="2">
                  <c:v>1.86</c:v>
                </c:pt>
                <c:pt idx="3">
                  <c:v>-2.62</c:v>
                </c:pt>
                <c:pt idx="4">
                  <c:v>9.68</c:v>
                </c:pt>
              </c:numCache>
            </c:numRef>
          </c:val>
          <c:smooth val="0"/>
          <c:extLst>
            <c:ext xmlns:c16="http://schemas.microsoft.com/office/drawing/2014/chart" uri="{C3380CC4-5D6E-409C-BE32-E72D297353CC}">
              <c16:uniqueId val="{00000002-3AC8-4C65-84DB-5405B070657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0.13</c:v>
                </c:pt>
                <c:pt idx="4">
                  <c:v>#N/A</c:v>
                </c:pt>
                <c:pt idx="5">
                  <c:v>7.0000000000000007E-2</c:v>
                </c:pt>
                <c:pt idx="6">
                  <c:v>#N/A</c:v>
                </c:pt>
                <c:pt idx="7">
                  <c:v>7.0000000000000007E-2</c:v>
                </c:pt>
                <c:pt idx="8">
                  <c:v>#N/A</c:v>
                </c:pt>
                <c:pt idx="9">
                  <c:v>0.03</c:v>
                </c:pt>
              </c:numCache>
            </c:numRef>
          </c:val>
          <c:extLst>
            <c:ext xmlns:c16="http://schemas.microsoft.com/office/drawing/2014/chart" uri="{C3380CC4-5D6E-409C-BE32-E72D297353CC}">
              <c16:uniqueId val="{00000000-DD47-4110-B8C9-2135C03FA6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47-4110-B8C9-2135C03FA677}"/>
            </c:ext>
          </c:extLst>
        </c:ser>
        <c:ser>
          <c:idx val="2"/>
          <c:order val="2"/>
          <c:tx>
            <c:strRef>
              <c:f>データシート!$A$29</c:f>
              <c:strCache>
                <c:ptCount val="1"/>
                <c:pt idx="0">
                  <c:v>県営住宅管理事業特別会計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0.01</c:v>
                </c:pt>
                <c:pt idx="6">
                  <c:v>#N/A</c:v>
                </c:pt>
                <c:pt idx="7">
                  <c:v>0.01</c:v>
                </c:pt>
                <c:pt idx="8">
                  <c:v>#N/A</c:v>
                </c:pt>
                <c:pt idx="9">
                  <c:v>0.03</c:v>
                </c:pt>
              </c:numCache>
            </c:numRef>
          </c:val>
          <c:extLst>
            <c:ext xmlns:c16="http://schemas.microsoft.com/office/drawing/2014/chart" uri="{C3380CC4-5D6E-409C-BE32-E72D297353CC}">
              <c16:uniqueId val="{00000002-DD47-4110-B8C9-2135C03FA677}"/>
            </c:ext>
          </c:extLst>
        </c:ser>
        <c:ser>
          <c:idx val="3"/>
          <c:order val="3"/>
          <c:tx>
            <c:strRef>
              <c:f>データシート!$A$30</c:f>
              <c:strCache>
                <c:ptCount val="1"/>
                <c:pt idx="0">
                  <c:v>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DD47-4110-B8C9-2135C03FA677}"/>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0.51</c:v>
                </c:pt>
                <c:pt idx="4">
                  <c:v>#N/A</c:v>
                </c:pt>
                <c:pt idx="5">
                  <c:v>0.42</c:v>
                </c:pt>
                <c:pt idx="6">
                  <c:v>#N/A</c:v>
                </c:pt>
                <c:pt idx="7">
                  <c:v>0.4</c:v>
                </c:pt>
                <c:pt idx="8">
                  <c:v>#N/A</c:v>
                </c:pt>
                <c:pt idx="9">
                  <c:v>0.44</c:v>
                </c:pt>
              </c:numCache>
            </c:numRef>
          </c:val>
          <c:extLst>
            <c:ext xmlns:c16="http://schemas.microsoft.com/office/drawing/2014/chart" uri="{C3380CC4-5D6E-409C-BE32-E72D297353CC}">
              <c16:uniqueId val="{00000004-DD47-4110-B8C9-2135C03FA677}"/>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0.67</c:v>
                </c:pt>
                <c:pt idx="4">
                  <c:v>#N/A</c:v>
                </c:pt>
                <c:pt idx="5">
                  <c:v>0.68</c:v>
                </c:pt>
                <c:pt idx="6">
                  <c:v>#N/A</c:v>
                </c:pt>
                <c:pt idx="7">
                  <c:v>0.64</c:v>
                </c:pt>
                <c:pt idx="8">
                  <c:v>#N/A</c:v>
                </c:pt>
                <c:pt idx="9">
                  <c:v>0.61</c:v>
                </c:pt>
              </c:numCache>
            </c:numRef>
          </c:val>
          <c:extLst>
            <c:ext xmlns:c16="http://schemas.microsoft.com/office/drawing/2014/chart" uri="{C3380CC4-5D6E-409C-BE32-E72D297353CC}">
              <c16:uniqueId val="{00000005-DD47-4110-B8C9-2135C03FA677}"/>
            </c:ext>
          </c:extLst>
        </c:ser>
        <c:ser>
          <c:idx val="6"/>
          <c:order val="6"/>
          <c:tx>
            <c:strRef>
              <c:f>データシート!$A$33</c:f>
              <c:strCache>
                <c:ptCount val="1"/>
                <c:pt idx="0">
                  <c:v>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3.79</c:v>
                </c:pt>
                <c:pt idx="4">
                  <c:v>#N/A</c:v>
                </c:pt>
                <c:pt idx="5">
                  <c:v>2.67</c:v>
                </c:pt>
                <c:pt idx="6">
                  <c:v>#N/A</c:v>
                </c:pt>
                <c:pt idx="7">
                  <c:v>1.31</c:v>
                </c:pt>
                <c:pt idx="8">
                  <c:v>#N/A</c:v>
                </c:pt>
                <c:pt idx="9">
                  <c:v>0.96</c:v>
                </c:pt>
              </c:numCache>
            </c:numRef>
          </c:val>
          <c:extLst>
            <c:ext xmlns:c16="http://schemas.microsoft.com/office/drawing/2014/chart" uri="{C3380CC4-5D6E-409C-BE32-E72D297353CC}">
              <c16:uniqueId val="{00000006-DD47-4110-B8C9-2135C03FA67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2.2599999999999998</c:v>
                </c:pt>
                <c:pt idx="2">
                  <c:v>#N/A</c:v>
                </c:pt>
                <c:pt idx="3">
                  <c:v>1.31</c:v>
                </c:pt>
                <c:pt idx="4">
                  <c:v>#N/A</c:v>
                </c:pt>
                <c:pt idx="5">
                  <c:v>0.48</c:v>
                </c:pt>
                <c:pt idx="6">
                  <c:v>#N/A</c:v>
                </c:pt>
                <c:pt idx="7">
                  <c:v>0.43</c:v>
                </c:pt>
                <c:pt idx="8">
                  <c:v>#N/A</c:v>
                </c:pt>
                <c:pt idx="9">
                  <c:v>1.03</c:v>
                </c:pt>
              </c:numCache>
            </c:numRef>
          </c:val>
          <c:extLst>
            <c:ext xmlns:c16="http://schemas.microsoft.com/office/drawing/2014/chart" uri="{C3380CC4-5D6E-409C-BE32-E72D297353CC}">
              <c16:uniqueId val="{00000007-DD47-4110-B8C9-2135C03FA67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1.1499999999999999</c:v>
                </c:pt>
                <c:pt idx="2">
                  <c:v>#N/A</c:v>
                </c:pt>
                <c:pt idx="3">
                  <c:v>1.45</c:v>
                </c:pt>
                <c:pt idx="4">
                  <c:v>#N/A</c:v>
                </c:pt>
                <c:pt idx="5">
                  <c:v>1.52</c:v>
                </c:pt>
                <c:pt idx="6">
                  <c:v>#N/A</c:v>
                </c:pt>
                <c:pt idx="7">
                  <c:v>1.54</c:v>
                </c:pt>
                <c:pt idx="8">
                  <c:v>#N/A</c:v>
                </c:pt>
                <c:pt idx="9">
                  <c:v>1.54</c:v>
                </c:pt>
              </c:numCache>
            </c:numRef>
          </c:val>
          <c:extLst>
            <c:ext xmlns:c16="http://schemas.microsoft.com/office/drawing/2014/chart" uri="{C3380CC4-5D6E-409C-BE32-E72D297353CC}">
              <c16:uniqueId val="{00000008-DD47-4110-B8C9-2135C03FA6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3.91</c:v>
                </c:pt>
                <c:pt idx="2">
                  <c:v>#N/A</c:v>
                </c:pt>
                <c:pt idx="3">
                  <c:v>5.23</c:v>
                </c:pt>
                <c:pt idx="4">
                  <c:v>#N/A</c:v>
                </c:pt>
                <c:pt idx="5">
                  <c:v>4.62</c:v>
                </c:pt>
                <c:pt idx="6">
                  <c:v>#N/A</c:v>
                </c:pt>
                <c:pt idx="7">
                  <c:v>3.98</c:v>
                </c:pt>
                <c:pt idx="8">
                  <c:v>#N/A</c:v>
                </c:pt>
                <c:pt idx="9">
                  <c:v>4.6399999999999997</c:v>
                </c:pt>
              </c:numCache>
            </c:numRef>
          </c:val>
          <c:extLst>
            <c:ext xmlns:c16="http://schemas.microsoft.com/office/drawing/2014/chart" uri="{C3380CC4-5D6E-409C-BE32-E72D297353CC}">
              <c16:uniqueId val="{00000009-DD47-4110-B8C9-2135C03FA67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234380</c:v>
                </c:pt>
                <c:pt idx="5">
                  <c:v>231679</c:v>
                </c:pt>
                <c:pt idx="8">
                  <c:v>229195</c:v>
                </c:pt>
                <c:pt idx="11">
                  <c:v>225061</c:v>
                </c:pt>
                <c:pt idx="14">
                  <c:v>220398</c:v>
                </c:pt>
              </c:numCache>
            </c:numRef>
          </c:val>
          <c:extLst>
            <c:ext xmlns:c16="http://schemas.microsoft.com/office/drawing/2014/chart" uri="{C3380CC4-5D6E-409C-BE32-E72D297353CC}">
              <c16:uniqueId val="{00000000-22F4-4D7F-8D27-43E3C84419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F4-4D7F-8D27-43E3C84419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9973</c:v>
                </c:pt>
                <c:pt idx="3">
                  <c:v>9736</c:v>
                </c:pt>
                <c:pt idx="6">
                  <c:v>9292</c:v>
                </c:pt>
                <c:pt idx="9">
                  <c:v>9274</c:v>
                </c:pt>
                <c:pt idx="12">
                  <c:v>8692</c:v>
                </c:pt>
              </c:numCache>
            </c:numRef>
          </c:val>
          <c:extLst>
            <c:ext xmlns:c16="http://schemas.microsoft.com/office/drawing/2014/chart" uri="{C3380CC4-5D6E-409C-BE32-E72D297353CC}">
              <c16:uniqueId val="{00000002-22F4-4D7F-8D27-43E3C84419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3184</c:v>
                </c:pt>
                <c:pt idx="3">
                  <c:v>2838</c:v>
                </c:pt>
                <c:pt idx="6">
                  <c:v>2651</c:v>
                </c:pt>
                <c:pt idx="9">
                  <c:v>2594</c:v>
                </c:pt>
                <c:pt idx="12">
                  <c:v>2678</c:v>
                </c:pt>
              </c:numCache>
            </c:numRef>
          </c:val>
          <c:extLst>
            <c:ext xmlns:c16="http://schemas.microsoft.com/office/drawing/2014/chart" uri="{C3380CC4-5D6E-409C-BE32-E72D297353CC}">
              <c16:uniqueId val="{00000003-22F4-4D7F-8D27-43E3C84419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7131</c:v>
                </c:pt>
                <c:pt idx="3">
                  <c:v>7013</c:v>
                </c:pt>
                <c:pt idx="6">
                  <c:v>6560</c:v>
                </c:pt>
                <c:pt idx="9">
                  <c:v>6370</c:v>
                </c:pt>
                <c:pt idx="12">
                  <c:v>6094</c:v>
                </c:pt>
              </c:numCache>
            </c:numRef>
          </c:val>
          <c:extLst>
            <c:ext xmlns:c16="http://schemas.microsoft.com/office/drawing/2014/chart" uri="{C3380CC4-5D6E-409C-BE32-E72D297353CC}">
              <c16:uniqueId val="{00000004-22F4-4D7F-8D27-43E3C84419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154592</c:v>
                </c:pt>
                <c:pt idx="3">
                  <c:v>158178</c:v>
                </c:pt>
                <c:pt idx="6">
                  <c:v>164017</c:v>
                </c:pt>
                <c:pt idx="9">
                  <c:v>162998</c:v>
                </c:pt>
                <c:pt idx="12">
                  <c:v>161773</c:v>
                </c:pt>
              </c:numCache>
            </c:numRef>
          </c:val>
          <c:extLst>
            <c:ext xmlns:c16="http://schemas.microsoft.com/office/drawing/2014/chart" uri="{C3380CC4-5D6E-409C-BE32-E72D297353CC}">
              <c16:uniqueId val="{00000005-22F4-4D7F-8D27-43E3C84419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F4-4D7F-8D27-43E3C84419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215961</c:v>
                </c:pt>
                <c:pt idx="3">
                  <c:v>207030</c:v>
                </c:pt>
                <c:pt idx="6">
                  <c:v>208755</c:v>
                </c:pt>
                <c:pt idx="9">
                  <c:v>210475</c:v>
                </c:pt>
                <c:pt idx="12">
                  <c:v>208460</c:v>
                </c:pt>
              </c:numCache>
            </c:numRef>
          </c:val>
          <c:extLst>
            <c:ext xmlns:c16="http://schemas.microsoft.com/office/drawing/2014/chart" uri="{C3380CC4-5D6E-409C-BE32-E72D297353CC}">
              <c16:uniqueId val="{00000007-22F4-4D7F-8D27-43E3C844193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156461</c:v>
                </c:pt>
                <c:pt idx="2">
                  <c:v>#N/A</c:v>
                </c:pt>
                <c:pt idx="3">
                  <c:v>#N/A</c:v>
                </c:pt>
                <c:pt idx="4">
                  <c:v>153116</c:v>
                </c:pt>
                <c:pt idx="5">
                  <c:v>#N/A</c:v>
                </c:pt>
                <c:pt idx="6">
                  <c:v>#N/A</c:v>
                </c:pt>
                <c:pt idx="7">
                  <c:v>162080</c:v>
                </c:pt>
                <c:pt idx="8">
                  <c:v>#N/A</c:v>
                </c:pt>
                <c:pt idx="9">
                  <c:v>#N/A</c:v>
                </c:pt>
                <c:pt idx="10">
                  <c:v>166650</c:v>
                </c:pt>
                <c:pt idx="11">
                  <c:v>#N/A</c:v>
                </c:pt>
                <c:pt idx="12">
                  <c:v>#N/A</c:v>
                </c:pt>
                <c:pt idx="13">
                  <c:v>167299</c:v>
                </c:pt>
                <c:pt idx="14">
                  <c:v>#N/A</c:v>
                </c:pt>
              </c:numCache>
            </c:numRef>
          </c:val>
          <c:smooth val="0"/>
          <c:extLst>
            <c:ext xmlns:c16="http://schemas.microsoft.com/office/drawing/2014/chart" uri="{C3380CC4-5D6E-409C-BE32-E72D297353CC}">
              <c16:uniqueId val="{00000008-22F4-4D7F-8D27-43E3C844193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2892425</c:v>
                </c:pt>
                <c:pt idx="5">
                  <c:v>2915587</c:v>
                </c:pt>
                <c:pt idx="8">
                  <c:v>2862745</c:v>
                </c:pt>
                <c:pt idx="11">
                  <c:v>2764411</c:v>
                </c:pt>
                <c:pt idx="14">
                  <c:v>2625883</c:v>
                </c:pt>
              </c:numCache>
            </c:numRef>
          </c:val>
          <c:extLst>
            <c:ext xmlns:c16="http://schemas.microsoft.com/office/drawing/2014/chart" uri="{C3380CC4-5D6E-409C-BE32-E72D297353CC}">
              <c16:uniqueId val="{00000000-EE49-47D2-AF37-7DF442DA37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74947</c:v>
                </c:pt>
                <c:pt idx="5">
                  <c:v>60760</c:v>
                </c:pt>
                <c:pt idx="8">
                  <c:v>58515</c:v>
                </c:pt>
                <c:pt idx="11">
                  <c:v>57739</c:v>
                </c:pt>
                <c:pt idx="14">
                  <c:v>55030</c:v>
                </c:pt>
              </c:numCache>
            </c:numRef>
          </c:val>
          <c:extLst>
            <c:ext xmlns:c16="http://schemas.microsoft.com/office/drawing/2014/chart" uri="{C3380CC4-5D6E-409C-BE32-E72D297353CC}">
              <c16:uniqueId val="{00000001-EE49-47D2-AF37-7DF442DA37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1006187</c:v>
                </c:pt>
                <c:pt idx="5">
                  <c:v>1200622</c:v>
                </c:pt>
                <c:pt idx="8">
                  <c:v>1212416</c:v>
                </c:pt>
                <c:pt idx="11">
                  <c:v>1231052</c:v>
                </c:pt>
                <c:pt idx="14">
                  <c:v>1379416</c:v>
                </c:pt>
              </c:numCache>
            </c:numRef>
          </c:val>
          <c:extLst>
            <c:ext xmlns:c16="http://schemas.microsoft.com/office/drawing/2014/chart" uri="{C3380CC4-5D6E-409C-BE32-E72D297353CC}">
              <c16:uniqueId val="{00000002-EE49-47D2-AF37-7DF442DA37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49-47D2-AF37-7DF442DA37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49-47D2-AF37-7DF442DA37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18729</c:v>
                </c:pt>
                <c:pt idx="3">
                  <c:v>17968</c:v>
                </c:pt>
                <c:pt idx="6">
                  <c:v>14260</c:v>
                </c:pt>
                <c:pt idx="9">
                  <c:v>15629</c:v>
                </c:pt>
                <c:pt idx="12">
                  <c:v>15899</c:v>
                </c:pt>
              </c:numCache>
            </c:numRef>
          </c:val>
          <c:extLst>
            <c:ext xmlns:c16="http://schemas.microsoft.com/office/drawing/2014/chart" uri="{C3380CC4-5D6E-409C-BE32-E72D297353CC}">
              <c16:uniqueId val="{00000005-EE49-47D2-AF37-7DF442DA37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382821</c:v>
                </c:pt>
                <c:pt idx="3">
                  <c:v>376552</c:v>
                </c:pt>
                <c:pt idx="6">
                  <c:v>369950</c:v>
                </c:pt>
                <c:pt idx="9">
                  <c:v>380575</c:v>
                </c:pt>
                <c:pt idx="12">
                  <c:v>383958</c:v>
                </c:pt>
              </c:numCache>
            </c:numRef>
          </c:val>
          <c:extLst>
            <c:ext xmlns:c16="http://schemas.microsoft.com/office/drawing/2014/chart" uri="{C3380CC4-5D6E-409C-BE32-E72D297353CC}">
              <c16:uniqueId val="{00000006-EE49-47D2-AF37-7DF442DA37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32000</c:v>
                </c:pt>
                <c:pt idx="3">
                  <c:v>33212</c:v>
                </c:pt>
                <c:pt idx="6">
                  <c:v>35127</c:v>
                </c:pt>
                <c:pt idx="9">
                  <c:v>37329</c:v>
                </c:pt>
                <c:pt idx="12">
                  <c:v>39454</c:v>
                </c:pt>
              </c:numCache>
            </c:numRef>
          </c:val>
          <c:extLst>
            <c:ext xmlns:c16="http://schemas.microsoft.com/office/drawing/2014/chart" uri="{C3380CC4-5D6E-409C-BE32-E72D297353CC}">
              <c16:uniqueId val="{00000007-EE49-47D2-AF37-7DF442DA37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98621</c:v>
                </c:pt>
                <c:pt idx="3">
                  <c:v>92865</c:v>
                </c:pt>
                <c:pt idx="6">
                  <c:v>88381</c:v>
                </c:pt>
                <c:pt idx="9">
                  <c:v>83545</c:v>
                </c:pt>
                <c:pt idx="12">
                  <c:v>87589</c:v>
                </c:pt>
              </c:numCache>
            </c:numRef>
          </c:val>
          <c:extLst>
            <c:ext xmlns:c16="http://schemas.microsoft.com/office/drawing/2014/chart" uri="{C3380CC4-5D6E-409C-BE32-E72D297353CC}">
              <c16:uniqueId val="{00000008-EE49-47D2-AF37-7DF442DA37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74698</c:v>
                </c:pt>
                <c:pt idx="3">
                  <c:v>67991</c:v>
                </c:pt>
                <c:pt idx="6">
                  <c:v>62070</c:v>
                </c:pt>
                <c:pt idx="9">
                  <c:v>55025</c:v>
                </c:pt>
                <c:pt idx="12">
                  <c:v>48891</c:v>
                </c:pt>
              </c:numCache>
            </c:numRef>
          </c:val>
          <c:extLst>
            <c:ext xmlns:c16="http://schemas.microsoft.com/office/drawing/2014/chart" uri="{C3380CC4-5D6E-409C-BE32-E72D297353CC}">
              <c16:uniqueId val="{00000009-EE49-47D2-AF37-7DF442DA37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5506952</c:v>
                </c:pt>
                <c:pt idx="3">
                  <c:v>5644447</c:v>
                </c:pt>
                <c:pt idx="6">
                  <c:v>5540181</c:v>
                </c:pt>
                <c:pt idx="9">
                  <c:v>5471504</c:v>
                </c:pt>
                <c:pt idx="12">
                  <c:v>5415388</c:v>
                </c:pt>
              </c:numCache>
            </c:numRef>
          </c:val>
          <c:extLst>
            <c:ext xmlns:c16="http://schemas.microsoft.com/office/drawing/2014/chart" uri="{C3380CC4-5D6E-409C-BE32-E72D297353CC}">
              <c16:uniqueId val="{0000000A-EE49-47D2-AF37-7DF442DA37D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2140262</c:v>
                </c:pt>
                <c:pt idx="2">
                  <c:v>#N/A</c:v>
                </c:pt>
                <c:pt idx="3">
                  <c:v>#N/A</c:v>
                </c:pt>
                <c:pt idx="4">
                  <c:v>2056065</c:v>
                </c:pt>
                <c:pt idx="5">
                  <c:v>#N/A</c:v>
                </c:pt>
                <c:pt idx="6">
                  <c:v>#N/A</c:v>
                </c:pt>
                <c:pt idx="7">
                  <c:v>1976291</c:v>
                </c:pt>
                <c:pt idx="8">
                  <c:v>#N/A</c:v>
                </c:pt>
                <c:pt idx="9">
                  <c:v>#N/A</c:v>
                </c:pt>
                <c:pt idx="10">
                  <c:v>1990405</c:v>
                </c:pt>
                <c:pt idx="11">
                  <c:v>#N/A</c:v>
                </c:pt>
                <c:pt idx="12">
                  <c:v>#N/A</c:v>
                </c:pt>
                <c:pt idx="13">
                  <c:v>1930850</c:v>
                </c:pt>
                <c:pt idx="14">
                  <c:v>#N/A</c:v>
                </c:pt>
              </c:numCache>
            </c:numRef>
          </c:val>
          <c:smooth val="0"/>
          <c:extLst>
            <c:ext xmlns:c16="http://schemas.microsoft.com/office/drawing/2014/chart" uri="{C3380CC4-5D6E-409C-BE32-E72D297353CC}">
              <c16:uniqueId val="{0000000B-EE49-47D2-AF37-7DF442DA37D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182462</c:v>
                </c:pt>
                <c:pt idx="1">
                  <c:v>152161</c:v>
                </c:pt>
                <c:pt idx="2">
                  <c:v>283507</c:v>
                </c:pt>
              </c:numCache>
            </c:numRef>
          </c:val>
          <c:extLst>
            <c:ext xmlns:c16="http://schemas.microsoft.com/office/drawing/2014/chart" uri="{C3380CC4-5D6E-409C-BE32-E72D297353CC}">
              <c16:uniqueId val="{00000000-2B6C-464E-9037-E03BC77A82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100001</c:v>
                </c:pt>
                <c:pt idx="1">
                  <c:v>100057</c:v>
                </c:pt>
                <c:pt idx="2">
                  <c:v>100277</c:v>
                </c:pt>
              </c:numCache>
            </c:numRef>
          </c:val>
          <c:extLst>
            <c:ext xmlns:c16="http://schemas.microsoft.com/office/drawing/2014/chart" uri="{C3380CC4-5D6E-409C-BE32-E72D297353CC}">
              <c16:uniqueId val="{00000001-2B6C-464E-9037-E03BC77A82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93277</c:v>
                </c:pt>
                <c:pt idx="1">
                  <c:v>109956</c:v>
                </c:pt>
                <c:pt idx="2">
                  <c:v>124722</c:v>
                </c:pt>
              </c:numCache>
            </c:numRef>
          </c:val>
          <c:extLst>
            <c:ext xmlns:c16="http://schemas.microsoft.com/office/drawing/2014/chart" uri="{C3380CC4-5D6E-409C-BE32-E72D297353CC}">
              <c16:uniqueId val="{00000002-2B6C-464E-9037-E03BC77A82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令和６年度の元利償還金等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については、満期一括償還地方債に係る年度割相当額の減少（△１２億円）や、元金償還額の減少等に伴い元利償還金が減少（△２０億円）したことなどにより、全体では４０億円の減少となった。</a:t>
          </a:r>
        </a:p>
        <a:p>
          <a:r>
            <a:rPr kumimoji="1" lang="ja-JP" altLang="en-US" sz="1100">
              <a:latin typeface="ＭＳ ゴシック" pitchFamily="49" charset="-128"/>
              <a:ea typeface="ＭＳ ゴシック" pitchFamily="49" charset="-128"/>
            </a:rPr>
            <a:t>　また、算入公債費等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については、臨時財政対策債をはじめとする交付税算入額が減少したことなどにより、４７億円減少した。</a:t>
          </a:r>
        </a:p>
        <a:p>
          <a:r>
            <a:rPr kumimoji="1" lang="ja-JP" altLang="en-US" sz="1100">
              <a:latin typeface="ＭＳ ゴシック" pitchFamily="49" charset="-128"/>
              <a:ea typeface="ＭＳ ゴシック" pitchFamily="49" charset="-128"/>
            </a:rPr>
            <a:t>　この結果、実質公債費比率の分子は令和５年度と比較して６億円増加し、１，６７３億円となった。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とする総務省ルールに基づき、積立てを確実に行っており、積立不足は生じていない。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については、過去に発行した臨時財政対策債などの県債の償還に伴い、一般会計等に係る地方債の現在高の減少（△５６１億円）などにより、全体では５２４億円の減少となっている。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については、基準財政需要額算入見込額が減少（△１，３８５億円）したものの、財政調整基金の増加などにより充当可能基金は増加（＋１，４８３億円）したため、全体では７１億円増加した。</a:t>
          </a:r>
        </a:p>
        <a:p>
          <a:r>
            <a:rPr kumimoji="1" lang="ja-JP" altLang="en-US" sz="1400">
              <a:latin typeface="ＭＳ ゴシック" pitchFamily="49" charset="-128"/>
              <a:ea typeface="ＭＳ ゴシック" pitchFamily="49" charset="-128"/>
            </a:rPr>
            <a:t>　この結果、将来負担比率の分子は、令和５年度と比較して５９５億円減少した。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・令和６年度末の基金残高は５，０８５億円となっており、前年度から１，４６３億円増加した。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・これは、交付税の後年度減額精算に備えて財政調整基金に１，３１３億円積み立てたことなどが主な要因である。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・財政調整基金及び減債基金については、「あいち行革プラン２０２５」に基づき、年度間の財源調整に的確に活用しつつ、年度途中の不測の財政需要に機動的に対応できるよう、基金残高の確保に努める。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・その他特定目的基金については、計画的な積立てを行うとともに、各基金の目的に沿って、効果的・効率的に活用していく。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：第２０回アジア競技大会及び第５回アジアパラ競技大会の開催に必要な財源の確保。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　　　　：公立学校における情報機器の整備に必要な財源の確保。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地域医療介護総合確保基金　　　　：地域における医療及び介護の総合的な確保に関する事業の推進に必要な財源の確保。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：２０２６年の大会の開催に必要な財源を確保するため１０７億円を積み立てたことにより増加した。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　　　　：公立学校における情報機器の整備に必要な財源を確保するため２０２億円を積み立てたことにより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退職手当平準化基金　　　　　　　：職員の定年の段階的な引上げに伴う退職手当の各年度間における財源調整のため９６億円を取り崩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：２０２６年の大会開催にあたって、計画的どおり取崩しを行う。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退職手当平準化基金　　　　　　　：職員の定年年齢が２０２３年度から２年に１歳ずつ、６０歳から６５歳に段階的に引き上げられる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ことに伴い、退職手当の支給額が年度間で大きく増減することから、年度間の財源調整を行い、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退職手当の支給に必要となる財源を安定的に確保するため、１年おきに積立てと取崩しを行うこと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で、２か年度間隔で財政負担を平準化を図る。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文化振興基金　　　　　　　　　　：毎年度予算で定める額を積み立て、文化芸術の振興に係る継続的かつ安定的な施策を展開するため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に取り崩す予定。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・令和６年度末の基金残高は２，８３５億円であり、前年度から１，３１３億円増加した。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・これは、交付税の後年度減額精算に備えて１，３１３億円の積立てを行ったことによるものである。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・愛知県には、他団体に比べ、年度によって県税収入が大きく変動</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するという財政運営上の特徴があり、このため、歳入の上振れが生じた際には基金に積立てを行い、財源不足が生じた際にはこれを取り崩して対応している。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・毎年度の予算編成において多額の基金取崩しを計上する厳しい財政状況が継続しており、令和８年度当初予算では１，６０４億円の取崩しを計上している。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・今後も「あいち行革プラン２０２５」に基づき、年度間の財源調整に的確に活用しつつ、年度途中の不測の財政需要に機動的に対応できるよう、基金残高の確保に努める。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県税の対前年度増減額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決算ベース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の絶対値を取り、過去２０年平均すると８９３億円となる。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過去には、平成２０年度から２１年度において３，７３０億円の減となったこともある。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・令和６年度末の基金残高は１，００３億円であり、前年度からほぼ横ばいとなった。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知県には、他団体に比べ、年度によって県税収入が大きく変動するという財政運営上の特徴があり、このため、歳入の上振れが生じた際には基金に積立てを行い、財源不足が生じた際にはこれを取り崩して対応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・令和６年度は、令和５年度と同様に利子収益の積立てのみを行った。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・毎年度の予算編成において多額の基金取崩しを計上する厳しい財政状況が継続しており、令和８年度当初予算では１，００８億円の取崩しを計上している。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・今後も「あいち行革プラン２０２５」に基づき、年度間の財源調整に的確に活用しつつ、年度途中の不測の財政需要に機動的に対応できるよう、基金残高の確保に努める。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財政力指数は３か年平均で算出する。令和２年度以降低下傾向となっていたものの、令和６年度は上昇した。</a:t>
          </a:r>
        </a:p>
        <a:p>
          <a:r>
            <a:rPr kumimoji="1" lang="ja-JP" altLang="en-US" sz="1100">
              <a:latin typeface="ＭＳ Ｐゴシック" panose="020B0600070205080204" pitchFamily="50" charset="-128"/>
              <a:ea typeface="ＭＳ Ｐゴシック" panose="020B0600070205080204" pitchFamily="50" charset="-128"/>
            </a:rPr>
            <a:t>　令和４年度及び令和５年度は、法人二税の増などにより分子が増加したことに伴い、単年度の財政力指数は上昇したものの、令和４年度は令和元年度よりも、令和５年度は令和２年度よりも低い水準のため、３か年平均では低下した。</a:t>
          </a:r>
        </a:p>
        <a:p>
          <a:r>
            <a:rPr kumimoji="1" lang="ja-JP" altLang="en-US" sz="1100">
              <a:latin typeface="ＭＳ Ｐゴシック" panose="020B0600070205080204" pitchFamily="50" charset="-128"/>
              <a:ea typeface="ＭＳ Ｐゴシック" panose="020B0600070205080204" pitchFamily="50" charset="-128"/>
            </a:rPr>
            <a:t>　令和６年度は、法人関係税の増などにより分子が増加したことに伴い、単年度の財政力指数が上昇し、令和６年度は令和３年度よりも高い水準のため、３か年平均も上昇した。</a:t>
          </a:r>
        </a:p>
        <a:p>
          <a:r>
            <a:rPr kumimoji="1" lang="ja-JP" altLang="en-US" sz="1100">
              <a:latin typeface="ＭＳ Ｐゴシック" panose="020B0600070205080204" pitchFamily="50" charset="-128"/>
              <a:ea typeface="ＭＳ Ｐゴシック" panose="020B0600070205080204" pitchFamily="50" charset="-128"/>
            </a:rPr>
            <a:t>（単年度財政力指数 </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0.91 R03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0.82 R04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0.88 R05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0.89 R06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0.87</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169333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2611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129117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36</xdr:row>
      <xdr:rowOff>48683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404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比率を算定する上で分子となる経常経費充当一般財源は、扶助費的な補助費等の増などにより令和２年度以降増加傾向にある。</a:t>
          </a:r>
        </a:p>
        <a:p>
          <a:r>
            <a:rPr kumimoji="1" lang="ja-JP" altLang="en-US" sz="900">
              <a:latin typeface="ＭＳ Ｐゴシック" panose="020B0600070205080204" pitchFamily="50" charset="-128"/>
              <a:ea typeface="ＭＳ Ｐゴシック" panose="020B0600070205080204" pitchFamily="50" charset="-128"/>
            </a:rPr>
            <a:t>　令和３年度は、分子が増加したものの、県税収入や地方交付税の増などにより、分母の増が分子の増を上回ったため、前年度から１０．８ポイントと大幅に低下した。</a:t>
          </a:r>
        </a:p>
        <a:p>
          <a:r>
            <a:rPr kumimoji="1" lang="ja-JP" altLang="en-US" sz="900">
              <a:latin typeface="ＭＳ Ｐゴシック" panose="020B0600070205080204" pitchFamily="50" charset="-128"/>
              <a:ea typeface="ＭＳ Ｐゴシック" panose="020B0600070205080204" pitchFamily="50" charset="-128"/>
            </a:rPr>
            <a:t>　令和４年度は、分子が増加したことに加え、地方交付税及び臨時財政対策債の減などにより分母が減少したため、前年度から６．５ポイント上昇した。</a:t>
          </a:r>
        </a:p>
        <a:p>
          <a:r>
            <a:rPr kumimoji="1" lang="ja-JP" altLang="en-US" sz="900">
              <a:latin typeface="ＭＳ Ｐゴシック" panose="020B0600070205080204" pitchFamily="50" charset="-128"/>
              <a:ea typeface="ＭＳ Ｐゴシック" panose="020B0600070205080204" pitchFamily="50" charset="-128"/>
            </a:rPr>
            <a:t>　　令和５年度は、分子がわずかに減少した一方、地方交付税及び臨時財政対策債の減などにより、分母の減少分が分子の減少分を上回ったことから、前年度から４．１ポイント上昇した。</a:t>
          </a:r>
        </a:p>
        <a:p>
          <a:r>
            <a:rPr kumimoji="1" lang="ja-JP" altLang="en-US" sz="900">
              <a:latin typeface="ＭＳ Ｐゴシック" panose="020B0600070205080204" pitchFamily="50" charset="-128"/>
              <a:ea typeface="ＭＳ Ｐゴシック" panose="020B0600070205080204" pitchFamily="50" charset="-128"/>
            </a:rPr>
            <a:t>　　令和６年度は、人件費や扶助費の増などにより、分子が増加したものの、県税収入の増などにより、分母の増が分子の増を上回ったため、前年度から８．１ポイントと大幅に低下した。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103011</xdr:rowOff>
    </xdr:from>
    <xdr:to>
      <xdr:col>23</xdr:col>
      <xdr:colOff>133350</xdr:colOff>
      <xdr:row>65</xdr:row>
      <xdr:rowOff>106539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18561"/>
          <a:ext cx="0" cy="1032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78616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2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106539</xdr:rowOff>
    </xdr:from>
    <xdr:to>
      <xdr:col>24</xdr:col>
      <xdr:colOff>12700</xdr:colOff>
      <xdr:row>65</xdr:row>
      <xdr:rowOff>106539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25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17938</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103011</xdr:rowOff>
    </xdr:from>
    <xdr:to>
      <xdr:col>24</xdr:col>
      <xdr:colOff>12700</xdr:colOff>
      <xdr:row>59</xdr:row>
      <xdr:rowOff>103011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1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103011</xdr:rowOff>
    </xdr:from>
    <xdr:to>
      <xdr:col>23</xdr:col>
      <xdr:colOff>133350</xdr:colOff>
      <xdr:row>65</xdr:row>
      <xdr:rowOff>160161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18561"/>
          <a:ext cx="8382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96960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5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65</xdr:row>
      <xdr:rowOff>160161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5478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74083</xdr:rowOff>
    </xdr:from>
    <xdr:to>
      <xdr:col>19</xdr:col>
      <xdr:colOff>184150</xdr:colOff>
      <xdr:row>63</xdr:row>
      <xdr:rowOff>4233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14410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110772</xdr:rowOff>
    </xdr:from>
    <xdr:to>
      <xdr:col>15</xdr:col>
      <xdr:colOff>82550</xdr:colOff>
      <xdr:row>62</xdr:row>
      <xdr:rowOff>124883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9883422"/>
          <a:ext cx="889000" cy="8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110772</xdr:rowOff>
    </xdr:from>
    <xdr:to>
      <xdr:col>11</xdr:col>
      <xdr:colOff>31750</xdr:colOff>
      <xdr:row>66</xdr:row>
      <xdr:rowOff>15522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9883422"/>
          <a:ext cx="8890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46567</xdr:rowOff>
    </xdr:from>
    <xdr:to>
      <xdr:col>11</xdr:col>
      <xdr:colOff>82550</xdr:colOff>
      <xdr:row>57</xdr:row>
      <xdr:rowOff>148167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98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158344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50095</xdr:rowOff>
    </xdr:from>
    <xdr:to>
      <xdr:col>7</xdr:col>
      <xdr:colOff>31750</xdr:colOff>
      <xdr:row>63</xdr:row>
      <xdr:rowOff>151695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161872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52211</xdr:rowOff>
    </xdr:from>
    <xdr:to>
      <xdr:col>23</xdr:col>
      <xdr:colOff>184150</xdr:colOff>
      <xdr:row>59</xdr:row>
      <xdr:rowOff>153811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144938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109361</xdr:rowOff>
    </xdr:from>
    <xdr:to>
      <xdr:col>19</xdr:col>
      <xdr:colOff>184150</xdr:colOff>
      <xdr:row>66</xdr:row>
      <xdr:rowOff>39511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24288</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59972</xdr:rowOff>
    </xdr:from>
    <xdr:to>
      <xdr:col>11</xdr:col>
      <xdr:colOff>82550</xdr:colOff>
      <xdr:row>57</xdr:row>
      <xdr:rowOff>161572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8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146349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1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136172</xdr:rowOff>
    </xdr:from>
    <xdr:to>
      <xdr:col>7</xdr:col>
      <xdr:colOff>31750</xdr:colOff>
      <xdr:row>66</xdr:row>
      <xdr:rowOff>66322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51099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人口１人当たり人件費・物件費等決算額は、令和２年度以降、概ね横ばいで推移している。</a:t>
          </a:r>
        </a:p>
        <a:p>
          <a:r>
            <a:rPr kumimoji="1" lang="ja-JP" altLang="en-US" sz="1050">
              <a:latin typeface="ＭＳ Ｐゴシック" panose="020B0600070205080204" pitchFamily="50" charset="-128"/>
              <a:ea typeface="ＭＳ Ｐゴシック" panose="020B0600070205080204" pitchFamily="50" charset="-128"/>
            </a:rPr>
            <a:t>　物件費については、令和３年及び令和４年度は新型コロナウイルス感染症関連経費により増加した一方、令和５年度は新型コロナウイルス感染症関連経費の減により減少した。令和６年度は、高病原性鳥インフルエンザ関連経費の増により増加した。人件費については、令和５年度は職員の定年年齢が段階的に引き上がり、</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歳に達した職員が定年退職しない年度であったことから、退職手当が減少したことなどにより減少した一方、令和６年度は</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歳となる職員等が定年退職するため、退職手当が増加したことなどにより増加した。</a:t>
          </a:r>
        </a:p>
        <a:p>
          <a:r>
            <a:rPr kumimoji="1" lang="ja-JP" altLang="en-US" sz="1050">
              <a:latin typeface="ＭＳ Ｐゴシック" panose="020B0600070205080204" pitchFamily="50" charset="-128"/>
              <a:ea typeface="ＭＳ Ｐゴシック" panose="020B0600070205080204" pitchFamily="50" charset="-128"/>
            </a:rPr>
            <a:t>　人件費については、今後も「あいち行革プラン２０２５」に基づき、引き続き効率的かつ効果的な人員配置に引き続き取り組んでいく。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141266</xdr:rowOff>
    </xdr:from>
    <xdr:to>
      <xdr:col>23</xdr:col>
      <xdr:colOff>133350</xdr:colOff>
      <xdr:row>83</xdr:row>
      <xdr:rowOff>29685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00166"/>
          <a:ext cx="838200" cy="5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141266</xdr:rowOff>
    </xdr:from>
    <xdr:to>
      <xdr:col>19</xdr:col>
      <xdr:colOff>133350</xdr:colOff>
      <xdr:row>83</xdr:row>
      <xdr:rowOff>9871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200166"/>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154470</xdr:rowOff>
    </xdr:from>
    <xdr:to>
      <xdr:col>15</xdr:col>
      <xdr:colOff>82550</xdr:colOff>
      <xdr:row>83</xdr:row>
      <xdr:rowOff>9871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13370"/>
          <a:ext cx="8890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110621</xdr:rowOff>
    </xdr:from>
    <xdr:to>
      <xdr:col>11</xdr:col>
      <xdr:colOff>31750</xdr:colOff>
      <xdr:row>82</xdr:row>
      <xdr:rowOff>154470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69521"/>
          <a:ext cx="889000" cy="4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150335</xdr:rowOff>
    </xdr:from>
    <xdr:to>
      <xdr:col>23</xdr:col>
      <xdr:colOff>184150</xdr:colOff>
      <xdr:row>83</xdr:row>
      <xdr:rowOff>80485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166862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90466</xdr:rowOff>
    </xdr:from>
    <xdr:to>
      <xdr:col>19</xdr:col>
      <xdr:colOff>184150</xdr:colOff>
      <xdr:row>83</xdr:row>
      <xdr:rowOff>20616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30793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18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130521</xdr:rowOff>
    </xdr:from>
    <xdr:to>
      <xdr:col>15</xdr:col>
      <xdr:colOff>133350</xdr:colOff>
      <xdr:row>83</xdr:row>
      <xdr:rowOff>60671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70848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5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103670</xdr:rowOff>
    </xdr:from>
    <xdr:to>
      <xdr:col>11</xdr:col>
      <xdr:colOff>82550</xdr:colOff>
      <xdr:row>83</xdr:row>
      <xdr:rowOff>33820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3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59821</xdr:rowOff>
    </xdr:from>
    <xdr:to>
      <xdr:col>7</xdr:col>
      <xdr:colOff>31750</xdr:colOff>
      <xdr:row>82</xdr:row>
      <xdr:rowOff>161421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8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人事委員会勧告に基づき、県内地域手当の支給割合を２％引き下げ、引き下げ分に応じて給料を引き上げた（給料と地域手当の入れ替えを実施した）ため、給料のみで国と比較するラスパイレス指数が</a:t>
          </a:r>
          <a:r>
            <a:rPr kumimoji="1" lang="en-US" altLang="ja-JP" sz="1100">
              <a:latin typeface="ＭＳ Ｐゴシック" panose="020B0600070205080204" pitchFamily="50" charset="-128"/>
              <a:ea typeface="ＭＳ Ｐゴシック" panose="020B0600070205080204" pitchFamily="50" charset="-128"/>
            </a:rPr>
            <a:t>102.5</a:t>
          </a:r>
          <a:r>
            <a:rPr kumimoji="1" lang="ja-JP" altLang="en-US" sz="1100">
              <a:latin typeface="ＭＳ Ｐゴシック" panose="020B0600070205080204" pitchFamily="50" charset="-128"/>
              <a:ea typeface="ＭＳ Ｐゴシック" panose="020B0600070205080204" pitchFamily="50" charset="-128"/>
            </a:rPr>
            <a:t>ポイントとなった。令和３年度以降は、高齢層職員の昇給抑制措置の開始等によりラスパイレス指数が減少傾向にあったが、年数経過によりその影響が逓減した。</a:t>
          </a:r>
        </a:p>
        <a:p>
          <a:r>
            <a:rPr kumimoji="1" lang="ja-JP" altLang="en-US" sz="1100">
              <a:latin typeface="ＭＳ Ｐゴシック" panose="020B0600070205080204" pitchFamily="50" charset="-128"/>
              <a:ea typeface="ＭＳ Ｐゴシック" panose="020B0600070205080204" pitchFamily="50" charset="-128"/>
            </a:rPr>
            <a:t>　職員の給与水準は県内民間給与との均衡を図ることを基本としており、本県においては県内の民間給与水準が高い傾向にあるため、都道府県平均よりも高い数値で推移する傾向にあるが、今後も「あいち行革プラン２０２５」に基づき、引き続き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21316"/>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152400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87</xdr:row>
      <xdr:rowOff>131234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2565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473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０万人当たり職員数は、職員数の大半を占める教育及び警察部門について国の法令等により配置基準が定められており、令和３年度以降は、小学校の少人数学級の拡充等に伴い、教育部門で増加傾向にある。</a:t>
          </a:r>
        </a:p>
        <a:p>
          <a:r>
            <a:rPr kumimoji="1" lang="ja-JP" altLang="en-US" sz="1300">
              <a:latin typeface="ＭＳ Ｐゴシック" panose="020B0600070205080204" pitchFamily="50" charset="-128"/>
              <a:ea typeface="ＭＳ Ｐゴシック" panose="020B0600070205080204" pitchFamily="50" charset="-128"/>
            </a:rPr>
            <a:t>　今後も「あいち行革プラン２０２５」に基づき、引き続き効率的かつ効果的な人員配置に取り組んでいく。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62371</xdr:rowOff>
    </xdr:from>
    <xdr:to>
      <xdr:col>81</xdr:col>
      <xdr:colOff>44450</xdr:colOff>
      <xdr:row>60</xdr:row>
      <xdr:rowOff>75918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49371"/>
          <a:ext cx="838200" cy="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50926</xdr:rowOff>
    </xdr:from>
    <xdr:to>
      <xdr:col>77</xdr:col>
      <xdr:colOff>44450</xdr:colOff>
      <xdr:row>60</xdr:row>
      <xdr:rowOff>62371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337926"/>
          <a:ext cx="889000" cy="1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xdr:rowOff>
    </xdr:from>
    <xdr:to>
      <xdr:col>72</xdr:col>
      <xdr:colOff>203200</xdr:colOff>
      <xdr:row>60</xdr:row>
      <xdr:rowOff>50926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287167"/>
          <a:ext cx="889000" cy="5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166050</xdr:rowOff>
    </xdr:from>
    <xdr:to>
      <xdr:col>68</xdr:col>
      <xdr:colOff>152400</xdr:colOff>
      <xdr:row>60</xdr:row>
      <xdr:rowOff>167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281600"/>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25118</xdr:rowOff>
    </xdr:from>
    <xdr:to>
      <xdr:col>81</xdr:col>
      <xdr:colOff>95250</xdr:colOff>
      <xdr:row>60</xdr:row>
      <xdr:rowOff>126718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41645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11571</xdr:rowOff>
    </xdr:from>
    <xdr:to>
      <xdr:col>77</xdr:col>
      <xdr:colOff>95250</xdr:colOff>
      <xdr:row>60</xdr:row>
      <xdr:rowOff>113171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2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123348</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06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xdr:rowOff>
    </xdr:from>
    <xdr:to>
      <xdr:col>73</xdr:col>
      <xdr:colOff>44450</xdr:colOff>
      <xdr:row>60</xdr:row>
      <xdr:rowOff>101726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111903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0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120817</xdr:rowOff>
    </xdr:from>
    <xdr:to>
      <xdr:col>68</xdr:col>
      <xdr:colOff>203200</xdr:colOff>
      <xdr:row>60</xdr:row>
      <xdr:rowOff>50967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61144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115250</xdr:rowOff>
    </xdr:from>
    <xdr:to>
      <xdr:col>64</xdr:col>
      <xdr:colOff>152400</xdr:colOff>
      <xdr:row>60</xdr:row>
      <xdr:rowOff>45400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2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55577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99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実質公債比率は、３か年平均で算出するが、令和５年度決算と比較して０．２ポイント上昇した。</a:t>
          </a:r>
        </a:p>
        <a:p>
          <a:r>
            <a:rPr kumimoji="1" lang="ja-JP" altLang="en-US" sz="1200">
              <a:latin typeface="ＭＳ Ｐゴシック" panose="020B0600070205080204" pitchFamily="50" charset="-128"/>
              <a:ea typeface="ＭＳ Ｐゴシック" panose="020B0600070205080204" pitchFamily="50" charset="-128"/>
            </a:rPr>
            <a:t>　これは、令和６年度単年度の比率（１３．２％）が、前年度の算定に用いられた令和３年度単年度の比率（１２．５％）と比較して０．７ポイント上回ったことにより、３か年平均（令和４年度～令和６年度）としても上昇したものである。</a:t>
          </a:r>
        </a:p>
        <a:p>
          <a:r>
            <a:rPr kumimoji="1" lang="ja-JP" altLang="en-US" sz="1200">
              <a:latin typeface="ＭＳ Ｐゴシック" panose="020B0600070205080204" pitchFamily="50" charset="-128"/>
              <a:ea typeface="ＭＳ Ｐゴシック" panose="020B0600070205080204" pitchFamily="50" charset="-128"/>
            </a:rPr>
            <a:t>　なお、令和６年度単年度の比率は、令和５年度単年度の比率（１３．６％）との比較では０．４ポイント低下しているが、これは標準財政規模の増加により、分母が増加したためである。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143228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103011</xdr:rowOff>
    </xdr:from>
    <xdr:to>
      <xdr:col>72</xdr:col>
      <xdr:colOff>203200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103011</xdr:rowOff>
    </xdr:from>
    <xdr:to>
      <xdr:col>68</xdr:col>
      <xdr:colOff>152400</xdr:colOff>
      <xdr:row>41</xdr:row>
      <xdr:rowOff>170039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92428</xdr:rowOff>
    </xdr:from>
    <xdr:to>
      <xdr:col>81</xdr:col>
      <xdr:colOff>95250</xdr:colOff>
      <xdr:row>42</xdr:row>
      <xdr:rowOff>22578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64505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52211</xdr:rowOff>
    </xdr:from>
    <xdr:to>
      <xdr:col>68</xdr:col>
      <xdr:colOff>203200</xdr:colOff>
      <xdr:row>41</xdr:row>
      <xdr:rowOff>153811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将来負担比率は、令和５年度と比較して、１０．３ポイント低下した。</a:t>
          </a:r>
        </a:p>
        <a:p>
          <a:r>
            <a:rPr kumimoji="1" lang="ja-JP" altLang="en-US" sz="1300">
              <a:latin typeface="ＭＳ Ｐゴシック" panose="020B0600070205080204" pitchFamily="50" charset="-128"/>
              <a:ea typeface="ＭＳ Ｐゴシック" panose="020B0600070205080204" pitchFamily="50" charset="-128"/>
            </a:rPr>
            <a:t>　これは、地方債の償還等に充てることができる基金残高の増加により、分子が減少したことに加え、標準財政規模の増加により、分母が増加したことよるものである。</a:t>
          </a:r>
        </a:p>
        <a:p>
          <a:r>
            <a:rPr kumimoji="1" lang="ja-JP" altLang="en-US" sz="1300">
              <a:latin typeface="ＭＳ Ｐゴシック" panose="020B0600070205080204" pitchFamily="50" charset="-128"/>
              <a:ea typeface="ＭＳ Ｐゴシック" panose="020B0600070205080204" pitchFamily="50" charset="-128"/>
            </a:rPr>
            <a:t>　将来負担比率については、引き続き健全な水準の維持に努めていく。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98552</xdr:rowOff>
    </xdr:from>
    <xdr:to>
      <xdr:col>81</xdr:col>
      <xdr:colOff>44450</xdr:colOff>
      <xdr:row>18</xdr:row>
      <xdr:rowOff>148260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184652"/>
          <a:ext cx="8382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148260</xdr:rowOff>
    </xdr:from>
    <xdr:to>
      <xdr:col>77</xdr:col>
      <xdr:colOff>44450</xdr:colOff>
      <xdr:row>18</xdr:row>
      <xdr:rowOff>171424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3234360"/>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171424</xdr:rowOff>
    </xdr:from>
    <xdr:to>
      <xdr:col>72</xdr:col>
      <xdr:colOff>203200</xdr:colOff>
      <xdr:row>19</xdr:row>
      <xdr:rowOff>5766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325752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5766</xdr:rowOff>
    </xdr:from>
    <xdr:to>
      <xdr:col>68</xdr:col>
      <xdr:colOff>152400</xdr:colOff>
      <xdr:row>19</xdr:row>
      <xdr:rowOff>89256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263316"/>
          <a:ext cx="889000" cy="8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47752</xdr:rowOff>
    </xdr:from>
    <xdr:to>
      <xdr:col>81</xdr:col>
      <xdr:colOff>95250</xdr:colOff>
      <xdr:row>18</xdr:row>
      <xdr:rowOff>149352</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64279</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97460</xdr:rowOff>
    </xdr:from>
    <xdr:to>
      <xdr:col>77</xdr:col>
      <xdr:colOff>95250</xdr:colOff>
      <xdr:row>19</xdr:row>
      <xdr:rowOff>27610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1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37787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9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120625</xdr:rowOff>
    </xdr:from>
    <xdr:to>
      <xdr:col>73</xdr:col>
      <xdr:colOff>44450</xdr:colOff>
      <xdr:row>19</xdr:row>
      <xdr:rowOff>50774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2067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60952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97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126416</xdr:rowOff>
    </xdr:from>
    <xdr:to>
      <xdr:col>68</xdr:col>
      <xdr:colOff>203200</xdr:colOff>
      <xdr:row>19</xdr:row>
      <xdr:rowOff>56566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66743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98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38456</xdr:rowOff>
    </xdr:from>
    <xdr:to>
      <xdr:col>64</xdr:col>
      <xdr:colOff>152400</xdr:colOff>
      <xdr:row>19</xdr:row>
      <xdr:rowOff>140056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150233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0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令和３年度は、人事委員会勧告に伴う給与の減額改定により分子が減少したことに加え、県税収入や地方交付税の増などにより分母が大幅に増加したことから４．８ポイント低下した。</a:t>
          </a:r>
        </a:p>
        <a:p>
          <a:r>
            <a:rPr kumimoji="1" lang="ja-JP" altLang="en-US" sz="850">
              <a:latin typeface="ＭＳ Ｐゴシック" panose="020B0600070205080204" pitchFamily="50" charset="-128"/>
              <a:ea typeface="ＭＳ Ｐゴシック" panose="020B0600070205080204" pitchFamily="50" charset="-128"/>
            </a:rPr>
            <a:t>　令和４年度は、人事委員会勧告に伴う給与の増額改定により分子が増加したことに加え、地方交付税及び臨時財政対策債の減などにより分母が減少したことから２．３ポイント上昇した。</a:t>
          </a:r>
        </a:p>
        <a:p>
          <a:r>
            <a:rPr kumimoji="1" lang="ja-JP" altLang="en-US" sz="850">
              <a:latin typeface="ＭＳ Ｐゴシック" panose="020B0600070205080204" pitchFamily="50" charset="-128"/>
              <a:ea typeface="ＭＳ Ｐゴシック" panose="020B0600070205080204" pitchFamily="50" charset="-128"/>
            </a:rPr>
            <a:t>　令和５年度は、職員の定年年齢が段階的に引き上がり、</a:t>
          </a:r>
          <a:r>
            <a:rPr kumimoji="1" lang="en-US" altLang="ja-JP" sz="850">
              <a:latin typeface="ＭＳ Ｐゴシック" panose="020B0600070205080204" pitchFamily="50" charset="-128"/>
              <a:ea typeface="ＭＳ Ｐゴシック" panose="020B0600070205080204" pitchFamily="50" charset="-128"/>
            </a:rPr>
            <a:t>60</a:t>
          </a:r>
          <a:r>
            <a:rPr kumimoji="1" lang="ja-JP" altLang="en-US" sz="850">
              <a:latin typeface="ＭＳ Ｐゴシック" panose="020B0600070205080204" pitchFamily="50" charset="-128"/>
              <a:ea typeface="ＭＳ Ｐゴシック" panose="020B0600070205080204" pitchFamily="50" charset="-128"/>
            </a:rPr>
            <a:t>歳に達した職員が定年退職しない年度であったことから、退職手当の減などにより分子が減少した一方、地方交付税及び臨時財政対策債の減などにより、分母の減少分が、分子の減少分を上回ったことから０．３ポイント上昇した。</a:t>
          </a:r>
        </a:p>
        <a:p>
          <a:r>
            <a:rPr kumimoji="1" lang="ja-JP" altLang="en-US" sz="850">
              <a:latin typeface="ＭＳ Ｐゴシック" panose="020B0600070205080204" pitchFamily="50" charset="-128"/>
              <a:ea typeface="ＭＳ Ｐゴシック" panose="020B0600070205080204" pitchFamily="50" charset="-128"/>
            </a:rPr>
            <a:t>　令和６年度は、</a:t>
          </a:r>
          <a:r>
            <a:rPr kumimoji="1" lang="en-US" altLang="ja-JP" sz="850">
              <a:latin typeface="ＭＳ Ｐゴシック" panose="020B0600070205080204" pitchFamily="50" charset="-128"/>
              <a:ea typeface="ＭＳ Ｐゴシック" panose="020B0600070205080204" pitchFamily="50" charset="-128"/>
            </a:rPr>
            <a:t>61</a:t>
          </a:r>
          <a:r>
            <a:rPr kumimoji="1" lang="ja-JP" altLang="en-US" sz="85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歳となる職員等が定年退職するため、退職手当が増加したことなどにより分子が増加したものの、県税収入の増などにより分母の増が分子の増を上回ったことから、前年度から１．７ポイント低下した。</a:t>
          </a:r>
        </a:p>
        <a:p>
          <a:r>
            <a:rPr kumimoji="1" lang="ja-JP" altLang="en-US" sz="850">
              <a:latin typeface="ＭＳ Ｐゴシック" panose="020B0600070205080204" pitchFamily="50" charset="-128"/>
              <a:ea typeface="ＭＳ Ｐゴシック" panose="020B0600070205080204" pitchFamily="50" charset="-128"/>
            </a:rPr>
            <a:t>　今後も「あいち行革プラン２０２５」に基づき、効率的かつ効果的な人員配置に取り組んでいく。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139700</xdr:rowOff>
    </xdr:from>
    <xdr:to>
      <xdr:col>24</xdr:col>
      <xdr:colOff>25400</xdr:colOff>
      <xdr:row>36</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969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25400</xdr:rowOff>
    </xdr:from>
    <xdr:to>
      <xdr:col>15</xdr:col>
      <xdr:colOff>98425</xdr:colOff>
      <xdr:row>35</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54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25400</xdr:rowOff>
    </xdr:from>
    <xdr:to>
      <xdr:col>11</xdr:col>
      <xdr:colOff>9525</xdr:colOff>
      <xdr:row>37</xdr:row>
      <xdr:rowOff>120650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547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88900</xdr:rowOff>
    </xdr:from>
    <xdr:to>
      <xdr:col>24</xdr:col>
      <xdr:colOff>76200</xdr:colOff>
      <xdr:row>35</xdr:row>
      <xdr:rowOff>19050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146050</xdr:rowOff>
    </xdr:from>
    <xdr:to>
      <xdr:col>11</xdr:col>
      <xdr:colOff>60325</xdr:colOff>
      <xdr:row>34</xdr:row>
      <xdr:rowOff>76200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69850</xdr:rowOff>
    </xdr:from>
    <xdr:to>
      <xdr:col>6</xdr:col>
      <xdr:colOff>171450</xdr:colOff>
      <xdr:row>38</xdr:row>
      <xdr:rowOff>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令和２年度以降、概ね横ばいで推移している。</a:t>
          </a:r>
        </a:p>
        <a:p>
          <a:r>
            <a:rPr kumimoji="1" lang="ja-JP" altLang="en-US" sz="1200">
              <a:latin typeface="ＭＳ Ｐゴシック" panose="020B0600070205080204" pitchFamily="50" charset="-128"/>
              <a:ea typeface="ＭＳ Ｐゴシック" panose="020B0600070205080204" pitchFamily="50" charset="-128"/>
            </a:rPr>
            <a:t>　令和３年度は、県税収入や地方交付税の増などにより分母が大幅に増加したことから０．２ポイント低下した。</a:t>
          </a:r>
        </a:p>
        <a:p>
          <a:r>
            <a:rPr kumimoji="1" lang="ja-JP" altLang="en-US" sz="1200">
              <a:latin typeface="ＭＳ Ｐゴシック" panose="020B0600070205080204" pitchFamily="50" charset="-128"/>
              <a:ea typeface="ＭＳ Ｐゴシック" panose="020B0600070205080204" pitchFamily="50" charset="-128"/>
            </a:rPr>
            <a:t>　令和４年度及び令和５年度は、地方交付税及び臨時財政対策債の減などにより分母が減少したことから、ともに０．３ポイント上昇した。</a:t>
          </a:r>
        </a:p>
        <a:p>
          <a:r>
            <a:rPr kumimoji="1" lang="ja-JP" altLang="en-US" sz="1200">
              <a:latin typeface="ＭＳ Ｐゴシック" panose="020B0600070205080204" pitchFamily="50" charset="-128"/>
              <a:ea typeface="ＭＳ Ｐゴシック" panose="020B0600070205080204" pitchFamily="50" charset="-128"/>
            </a:rPr>
            <a:t>　令和６年度は、県税収入の増などにより分母が増加する一方で、各種システム更新費用の増など分子が増加することから、０．１ポイント上昇した。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03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48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7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比率を算定する上で分子となる扶助費は、高齢化の進展やこども・子育て支援の充実等に伴い増加傾向にある。</a:t>
          </a:r>
        </a:p>
        <a:p>
          <a:r>
            <a:rPr kumimoji="1" lang="ja-JP" altLang="en-US" sz="950">
              <a:latin typeface="ＭＳ Ｐゴシック" panose="020B0600070205080204" pitchFamily="50" charset="-128"/>
              <a:ea typeface="ＭＳ Ｐゴシック" panose="020B0600070205080204" pitchFamily="50" charset="-128"/>
            </a:rPr>
            <a:t>　令和３年度は、指定難病医療給付費の増などにより分子が増加したものの、県税収入や地方交付税の増などにより分母が大幅に増加したことから０．３ポイント低下した。</a:t>
          </a:r>
        </a:p>
        <a:p>
          <a:r>
            <a:rPr kumimoji="1" lang="ja-JP" altLang="en-US" sz="950">
              <a:latin typeface="ＭＳ Ｐゴシック" panose="020B0600070205080204" pitchFamily="50" charset="-128"/>
              <a:ea typeface="ＭＳ Ｐゴシック" panose="020B0600070205080204" pitchFamily="50" charset="-128"/>
            </a:rPr>
            <a:t>　令和４年度及び令和５年度は、分子が引き続き増加したことに加え、地方交付税及び臨時財政対策債の減などにより分母が減少したことから、令和４年度は０．１ポイント上昇し、令和５年度は０．２ポイント上昇した。</a:t>
          </a:r>
        </a:p>
        <a:p>
          <a:r>
            <a:rPr kumimoji="1" lang="ja-JP" altLang="en-US" sz="950">
              <a:latin typeface="ＭＳ Ｐゴシック" panose="020B0600070205080204" pitchFamily="50" charset="-128"/>
              <a:ea typeface="ＭＳ Ｐゴシック" panose="020B0600070205080204" pitchFamily="50" charset="-128"/>
            </a:rPr>
            <a:t>　令和６年度は、分子が引き続き増加したものの、県税収入の増などにより分母の増が分子の増を上回ったことから、前年度から０．２ポイント低下した。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23784</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5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本県は、類似団体と比較して道路面積が大きいなどの要因により、維持補修費が高い傾向にあるため、その他の比率が高くなっている。</a:t>
          </a:r>
        </a:p>
        <a:p>
          <a:r>
            <a:rPr kumimoji="1" lang="ja-JP" altLang="en-US" sz="900">
              <a:latin typeface="ＭＳ Ｐゴシック" panose="020B0600070205080204" pitchFamily="50" charset="-128"/>
              <a:ea typeface="ＭＳ Ｐゴシック" panose="020B0600070205080204" pitchFamily="50" charset="-128"/>
            </a:rPr>
            <a:t>　令和元年度は県立病院事業会計貸付金の皆減により前年度から０．１ポイント低下し、令和２年度も横ばいで推移している。また、令和３年度は、県税収入や地方交付税の増などにより分母が大幅に増加したことから０．４ポイント低下した。</a:t>
          </a:r>
        </a:p>
        <a:p>
          <a:r>
            <a:rPr kumimoji="1" lang="ja-JP" altLang="en-US" sz="900">
              <a:latin typeface="ＭＳ Ｐゴシック" panose="020B0600070205080204" pitchFamily="50" charset="-128"/>
              <a:ea typeface="ＭＳ Ｐゴシック" panose="020B0600070205080204" pitchFamily="50" charset="-128"/>
            </a:rPr>
            <a:t>　令和４年度及び令和５年度は、地方交付税及び臨時財政対策債の減などにより分母が減少したことから、令和４年度は０．３ポイント上昇し、令和５年度は０</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２ポイント上昇した。</a:t>
          </a:r>
        </a:p>
        <a:p>
          <a:r>
            <a:rPr kumimoji="1" lang="ja-JP" altLang="en-US" sz="900">
              <a:latin typeface="ＭＳ Ｐゴシック" panose="020B0600070205080204" pitchFamily="50" charset="-128"/>
              <a:ea typeface="ＭＳ Ｐゴシック" panose="020B0600070205080204" pitchFamily="50" charset="-128"/>
            </a:rPr>
            <a:t>　令和６年度は、県税収入の増などにより分母が大幅に増加した</a:t>
          </a:r>
          <a:r>
            <a:rPr kumimoji="1" lang="ja-JP" altLang="en-US" sz="900">
              <a:solidFill>
                <a:schemeClr val="tx1"/>
              </a:solidFill>
              <a:latin typeface="ＭＳ Ｐゴシック" panose="020B0600070205080204" pitchFamily="50" charset="-128"/>
              <a:ea typeface="ＭＳ Ｐゴシック" panose="020B0600070205080204" pitchFamily="50" charset="-128"/>
            </a:rPr>
            <a:t>ことから０．５ポイント</a:t>
          </a:r>
          <a:r>
            <a:rPr kumimoji="1" lang="ja-JP" altLang="en-US" sz="900">
              <a:latin typeface="ＭＳ Ｐゴシック" panose="020B0600070205080204" pitchFamily="50" charset="-128"/>
              <a:ea typeface="ＭＳ Ｐゴシック" panose="020B0600070205080204" pitchFamily="50" charset="-128"/>
            </a:rPr>
            <a:t>低下した。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339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59</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33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比率を算定する上で分子となる補助費等は、高齢化の進展やこども・子育て支援の充実等に伴う後期高齢者医療事業費や介護給付費負担金といった義務的な経費の増などにより令和２年度以降増加を続けている。</a:t>
          </a:r>
        </a:p>
        <a:p>
          <a:r>
            <a:rPr kumimoji="1" lang="ja-JP" altLang="en-US" sz="850">
              <a:latin typeface="ＭＳ Ｐゴシック" panose="020B0600070205080204" pitchFamily="50" charset="-128"/>
              <a:ea typeface="ＭＳ Ｐゴシック" panose="020B0600070205080204" pitchFamily="50" charset="-128"/>
            </a:rPr>
            <a:t>　令和３年度及び令和４年度は、分子が引き続き増加したが、令和３年度は県税収入や地方交付税の増などにより分母が大幅に増加したことから３．０ポイント低下した一方、令和４年度は地方交付税及び臨時財政対策債の減などにより分母が減少したことから２．５ポイント上昇した。</a:t>
          </a:r>
        </a:p>
        <a:p>
          <a:r>
            <a:rPr kumimoji="1" lang="ja-JP" altLang="en-US" sz="850">
              <a:latin typeface="ＭＳ Ｐゴシック" panose="020B0600070205080204" pitchFamily="50" charset="-128"/>
              <a:ea typeface="ＭＳ Ｐゴシック" panose="020B0600070205080204" pitchFamily="50" charset="-128"/>
            </a:rPr>
            <a:t>　令和５年度は、分子が引き続き増加したことに加え、地方交付税及び臨時財政対策債の減などにより分母が減少したことから２．４ポイント上昇した。</a:t>
          </a:r>
        </a:p>
        <a:p>
          <a:r>
            <a:rPr kumimoji="1" lang="ja-JP" altLang="en-US" sz="850">
              <a:latin typeface="ＭＳ Ｐゴシック" panose="020B0600070205080204" pitchFamily="50" charset="-128"/>
              <a:ea typeface="ＭＳ Ｐゴシック" panose="020B0600070205080204" pitchFamily="50" charset="-128"/>
            </a:rPr>
            <a:t>　令和６年度は、分子が引き続き増加したものの、県税収入の増などにより分母の増が分子の増を上回ったことから、</a:t>
          </a:r>
          <a:r>
            <a:rPr kumimoji="1" lang="ja-JP" altLang="en-US" sz="850">
              <a:solidFill>
                <a:schemeClr val="tx1"/>
              </a:solidFill>
              <a:latin typeface="ＭＳ Ｐゴシック" panose="020B0600070205080204" pitchFamily="50" charset="-128"/>
              <a:ea typeface="ＭＳ Ｐゴシック" panose="020B0600070205080204" pitchFamily="50" charset="-128"/>
            </a:rPr>
            <a:t>前年度から２．４ポイント</a:t>
          </a:r>
          <a:r>
            <a:rPr kumimoji="1" lang="ja-JP" altLang="en-US" sz="850">
              <a:latin typeface="ＭＳ Ｐゴシック" panose="020B0600070205080204" pitchFamily="50" charset="-128"/>
              <a:ea typeface="ＭＳ Ｐゴシック" panose="020B0600070205080204" pitchFamily="50" charset="-128"/>
            </a:rPr>
            <a:t>低下した。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15422</xdr:rowOff>
    </xdr:from>
    <xdr:to>
      <xdr:col>82</xdr:col>
      <xdr:colOff>107950</xdr:colOff>
      <xdr:row>38</xdr:row>
      <xdr:rowOff>105228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59072"/>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15422</xdr:rowOff>
    </xdr:from>
    <xdr:to>
      <xdr:col>78</xdr:col>
      <xdr:colOff>69850</xdr:colOff>
      <xdr:row>38</xdr:row>
      <xdr:rowOff>105228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590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37</xdr:row>
      <xdr:rowOff>15422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69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152599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54428</xdr:rowOff>
    </xdr:from>
    <xdr:to>
      <xdr:col>78</xdr:col>
      <xdr:colOff>120650</xdr:colOff>
      <xdr:row>38</xdr:row>
      <xdr:rowOff>156028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140805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136072</xdr:rowOff>
    </xdr:from>
    <xdr:to>
      <xdr:col>74</xdr:col>
      <xdr:colOff>31750</xdr:colOff>
      <xdr:row>37</xdr:row>
      <xdr:rowOff>66222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76399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比率を算定する上で分子となる公債費は、近年における臨時財政対策債などの特例的な県債の大量発行の影響により、高止まりとなっている。</a:t>
          </a:r>
        </a:p>
        <a:p>
          <a:r>
            <a:rPr kumimoji="1" lang="ja-JP" altLang="en-US" sz="950">
              <a:latin typeface="ＭＳ Ｐゴシック" panose="020B0600070205080204" pitchFamily="50" charset="-128"/>
              <a:ea typeface="ＭＳ Ｐゴシック" panose="020B0600070205080204" pitchFamily="50" charset="-128"/>
            </a:rPr>
            <a:t>　令和３年度は、令和２年度に発行した猶予特例債の償還などにより分子が増加したものの、県税収入や地方交付税の増などにより分母が大幅に増加したことから２．１ポイント低下した。</a:t>
          </a:r>
        </a:p>
        <a:p>
          <a:r>
            <a:rPr kumimoji="1" lang="ja-JP" altLang="en-US" sz="950">
              <a:latin typeface="ＭＳ Ｐゴシック" panose="020B0600070205080204" pitchFamily="50" charset="-128"/>
              <a:ea typeface="ＭＳ Ｐゴシック" panose="020B0600070205080204" pitchFamily="50" charset="-128"/>
            </a:rPr>
            <a:t>　令和４年度及び令和５年度は、元金及び利子の減少により分子が減少したものの、地方交付税及び臨時財政対策債の減などにより分母が減少したことから、令和４年度は１．０ポイント上昇し、令和５年度は０．７ポイント上昇した。</a:t>
          </a:r>
        </a:p>
        <a:p>
          <a:r>
            <a:rPr kumimoji="1" lang="ja-JP" altLang="en-US" sz="950">
              <a:latin typeface="ＭＳ Ｐゴシック" panose="020B0600070205080204" pitchFamily="50" charset="-128"/>
              <a:ea typeface="ＭＳ Ｐゴシック" panose="020B0600070205080204" pitchFamily="50" charset="-128"/>
            </a:rPr>
            <a:t>　令和６年度は、元金の減により分子が減少したことに加え、県税収入の増などにより分母が増加したことから３．４ポイント低下した。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80</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73529"/>
          <a:ext cx="8382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80</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61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79</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511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78014</xdr:rowOff>
    </xdr:from>
    <xdr:to>
      <xdr:col>11</xdr:col>
      <xdr:colOff>9525</xdr:colOff>
      <xdr:row>80</xdr:row>
      <xdr:rowOff>78014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5111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64606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27214</xdr:rowOff>
    </xdr:from>
    <xdr:to>
      <xdr:col>11</xdr:col>
      <xdr:colOff>60325</xdr:colOff>
      <xdr:row>78</xdr:row>
      <xdr:rowOff>128814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113591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扶助費的な補助費等の増などにより令和２年度以降、分子が増加している。</a:t>
          </a:r>
        </a:p>
        <a:p>
          <a:r>
            <a:rPr kumimoji="1" lang="ja-JP" altLang="en-US" sz="800">
              <a:latin typeface="ＭＳ Ｐゴシック" panose="020B0600070205080204" pitchFamily="50" charset="-128"/>
              <a:ea typeface="ＭＳ Ｐゴシック" panose="020B0600070205080204" pitchFamily="50" charset="-128"/>
            </a:rPr>
            <a:t>　令和３年度は、県税収入や地方交付税の増などにより分母が大幅に増加したことから８．７ポイント低下した。</a:t>
          </a:r>
        </a:p>
        <a:p>
          <a:r>
            <a:rPr kumimoji="1" lang="ja-JP" altLang="en-US" sz="800">
              <a:latin typeface="ＭＳ Ｐゴシック" panose="020B0600070205080204" pitchFamily="50" charset="-128"/>
              <a:ea typeface="ＭＳ Ｐゴシック" panose="020B0600070205080204" pitchFamily="50" charset="-128"/>
            </a:rPr>
            <a:t>　令和４年度は、分子が増加したことに加え、地方交付税及び臨時財政対策債の減などにより分母が減少したことから５．５ポイント上昇した。</a:t>
          </a:r>
        </a:p>
        <a:p>
          <a:r>
            <a:rPr kumimoji="1" lang="ja-JP" altLang="en-US" sz="800">
              <a:latin typeface="ＭＳ Ｐゴシック" panose="020B0600070205080204" pitchFamily="50" charset="-128"/>
              <a:ea typeface="ＭＳ Ｐゴシック" panose="020B0600070205080204" pitchFamily="50" charset="-128"/>
            </a:rPr>
            <a:t>　令和５年度は、人件費が減少したものの、補助費等が増加したことなどにより分子が増加したことに加え、地方交付税及び臨時財政対策債の減などにより分母が減少したことから３．４ポイント上昇した。</a:t>
          </a:r>
        </a:p>
        <a:p>
          <a:r>
            <a:rPr kumimoji="1" lang="ja-JP" altLang="en-US" sz="800">
              <a:latin typeface="ＭＳ Ｐゴシック" panose="020B0600070205080204" pitchFamily="50" charset="-128"/>
              <a:ea typeface="ＭＳ Ｐゴシック" panose="020B0600070205080204" pitchFamily="50" charset="-128"/>
            </a:rPr>
            <a:t>　令和６年度は、人件費や扶助費的な補助費等の増などにより分子が増加したものの、県税収入の増などにより分母の増が分子の増を上回ったことから４．７ポイント低下した。</a:t>
          </a:r>
        </a:p>
        <a:p>
          <a:r>
            <a:rPr kumimoji="1" lang="ja-JP" altLang="en-US" sz="800">
              <a:latin typeface="ＭＳ Ｐゴシック" panose="020B0600070205080204" pitchFamily="50" charset="-128"/>
              <a:ea typeface="ＭＳ Ｐゴシック" panose="020B0600070205080204" pitchFamily="50" charset="-128"/>
            </a:rPr>
            <a:t>　扶助費や扶助費的な補助費等といった義務的な経費は縮減が容易ではないが、その他の経費については、今後も事務事業の見直しに取り組み、健全で持続可能な財政基盤の確立に努める。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78</xdr:row>
      <xdr:rowOff>152400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28600"/>
          <a:ext cx="8382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63500</xdr:rowOff>
    </xdr:from>
    <xdr:to>
      <xdr:col>78</xdr:col>
      <xdr:colOff>69850</xdr:colOff>
      <xdr:row>78</xdr:row>
      <xdr:rowOff>152400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937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50800</xdr:rowOff>
    </xdr:from>
    <xdr:to>
      <xdr:col>73</xdr:col>
      <xdr:colOff>180975</xdr:colOff>
      <xdr:row>76</xdr:row>
      <xdr:rowOff>63500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3952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50800</xdr:rowOff>
    </xdr:from>
    <xdr:to>
      <xdr:col>69</xdr:col>
      <xdr:colOff>92075</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3952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99077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101600</xdr:rowOff>
    </xdr:from>
    <xdr:to>
      <xdr:col>78</xdr:col>
      <xdr:colOff>120650</xdr:colOff>
      <xdr:row>79</xdr:row>
      <xdr:rowOff>31750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6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12700</xdr:rowOff>
    </xdr:from>
    <xdr:to>
      <xdr:col>74</xdr:col>
      <xdr:colOff>31750</xdr:colOff>
      <xdr:row>76</xdr:row>
      <xdr:rowOff>114300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0</xdr:rowOff>
    </xdr:from>
    <xdr:to>
      <xdr:col>69</xdr:col>
      <xdr:colOff>142875</xdr:colOff>
      <xdr:row>72</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3126</xdr:rowOff>
    </xdr:from>
    <xdr:to>
      <xdr:col>29</xdr:col>
      <xdr:colOff>127000</xdr:colOff>
      <xdr:row>17</xdr:row>
      <xdr:rowOff>56602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5401"/>
          <a:ext cx="647700" cy="53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56602</xdr:rowOff>
    </xdr:from>
    <xdr:to>
      <xdr:col>26</xdr:col>
      <xdr:colOff>50800</xdr:colOff>
      <xdr:row>17</xdr:row>
      <xdr:rowOff>70726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8877"/>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70726</xdr:rowOff>
    </xdr:from>
    <xdr:to>
      <xdr:col>22</xdr:col>
      <xdr:colOff>114300</xdr:colOff>
      <xdr:row>17</xdr:row>
      <xdr:rowOff>88214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3001"/>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86924</xdr:rowOff>
    </xdr:from>
    <xdr:to>
      <xdr:col>18</xdr:col>
      <xdr:colOff>177800</xdr:colOff>
      <xdr:row>17</xdr:row>
      <xdr:rowOff>88214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9199"/>
          <a:ext cx="698500" cy="1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123776</xdr:rowOff>
    </xdr:from>
    <xdr:to>
      <xdr:col>29</xdr:col>
      <xdr:colOff>177800</xdr:colOff>
      <xdr:row>17</xdr:row>
      <xdr:rowOff>53926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95853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5802</xdr:rowOff>
    </xdr:from>
    <xdr:to>
      <xdr:col>26</xdr:col>
      <xdr:colOff>101600</xdr:colOff>
      <xdr:row>17</xdr:row>
      <xdr:rowOff>107402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92179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19926</xdr:rowOff>
    </xdr:from>
    <xdr:to>
      <xdr:col>22</xdr:col>
      <xdr:colOff>165100</xdr:colOff>
      <xdr:row>17</xdr:row>
      <xdr:rowOff>121526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106303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6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37414</xdr:rowOff>
    </xdr:from>
    <xdr:to>
      <xdr:col>19</xdr:col>
      <xdr:colOff>38100</xdr:colOff>
      <xdr:row>17</xdr:row>
      <xdr:rowOff>139014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123791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36124</xdr:rowOff>
    </xdr:from>
    <xdr:to>
      <xdr:col>15</xdr:col>
      <xdr:colOff>101600</xdr:colOff>
      <xdr:row>17</xdr:row>
      <xdr:rowOff>137724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122501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305079</xdr:rowOff>
    </xdr:from>
    <xdr:to>
      <xdr:col>29</xdr:col>
      <xdr:colOff>127000</xdr:colOff>
      <xdr:row>35</xdr:row>
      <xdr:rowOff>311389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5429"/>
          <a:ext cx="647700" cy="6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311389</xdr:rowOff>
    </xdr:from>
    <xdr:to>
      <xdr:col>26</xdr:col>
      <xdr:colOff>50800</xdr:colOff>
      <xdr:row>35</xdr:row>
      <xdr:rowOff>340787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21739"/>
          <a:ext cx="698500" cy="2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340787</xdr:rowOff>
    </xdr:from>
    <xdr:to>
      <xdr:col>22</xdr:col>
      <xdr:colOff>114300</xdr:colOff>
      <xdr:row>36</xdr:row>
      <xdr:rowOff>54397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1137"/>
          <a:ext cx="698500" cy="56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37891</xdr:rowOff>
    </xdr:from>
    <xdr:to>
      <xdr:col>18</xdr:col>
      <xdr:colOff>177800</xdr:colOff>
      <xdr:row>36</xdr:row>
      <xdr:rowOff>54397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1141"/>
          <a:ext cx="698500" cy="16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254279</xdr:rowOff>
    </xdr:from>
    <xdr:to>
      <xdr:col>29</xdr:col>
      <xdr:colOff>177800</xdr:colOff>
      <xdr:row>36</xdr:row>
      <xdr:rowOff>12979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99356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0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260589</xdr:rowOff>
    </xdr:from>
    <xdr:to>
      <xdr:col>26</xdr:col>
      <xdr:colOff>101600</xdr:colOff>
      <xdr:row>36</xdr:row>
      <xdr:rowOff>19289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29466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39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289987</xdr:rowOff>
    </xdr:from>
    <xdr:to>
      <xdr:col>22</xdr:col>
      <xdr:colOff>165100</xdr:colOff>
      <xdr:row>36</xdr:row>
      <xdr:rowOff>48687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0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58864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6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3597</xdr:rowOff>
    </xdr:from>
    <xdr:to>
      <xdr:col>19</xdr:col>
      <xdr:colOff>38100</xdr:colOff>
      <xdr:row>36</xdr:row>
      <xdr:rowOff>105197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115374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329991</xdr:rowOff>
    </xdr:from>
    <xdr:to>
      <xdr:col>15</xdr:col>
      <xdr:colOff>101600</xdr:colOff>
      <xdr:row>36</xdr:row>
      <xdr:rowOff>88691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0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98868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128422</xdr:rowOff>
    </xdr:from>
    <xdr:to>
      <xdr:col>24</xdr:col>
      <xdr:colOff>63500</xdr:colOff>
      <xdr:row>37</xdr:row>
      <xdr:rowOff>57557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062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22542</xdr:rowOff>
    </xdr:from>
    <xdr:to>
      <xdr:col>19</xdr:col>
      <xdr:colOff>177800</xdr:colOff>
      <xdr:row>37</xdr:row>
      <xdr:rowOff>57557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6192"/>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22542</xdr:rowOff>
    </xdr:from>
    <xdr:to>
      <xdr:col>15</xdr:col>
      <xdr:colOff>50800</xdr:colOff>
      <xdr:row>37</xdr:row>
      <xdr:rowOff>41421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6192"/>
          <a:ext cx="8890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37668</xdr:rowOff>
    </xdr:from>
    <xdr:to>
      <xdr:col>10</xdr:col>
      <xdr:colOff>114300</xdr:colOff>
      <xdr:row>37</xdr:row>
      <xdr:rowOff>41421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81318"/>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77622</xdr:rowOff>
    </xdr:from>
    <xdr:to>
      <xdr:col>24</xdr:col>
      <xdr:colOff>114300</xdr:colOff>
      <xdr:row>37</xdr:row>
      <xdr:rowOff>7772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56049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6757</xdr:rowOff>
    </xdr:from>
    <xdr:to>
      <xdr:col>20</xdr:col>
      <xdr:colOff>38100</xdr:colOff>
      <xdr:row>37</xdr:row>
      <xdr:rowOff>108357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99484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143192</xdr:rowOff>
    </xdr:from>
    <xdr:to>
      <xdr:col>15</xdr:col>
      <xdr:colOff>101600</xdr:colOff>
      <xdr:row>37</xdr:row>
      <xdr:rowOff>73342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64469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162071</xdr:rowOff>
    </xdr:from>
    <xdr:to>
      <xdr:col>10</xdr:col>
      <xdr:colOff>165100</xdr:colOff>
      <xdr:row>37</xdr:row>
      <xdr:rowOff>92221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158318</xdr:rowOff>
    </xdr:from>
    <xdr:to>
      <xdr:col>6</xdr:col>
      <xdr:colOff>38100</xdr:colOff>
      <xdr:row>37</xdr:row>
      <xdr:rowOff>88468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75349</xdr:rowOff>
    </xdr:from>
    <xdr:to>
      <xdr:col>24</xdr:col>
      <xdr:colOff>63500</xdr:colOff>
      <xdr:row>57</xdr:row>
      <xdr:rowOff>141357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47999"/>
          <a:ext cx="838200" cy="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85122</xdr:rowOff>
    </xdr:from>
    <xdr:to>
      <xdr:col>19</xdr:col>
      <xdr:colOff>177800</xdr:colOff>
      <xdr:row>57</xdr:row>
      <xdr:rowOff>141357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86322"/>
          <a:ext cx="8890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85122</xdr:rowOff>
    </xdr:from>
    <xdr:to>
      <xdr:col>15</xdr:col>
      <xdr:colOff>50800</xdr:colOff>
      <xdr:row>56</xdr:row>
      <xdr:rowOff>132899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86322"/>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132899</xdr:rowOff>
    </xdr:from>
    <xdr:to>
      <xdr:col>10</xdr:col>
      <xdr:colOff>114300</xdr:colOff>
      <xdr:row>57</xdr:row>
      <xdr:rowOff>140957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34099"/>
          <a:ext cx="889000" cy="1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24549</xdr:rowOff>
    </xdr:from>
    <xdr:to>
      <xdr:col>24</xdr:col>
      <xdr:colOff>114300</xdr:colOff>
      <xdr:row>57</xdr:row>
      <xdr:rowOff>126149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2976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90557</xdr:rowOff>
    </xdr:from>
    <xdr:to>
      <xdr:col>20</xdr:col>
      <xdr:colOff>38100</xdr:colOff>
      <xdr:row>58</xdr:row>
      <xdr:rowOff>20707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8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11834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95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34322</xdr:rowOff>
    </xdr:from>
    <xdr:to>
      <xdr:col>15</xdr:col>
      <xdr:colOff>101600</xdr:colOff>
      <xdr:row>56</xdr:row>
      <xdr:rowOff>135922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127049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82099</xdr:rowOff>
    </xdr:from>
    <xdr:to>
      <xdr:col>10</xdr:col>
      <xdr:colOff>165100</xdr:colOff>
      <xdr:row>57</xdr:row>
      <xdr:rowOff>12249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3376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90157</xdr:rowOff>
    </xdr:from>
    <xdr:to>
      <xdr:col>6</xdr:col>
      <xdr:colOff>38100</xdr:colOff>
      <xdr:row>58</xdr:row>
      <xdr:rowOff>20307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133071</xdr:rowOff>
    </xdr:from>
    <xdr:to>
      <xdr:col>24</xdr:col>
      <xdr:colOff>63500</xdr:colOff>
      <xdr:row>77</xdr:row>
      <xdr:rowOff>135889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34721"/>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135889</xdr:rowOff>
    </xdr:from>
    <xdr:to>
      <xdr:col>19</xdr:col>
      <xdr:colOff>177800</xdr:colOff>
      <xdr:row>77</xdr:row>
      <xdr:rowOff>147473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37539"/>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147473</xdr:rowOff>
    </xdr:from>
    <xdr:to>
      <xdr:col>15</xdr:col>
      <xdr:colOff>50800</xdr:colOff>
      <xdr:row>77</xdr:row>
      <xdr:rowOff>153569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4912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153569</xdr:rowOff>
    </xdr:from>
    <xdr:to>
      <xdr:col>10</xdr:col>
      <xdr:colOff>114300</xdr:colOff>
      <xdr:row>77</xdr:row>
      <xdr:rowOff>169799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55219"/>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82271</xdr:rowOff>
    </xdr:from>
    <xdr:to>
      <xdr:col>24</xdr:col>
      <xdr:colOff>114300</xdr:colOff>
      <xdr:row>78</xdr:row>
      <xdr:rowOff>12421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105148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85089</xdr:rowOff>
    </xdr:from>
    <xdr:to>
      <xdr:col>20</xdr:col>
      <xdr:colOff>38100</xdr:colOff>
      <xdr:row>78</xdr:row>
      <xdr:rowOff>15239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31766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96673</xdr:rowOff>
    </xdr:from>
    <xdr:to>
      <xdr:col>15</xdr:col>
      <xdr:colOff>101600</xdr:colOff>
      <xdr:row>78</xdr:row>
      <xdr:rowOff>26823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102769</xdr:rowOff>
    </xdr:from>
    <xdr:to>
      <xdr:col>10</xdr:col>
      <xdr:colOff>165100</xdr:colOff>
      <xdr:row>78</xdr:row>
      <xdr:rowOff>32919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49446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7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118999</xdr:rowOff>
    </xdr:from>
    <xdr:to>
      <xdr:col>6</xdr:col>
      <xdr:colOff>38100</xdr:colOff>
      <xdr:row>78</xdr:row>
      <xdr:rowOff>49149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65676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9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95504</xdr:rowOff>
    </xdr:from>
    <xdr:to>
      <xdr:col>24</xdr:col>
      <xdr:colOff>63500</xdr:colOff>
      <xdr:row>98</xdr:row>
      <xdr:rowOff>116078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8976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116078</xdr:rowOff>
    </xdr:from>
    <xdr:to>
      <xdr:col>19</xdr:col>
      <xdr:colOff>177800</xdr:colOff>
      <xdr:row>98</xdr:row>
      <xdr:rowOff>143256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2908300" y="16918178"/>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143256</xdr:rowOff>
    </xdr:from>
    <xdr:to>
      <xdr:col>15</xdr:col>
      <xdr:colOff>50800</xdr:colOff>
      <xdr:row>98</xdr:row>
      <xdr:rowOff>159004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945356"/>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159004</xdr:rowOff>
    </xdr:from>
    <xdr:to>
      <xdr:col>10</xdr:col>
      <xdr:colOff>114300</xdr:colOff>
      <xdr:row>99</xdr:row>
      <xdr:rowOff>1270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61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44704</xdr:rowOff>
    </xdr:from>
    <xdr:to>
      <xdr:col>24</xdr:col>
      <xdr:colOff>114300</xdr:colOff>
      <xdr:row>98</xdr:row>
      <xdr:rowOff>146304</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8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23131</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8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65278</xdr:rowOff>
    </xdr:from>
    <xdr:to>
      <xdr:col>20</xdr:col>
      <xdr:colOff>38100</xdr:colOff>
      <xdr:row>98</xdr:row>
      <xdr:rowOff>166878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8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158005</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96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92456</xdr:rowOff>
    </xdr:from>
    <xdr:to>
      <xdr:col>15</xdr:col>
      <xdr:colOff>101600</xdr:colOff>
      <xdr:row>99</xdr:row>
      <xdr:rowOff>22606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13733</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108204</xdr:rowOff>
    </xdr:from>
    <xdr:to>
      <xdr:col>10</xdr:col>
      <xdr:colOff>165100</xdr:colOff>
      <xdr:row>99</xdr:row>
      <xdr:rowOff>38354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9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29481</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700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121920</xdr:rowOff>
    </xdr:from>
    <xdr:to>
      <xdr:col>6</xdr:col>
      <xdr:colOff>38100</xdr:colOff>
      <xdr:row>99</xdr:row>
      <xdr:rowOff>52070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43197</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164179</xdr:rowOff>
    </xdr:from>
    <xdr:to>
      <xdr:col>55</xdr:col>
      <xdr:colOff>0</xdr:colOff>
      <xdr:row>38</xdr:row>
      <xdr:rowOff>20200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507829"/>
          <a:ext cx="8382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105829</xdr:rowOff>
    </xdr:from>
    <xdr:to>
      <xdr:col>50</xdr:col>
      <xdr:colOff>114300</xdr:colOff>
      <xdr:row>38</xdr:row>
      <xdr:rowOff>20200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935129"/>
          <a:ext cx="889000" cy="60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12503</xdr:rowOff>
    </xdr:from>
    <xdr:to>
      <xdr:col>45</xdr:col>
      <xdr:colOff>177800</xdr:colOff>
      <xdr:row>34</xdr:row>
      <xdr:rowOff>105829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498903"/>
          <a:ext cx="889000" cy="4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12503</xdr:rowOff>
    </xdr:from>
    <xdr:to>
      <xdr:col>41</xdr:col>
      <xdr:colOff>50800</xdr:colOff>
      <xdr:row>37</xdr:row>
      <xdr:rowOff>20694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498903"/>
          <a:ext cx="889000" cy="8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113379</xdr:rowOff>
    </xdr:from>
    <xdr:to>
      <xdr:col>55</xdr:col>
      <xdr:colOff>50800</xdr:colOff>
      <xdr:row>38</xdr:row>
      <xdr:rowOff>43529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4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91806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43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140850</xdr:rowOff>
    </xdr:from>
    <xdr:to>
      <xdr:col>50</xdr:col>
      <xdr:colOff>165100</xdr:colOff>
      <xdr:row>38</xdr:row>
      <xdr:rowOff>71000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62127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57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55029</xdr:rowOff>
    </xdr:from>
    <xdr:to>
      <xdr:col>46</xdr:col>
      <xdr:colOff>38100</xdr:colOff>
      <xdr:row>34</xdr:row>
      <xdr:rowOff>156629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1706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65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133153</xdr:rowOff>
    </xdr:from>
    <xdr:to>
      <xdr:col>41</xdr:col>
      <xdr:colOff>101600</xdr:colOff>
      <xdr:row>32</xdr:row>
      <xdr:rowOff>63303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54430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4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141344</xdr:rowOff>
    </xdr:from>
    <xdr:to>
      <xdr:col>36</xdr:col>
      <xdr:colOff>165100</xdr:colOff>
      <xdr:row>37</xdr:row>
      <xdr:rowOff>71494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3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0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118961</xdr:rowOff>
    </xdr:from>
    <xdr:to>
      <xdr:col>55</xdr:col>
      <xdr:colOff>0</xdr:colOff>
      <xdr:row>56</xdr:row>
      <xdr:rowOff>4800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548711"/>
          <a:ext cx="838200" cy="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4800</xdr:rowOff>
    </xdr:from>
    <xdr:to>
      <xdr:col>50</xdr:col>
      <xdr:colOff>114300</xdr:colOff>
      <xdr:row>56</xdr:row>
      <xdr:rowOff>13436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606000"/>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13436</xdr:rowOff>
    </xdr:from>
    <xdr:to>
      <xdr:col>45</xdr:col>
      <xdr:colOff>177800</xdr:colOff>
      <xdr:row>56</xdr:row>
      <xdr:rowOff>21857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861300" y="9614636"/>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21857</xdr:rowOff>
    </xdr:from>
    <xdr:to>
      <xdr:col>41</xdr:col>
      <xdr:colOff>50800</xdr:colOff>
      <xdr:row>56</xdr:row>
      <xdr:rowOff>72822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623057"/>
          <a:ext cx="889000" cy="5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68161</xdr:rowOff>
    </xdr:from>
    <xdr:to>
      <xdr:col>55</xdr:col>
      <xdr:colOff>50800</xdr:colOff>
      <xdr:row>55</xdr:row>
      <xdr:rowOff>169761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4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91038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34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125450</xdr:rowOff>
    </xdr:from>
    <xdr:to>
      <xdr:col>50</xdr:col>
      <xdr:colOff>165100</xdr:colOff>
      <xdr:row>56</xdr:row>
      <xdr:rowOff>55600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5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46727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6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134086</xdr:rowOff>
    </xdr:from>
    <xdr:to>
      <xdr:col>46</xdr:col>
      <xdr:colOff>38100</xdr:colOff>
      <xdr:row>56</xdr:row>
      <xdr:rowOff>64236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5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55363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142507</xdr:rowOff>
    </xdr:from>
    <xdr:to>
      <xdr:col>41</xdr:col>
      <xdr:colOff>101600</xdr:colOff>
      <xdr:row>56</xdr:row>
      <xdr:rowOff>72657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57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63784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6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22022</xdr:rowOff>
    </xdr:from>
    <xdr:to>
      <xdr:col>36</xdr:col>
      <xdr:colOff>165100</xdr:colOff>
      <xdr:row>56</xdr:row>
      <xdr:rowOff>123622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6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114749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64171</xdr:rowOff>
    </xdr:from>
    <xdr:to>
      <xdr:col>55</xdr:col>
      <xdr:colOff>0</xdr:colOff>
      <xdr:row>77</xdr:row>
      <xdr:rowOff>39002</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094371"/>
          <a:ext cx="838200" cy="1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16714</xdr:rowOff>
    </xdr:from>
    <xdr:to>
      <xdr:col>50</xdr:col>
      <xdr:colOff>114300</xdr:colOff>
      <xdr:row>77</xdr:row>
      <xdr:rowOff>39002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218364"/>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16714</xdr:rowOff>
    </xdr:from>
    <xdr:to>
      <xdr:col>45</xdr:col>
      <xdr:colOff>177800</xdr:colOff>
      <xdr:row>77</xdr:row>
      <xdr:rowOff>19524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3218364"/>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19524</xdr:rowOff>
    </xdr:from>
    <xdr:to>
      <xdr:col>41</xdr:col>
      <xdr:colOff>50800</xdr:colOff>
      <xdr:row>77</xdr:row>
      <xdr:rowOff>74617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221174"/>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13371</xdr:rowOff>
    </xdr:from>
    <xdr:to>
      <xdr:col>55</xdr:col>
      <xdr:colOff>50800</xdr:colOff>
      <xdr:row>76</xdr:row>
      <xdr:rowOff>114971</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36248</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159652</xdr:rowOff>
    </xdr:from>
    <xdr:to>
      <xdr:col>50</xdr:col>
      <xdr:colOff>165100</xdr:colOff>
      <xdr:row>77</xdr:row>
      <xdr:rowOff>89802</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80929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32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137364</xdr:rowOff>
    </xdr:from>
    <xdr:to>
      <xdr:col>46</xdr:col>
      <xdr:colOff>38100</xdr:colOff>
      <xdr:row>77</xdr:row>
      <xdr:rowOff>67514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58641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140174</xdr:rowOff>
    </xdr:from>
    <xdr:to>
      <xdr:col>41</xdr:col>
      <xdr:colOff>101600</xdr:colOff>
      <xdr:row>77</xdr:row>
      <xdr:rowOff>70324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1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61451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23817</xdr:rowOff>
    </xdr:from>
    <xdr:to>
      <xdr:col>36</xdr:col>
      <xdr:colOff>165100</xdr:colOff>
      <xdr:row>77</xdr:row>
      <xdr:rowOff>125417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116544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13238</xdr:rowOff>
    </xdr:from>
    <xdr:to>
      <xdr:col>55</xdr:col>
      <xdr:colOff>0</xdr:colOff>
      <xdr:row>96</xdr:row>
      <xdr:rowOff>40579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472438"/>
          <a:ext cx="8382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13238</xdr:rowOff>
    </xdr:from>
    <xdr:to>
      <xdr:col>50</xdr:col>
      <xdr:colOff>114300</xdr:colOff>
      <xdr:row>96</xdr:row>
      <xdr:rowOff>36967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472438"/>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36601</xdr:rowOff>
    </xdr:from>
    <xdr:to>
      <xdr:col>45</xdr:col>
      <xdr:colOff>177800</xdr:colOff>
      <xdr:row>96</xdr:row>
      <xdr:rowOff>36967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649580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36601</xdr:rowOff>
    </xdr:from>
    <xdr:to>
      <xdr:col>41</xdr:col>
      <xdr:colOff>50800</xdr:colOff>
      <xdr:row>97</xdr:row>
      <xdr:rowOff>12004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495801"/>
          <a:ext cx="889000" cy="1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161229</xdr:rowOff>
    </xdr:from>
    <xdr:to>
      <xdr:col>55</xdr:col>
      <xdr:colOff>50800</xdr:colOff>
      <xdr:row>96</xdr:row>
      <xdr:rowOff>91379</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4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12656</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3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133888</xdr:rowOff>
    </xdr:from>
    <xdr:to>
      <xdr:col>50</xdr:col>
      <xdr:colOff>165100</xdr:colOff>
      <xdr:row>96</xdr:row>
      <xdr:rowOff>64038</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80565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19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157617</xdr:rowOff>
    </xdr:from>
    <xdr:to>
      <xdr:col>46</xdr:col>
      <xdr:colOff>38100</xdr:colOff>
      <xdr:row>96</xdr:row>
      <xdr:rowOff>87767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44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104294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2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157251</xdr:rowOff>
    </xdr:from>
    <xdr:to>
      <xdr:col>41</xdr:col>
      <xdr:colOff>101600</xdr:colOff>
      <xdr:row>96</xdr:row>
      <xdr:rowOff>87401</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103928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132654</xdr:rowOff>
    </xdr:from>
    <xdr:to>
      <xdr:col>36</xdr:col>
      <xdr:colOff>165100</xdr:colOff>
      <xdr:row>97</xdr:row>
      <xdr:rowOff>62804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5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53931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32258</xdr:rowOff>
    </xdr:from>
    <xdr:to>
      <xdr:col>85</xdr:col>
      <xdr:colOff>127000</xdr:colOff>
      <xdr:row>38</xdr:row>
      <xdr:rowOff>64948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547358"/>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64948</xdr:rowOff>
    </xdr:from>
    <xdr:to>
      <xdr:col>81</xdr:col>
      <xdr:colOff>50800</xdr:colOff>
      <xdr:row>38</xdr:row>
      <xdr:rowOff>122327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6580048"/>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114326</xdr:rowOff>
    </xdr:from>
    <xdr:to>
      <xdr:col>76</xdr:col>
      <xdr:colOff>114300</xdr:colOff>
      <xdr:row>38</xdr:row>
      <xdr:rowOff>122327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2942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114326</xdr:rowOff>
    </xdr:from>
    <xdr:to>
      <xdr:col>71</xdr:col>
      <xdr:colOff>177800</xdr:colOff>
      <xdr:row>38</xdr:row>
      <xdr:rowOff>118440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2814300" y="662942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152908</xdr:rowOff>
    </xdr:from>
    <xdr:to>
      <xdr:col>85</xdr:col>
      <xdr:colOff>177800</xdr:colOff>
      <xdr:row>38</xdr:row>
      <xdr:rowOff>83058</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67835</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11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14148</xdr:rowOff>
    </xdr:from>
    <xdr:to>
      <xdr:col>81</xdr:col>
      <xdr:colOff>101600</xdr:colOff>
      <xdr:row>38</xdr:row>
      <xdr:rowOff>115748</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5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106875</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621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71527</xdr:rowOff>
    </xdr:from>
    <xdr:to>
      <xdr:col>76</xdr:col>
      <xdr:colOff>165100</xdr:colOff>
      <xdr:row>39</xdr:row>
      <xdr:rowOff>1677</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164254</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35333" y="667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63526</xdr:rowOff>
    </xdr:from>
    <xdr:to>
      <xdr:col>72</xdr:col>
      <xdr:colOff>38100</xdr:colOff>
      <xdr:row>38</xdr:row>
      <xdr:rowOff>165126</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156253</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67640</xdr:rowOff>
    </xdr:from>
    <xdr:to>
      <xdr:col>67</xdr:col>
      <xdr:colOff>101600</xdr:colOff>
      <xdr:row>38</xdr:row>
      <xdr:rowOff>169240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160367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57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71730</xdr:rowOff>
    </xdr:from>
    <xdr:to>
      <xdr:col>85</xdr:col>
      <xdr:colOff>127000</xdr:colOff>
      <xdr:row>74</xdr:row>
      <xdr:rowOff>83731</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759030"/>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71730</xdr:rowOff>
    </xdr:from>
    <xdr:to>
      <xdr:col>81</xdr:col>
      <xdr:colOff>50800</xdr:colOff>
      <xdr:row>74</xdr:row>
      <xdr:rowOff>90208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4592300" y="12759030"/>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55308</xdr:rowOff>
    </xdr:from>
    <xdr:to>
      <xdr:col>76</xdr:col>
      <xdr:colOff>114300</xdr:colOff>
      <xdr:row>74</xdr:row>
      <xdr:rowOff>90208</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2399708"/>
          <a:ext cx="889000" cy="3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55308</xdr:rowOff>
    </xdr:from>
    <xdr:to>
      <xdr:col>71</xdr:col>
      <xdr:colOff>177800</xdr:colOff>
      <xdr:row>74</xdr:row>
      <xdr:rowOff>158559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2399708"/>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32931</xdr:rowOff>
    </xdr:from>
    <xdr:to>
      <xdr:col>85</xdr:col>
      <xdr:colOff>177800</xdr:colOff>
      <xdr:row>74</xdr:row>
      <xdr:rowOff>134531</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7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55808</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5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20930</xdr:rowOff>
    </xdr:from>
    <xdr:to>
      <xdr:col>81</xdr:col>
      <xdr:colOff>101600</xdr:colOff>
      <xdr:row>74</xdr:row>
      <xdr:rowOff>122530</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7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139057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48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39408</xdr:rowOff>
    </xdr:from>
    <xdr:to>
      <xdr:col>76</xdr:col>
      <xdr:colOff>165100</xdr:colOff>
      <xdr:row>74</xdr:row>
      <xdr:rowOff>141008</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7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157535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5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4508</xdr:rowOff>
    </xdr:from>
    <xdr:to>
      <xdr:col>72</xdr:col>
      <xdr:colOff>38100</xdr:colOff>
      <xdr:row>72</xdr:row>
      <xdr:rowOff>106108</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3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122635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1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107759</xdr:rowOff>
    </xdr:from>
    <xdr:to>
      <xdr:col>67</xdr:col>
      <xdr:colOff>101600</xdr:colOff>
      <xdr:row>75</xdr:row>
      <xdr:rowOff>37909</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54436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154863</xdr:rowOff>
    </xdr:from>
    <xdr:to>
      <xdr:col>85</xdr:col>
      <xdr:colOff>127000</xdr:colOff>
      <xdr:row>98</xdr:row>
      <xdr:rowOff>30314</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099713"/>
          <a:ext cx="838200" cy="73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35344</xdr:rowOff>
    </xdr:from>
    <xdr:to>
      <xdr:col>81</xdr:col>
      <xdr:colOff>50800</xdr:colOff>
      <xdr:row>98</xdr:row>
      <xdr:rowOff>30314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665994"/>
          <a:ext cx="889000" cy="1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xdr:rowOff>
    </xdr:from>
    <xdr:to>
      <xdr:col>76</xdr:col>
      <xdr:colOff>114300</xdr:colOff>
      <xdr:row>97</xdr:row>
      <xdr:rowOff>35344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630675"/>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xdr:rowOff>
    </xdr:from>
    <xdr:to>
      <xdr:col>71</xdr:col>
      <xdr:colOff>177800</xdr:colOff>
      <xdr:row>98</xdr:row>
      <xdr:rowOff>102781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630675"/>
          <a:ext cx="889000" cy="2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104063</xdr:rowOff>
    </xdr:from>
    <xdr:to>
      <xdr:col>85</xdr:col>
      <xdr:colOff>177800</xdr:colOff>
      <xdr:row>94</xdr:row>
      <xdr:rowOff>34213</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0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126940</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59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150964</xdr:rowOff>
    </xdr:from>
    <xdr:to>
      <xdr:col>81</xdr:col>
      <xdr:colOff>101600</xdr:colOff>
      <xdr:row>98</xdr:row>
      <xdr:rowOff>81114</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7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72241</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8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155994</xdr:rowOff>
    </xdr:from>
    <xdr:to>
      <xdr:col>76</xdr:col>
      <xdr:colOff>165100</xdr:colOff>
      <xdr:row>97</xdr:row>
      <xdr:rowOff>86144</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77271</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70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120675</xdr:rowOff>
    </xdr:from>
    <xdr:to>
      <xdr:col>72</xdr:col>
      <xdr:colOff>38100</xdr:colOff>
      <xdr:row>97</xdr:row>
      <xdr:rowOff>50825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5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41952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51981</xdr:rowOff>
    </xdr:from>
    <xdr:to>
      <xdr:col>67</xdr:col>
      <xdr:colOff>101600</xdr:colOff>
      <xdr:row>98</xdr:row>
      <xdr:rowOff>153581</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8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144708</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94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74320</xdr:rowOff>
    </xdr:from>
    <xdr:to>
      <xdr:col>116</xdr:col>
      <xdr:colOff>63500</xdr:colOff>
      <xdr:row>36</xdr:row>
      <xdr:rowOff>114097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246520"/>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74320</xdr:rowOff>
    </xdr:from>
    <xdr:to>
      <xdr:col>111</xdr:col>
      <xdr:colOff>177800</xdr:colOff>
      <xdr:row>36</xdr:row>
      <xdr:rowOff>147930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20434300" y="6246520"/>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127813</xdr:rowOff>
    </xdr:from>
    <xdr:to>
      <xdr:col>107</xdr:col>
      <xdr:colOff>50800</xdr:colOff>
      <xdr:row>36</xdr:row>
      <xdr:rowOff>147930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30001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127813</xdr:rowOff>
    </xdr:from>
    <xdr:to>
      <xdr:col>102</xdr:col>
      <xdr:colOff>114300</xdr:colOff>
      <xdr:row>36</xdr:row>
      <xdr:rowOff>141529</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18656300" y="6300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63297</xdr:rowOff>
    </xdr:from>
    <xdr:to>
      <xdr:col>116</xdr:col>
      <xdr:colOff>114300</xdr:colOff>
      <xdr:row>36</xdr:row>
      <xdr:rowOff>164897</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86174</xdr:rowOff>
    </xdr:from>
    <xdr:ext cx="378565"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08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23520</xdr:rowOff>
    </xdr:from>
    <xdr:to>
      <xdr:col>112</xdr:col>
      <xdr:colOff>38100</xdr:colOff>
      <xdr:row>36</xdr:row>
      <xdr:rowOff>125120</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141647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59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97130</xdr:rowOff>
    </xdr:from>
    <xdr:to>
      <xdr:col>107</xdr:col>
      <xdr:colOff>101600</xdr:colOff>
      <xdr:row>37</xdr:row>
      <xdr:rowOff>27280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43807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044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77013</xdr:rowOff>
    </xdr:from>
    <xdr:to>
      <xdr:col>102</xdr:col>
      <xdr:colOff>165100</xdr:colOff>
      <xdr:row>37</xdr:row>
      <xdr:rowOff>7163</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23690</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90729</xdr:rowOff>
    </xdr:from>
    <xdr:to>
      <xdr:col>98</xdr:col>
      <xdr:colOff>38100</xdr:colOff>
      <xdr:row>37</xdr:row>
      <xdr:rowOff>20879</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37406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038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37516</xdr:rowOff>
    </xdr:from>
    <xdr:to>
      <xdr:col>116</xdr:col>
      <xdr:colOff>63500</xdr:colOff>
      <xdr:row>57</xdr:row>
      <xdr:rowOff>42186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1323300" y="9810166"/>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42186</xdr:rowOff>
    </xdr:from>
    <xdr:to>
      <xdr:col>111</xdr:col>
      <xdr:colOff>177800</xdr:colOff>
      <xdr:row>57</xdr:row>
      <xdr:rowOff>43541</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9814836"/>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43541</xdr:rowOff>
    </xdr:from>
    <xdr:to>
      <xdr:col>107</xdr:col>
      <xdr:colOff>50800</xdr:colOff>
      <xdr:row>57</xdr:row>
      <xdr:rowOff>46170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19545300" y="981619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45974</xdr:rowOff>
    </xdr:from>
    <xdr:to>
      <xdr:col>102</xdr:col>
      <xdr:colOff>114300</xdr:colOff>
      <xdr:row>57</xdr:row>
      <xdr:rowOff>46170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81862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158166</xdr:rowOff>
    </xdr:from>
    <xdr:to>
      <xdr:col>116</xdr:col>
      <xdr:colOff>114300</xdr:colOff>
      <xdr:row>57</xdr:row>
      <xdr:rowOff>88316</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7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136593</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7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162836</xdr:rowOff>
    </xdr:from>
    <xdr:to>
      <xdr:col>112</xdr:col>
      <xdr:colOff>38100</xdr:colOff>
      <xdr:row>57</xdr:row>
      <xdr:rowOff>92986</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7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84113</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85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164191</xdr:rowOff>
    </xdr:from>
    <xdr:to>
      <xdr:col>107</xdr:col>
      <xdr:colOff>101600</xdr:colOff>
      <xdr:row>57</xdr:row>
      <xdr:rowOff>94341</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7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85468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8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166820</xdr:rowOff>
    </xdr:from>
    <xdr:to>
      <xdr:col>102</xdr:col>
      <xdr:colOff>165100</xdr:colOff>
      <xdr:row>57</xdr:row>
      <xdr:rowOff>96970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7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88097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8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166624</xdr:rowOff>
    </xdr:from>
    <xdr:to>
      <xdr:col>98</xdr:col>
      <xdr:colOff>38100</xdr:colOff>
      <xdr:row>57</xdr:row>
      <xdr:rowOff>96774</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7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87901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38299</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7112</xdr:rowOff>
    </xdr:from>
    <xdr:to>
      <xdr:col>116</xdr:col>
      <xdr:colOff>62864</xdr:colOff>
      <xdr:row>77</xdr:row>
      <xdr:rowOff>133169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2159595" y="12180062"/>
          <a:ext cx="1269" cy="115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136996</xdr:rowOff>
    </xdr:from>
    <xdr:ext cx="469744" cy="259045"/>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22212300" y="1333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133169</xdr:rowOff>
    </xdr:from>
    <xdr:to>
      <xdr:col>116</xdr:col>
      <xdr:colOff>152400</xdr:colOff>
      <xdr:row>77</xdr:row>
      <xdr:rowOff>133169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333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125239</xdr:rowOff>
    </xdr:from>
    <xdr:ext cx="469744" cy="259045"/>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22212300" y="1195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7112</xdr:rowOff>
    </xdr:from>
    <xdr:to>
      <xdr:col>116</xdr:col>
      <xdr:colOff>152400</xdr:colOff>
      <xdr:row>71</xdr:row>
      <xdr:rowOff>7112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21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97572</xdr:rowOff>
    </xdr:from>
    <xdr:to>
      <xdr:col>116</xdr:col>
      <xdr:colOff>63500</xdr:colOff>
      <xdr:row>77</xdr:row>
      <xdr:rowOff>133169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1323300" y="13299222"/>
          <a:ext cx="8382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27848</xdr:rowOff>
    </xdr:from>
    <xdr:ext cx="469744" cy="2590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22212300" y="1288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4972</xdr:rowOff>
    </xdr:from>
    <xdr:to>
      <xdr:col>116</xdr:col>
      <xdr:colOff>114300</xdr:colOff>
      <xdr:row>76</xdr:row>
      <xdr:rowOff>106572</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2110700" y="130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97572</xdr:rowOff>
    </xdr:from>
    <xdr:to>
      <xdr:col>111</xdr:col>
      <xdr:colOff>177800</xdr:colOff>
      <xdr:row>77</xdr:row>
      <xdr:rowOff>119779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0434300" y="1329922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102289</xdr:rowOff>
    </xdr:from>
    <xdr:to>
      <xdr:col>112</xdr:col>
      <xdr:colOff>38100</xdr:colOff>
      <xdr:row>76</xdr:row>
      <xdr:rowOff>32438</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1272500" y="129610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48966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75728" y="127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119779</xdr:rowOff>
    </xdr:from>
    <xdr:to>
      <xdr:col>107</xdr:col>
      <xdr:colOff>50800</xdr:colOff>
      <xdr:row>77</xdr:row>
      <xdr:rowOff>146558</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9545300" y="13321429"/>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109148</xdr:rowOff>
    </xdr:from>
    <xdr:to>
      <xdr:col>107</xdr:col>
      <xdr:colOff>101600</xdr:colOff>
      <xdr:row>76</xdr:row>
      <xdr:rowOff>39297</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0383500" y="129678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55825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27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146558</xdr:rowOff>
    </xdr:from>
    <xdr:to>
      <xdr:col>102</xdr:col>
      <xdr:colOff>114300</xdr:colOff>
      <xdr:row>78</xdr:row>
      <xdr:rowOff>31931</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18656300" y="13348208"/>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2685</xdr:rowOff>
    </xdr:from>
    <xdr:to>
      <xdr:col>102</xdr:col>
      <xdr:colOff>165100</xdr:colOff>
      <xdr:row>76</xdr:row>
      <xdr:rowOff>104285</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9494500" y="130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120812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280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17707</xdr:rowOff>
    </xdr:from>
    <xdr:to>
      <xdr:col>98</xdr:col>
      <xdr:colOff>38100</xdr:colOff>
      <xdr:row>76</xdr:row>
      <xdr:rowOff>119307</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8605500" y="1304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135834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282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82369</xdr:rowOff>
    </xdr:from>
    <xdr:to>
      <xdr:col>116</xdr:col>
      <xdr:colOff>114300</xdr:colOff>
      <xdr:row>78</xdr:row>
      <xdr:rowOff>12519</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2110700" y="132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168746</xdr:rowOff>
    </xdr:from>
    <xdr:ext cx="469744" cy="259045"/>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22212300" y="1319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46772</xdr:rowOff>
    </xdr:from>
    <xdr:to>
      <xdr:col>112</xdr:col>
      <xdr:colOff>38100</xdr:colOff>
      <xdr:row>77</xdr:row>
      <xdr:rowOff>148372</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1272500" y="132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139499</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334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68979</xdr:rowOff>
    </xdr:from>
    <xdr:to>
      <xdr:col>107</xdr:col>
      <xdr:colOff>101600</xdr:colOff>
      <xdr:row>77</xdr:row>
      <xdr:rowOff>170579</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0383500" y="132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161706</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336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95758</xdr:rowOff>
    </xdr:from>
    <xdr:to>
      <xdr:col>102</xdr:col>
      <xdr:colOff>165100</xdr:colOff>
      <xdr:row>78</xdr:row>
      <xdr:rowOff>25908</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9494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17035</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152581</xdr:rowOff>
    </xdr:from>
    <xdr:to>
      <xdr:col>98</xdr:col>
      <xdr:colOff>38100</xdr:colOff>
      <xdr:row>78</xdr:row>
      <xdr:rowOff>82731</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8605500" y="1335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73858</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344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各年度において、類似団体の平均値と比べると、本県における住民一人当たりのコストは、ほとんどの歳出項目において、類似団体平均を下回るか、もしくは類似団体平均と同程度となっている。</a:t>
          </a:r>
        </a:p>
        <a:p>
          <a:r>
            <a:rPr kumimoji="1" lang="ja-JP" altLang="en-US" sz="1200">
              <a:latin typeface="ＭＳ Ｐゴシック" panose="020B0600070205080204" pitchFamily="50" charset="-128"/>
              <a:ea typeface="ＭＳ Ｐゴシック" panose="020B0600070205080204" pitchFamily="50" charset="-128"/>
            </a:rPr>
            <a:t>　人件費については、令和６年度は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歳となる職員等が定年退職するため、退職手当が増加したことなどにより増加しているものの、類似団体平均を下回って推移している。</a:t>
          </a:r>
        </a:p>
        <a:p>
          <a:r>
            <a:rPr kumimoji="1" lang="ja-JP" altLang="en-US" sz="1200">
              <a:latin typeface="ＭＳ Ｐゴシック" panose="020B0600070205080204" pitchFamily="50" charset="-128"/>
              <a:ea typeface="ＭＳ Ｐゴシック" panose="020B0600070205080204" pitchFamily="50" charset="-128"/>
            </a:rPr>
            <a:t>　歳出全体に占める割合が最も大きい補助費等については、令和２年度及び令和３年度は新型コロナウイルス感染症対策関連事業の増により大幅に増加したが、令和４年度及び令和５年度は減少しており、類似団体平均を下回っている。令和６年度は、地方消費税市町村交付金などの増により増加した。</a:t>
          </a:r>
        </a:p>
        <a:p>
          <a:r>
            <a:rPr kumimoji="1" lang="ja-JP" altLang="en-US" sz="1200">
              <a:latin typeface="ＭＳ Ｐゴシック" panose="020B0600070205080204" pitchFamily="50" charset="-128"/>
              <a:ea typeface="ＭＳ Ｐゴシック" panose="020B0600070205080204" pitchFamily="50" charset="-128"/>
            </a:rPr>
            <a:t>　公債費については、類似団体平均を上回っており、特に令和３年度は、令和２年度に発行した猶予特例債の償還や、普通交付税再算定で類似団体と比べて多額に交付された「臨時財政対策債償還基金費」を、本県は減債基金（満期一括償還分）に積み立てたことなどから一時的に大幅な増となったものの、令和４年度、令和５年度及び令和６年度は類似団体平均と同程度まで低下している。なお、社会資本整備などに充当する通常の県債は、「あいち行革プラン２０２５」に基づき、残高の維持・抑制に取り組んでいる。</a:t>
          </a:r>
        </a:p>
        <a:p>
          <a:r>
            <a:rPr kumimoji="1" lang="ja-JP" altLang="en-US" sz="1200">
              <a:latin typeface="ＭＳ Ｐゴシック" panose="020B0600070205080204" pitchFamily="50" charset="-128"/>
              <a:ea typeface="ＭＳ Ｐゴシック" panose="020B0600070205080204" pitchFamily="50" charset="-128"/>
            </a:rPr>
            <a:t>　扶助費や扶助費的な補助費等といった義務的な経費は縮減が容易ではないが、今後も、「あいち行革プラン２０２５」に沿った取組を着実に進めることで、より一層合理的な行政運営を図り、健全で持続可能な財政基盤の確立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141605</xdr:rowOff>
    </xdr:from>
    <xdr:to>
      <xdr:col>24</xdr:col>
      <xdr:colOff>63500</xdr:colOff>
      <xdr:row>36</xdr:row>
      <xdr:rowOff>147320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3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147320</xdr:rowOff>
    </xdr:from>
    <xdr:to>
      <xdr:col>19</xdr:col>
      <xdr:colOff>177800</xdr:colOff>
      <xdr:row>36</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95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156845</xdr:rowOff>
    </xdr:from>
    <xdr:to>
      <xdr:col>15</xdr:col>
      <xdr:colOff>50800</xdr:colOff>
      <xdr:row>37</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9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10160</xdr:rowOff>
    </xdr:from>
    <xdr:to>
      <xdr:col>10</xdr:col>
      <xdr:colOff>114300</xdr:colOff>
      <xdr:row>37</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3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90805</xdr:rowOff>
    </xdr:from>
    <xdr:to>
      <xdr:col>24</xdr:col>
      <xdr:colOff>114300</xdr:colOff>
      <xdr:row>37</xdr:row>
      <xdr:rowOff>20955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69232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1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96520</xdr:rowOff>
    </xdr:from>
    <xdr:to>
      <xdr:col>20</xdr:col>
      <xdr:colOff>38100</xdr:colOff>
      <xdr:row>37</xdr:row>
      <xdr:rowOff>26670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17797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106045</xdr:rowOff>
    </xdr:from>
    <xdr:to>
      <xdr:col>15</xdr:col>
      <xdr:colOff>101600</xdr:colOff>
      <xdr:row>37</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27322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138430</xdr:rowOff>
    </xdr:from>
    <xdr:to>
      <xdr:col>10</xdr:col>
      <xdr:colOff>165100</xdr:colOff>
      <xdr:row>37</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59707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130810</xdr:rowOff>
    </xdr:from>
    <xdr:to>
      <xdr:col>6</xdr:col>
      <xdr:colOff>38100</xdr:colOff>
      <xdr:row>37</xdr:row>
      <xdr:rowOff>60960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52087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112431</xdr:rowOff>
    </xdr:from>
    <xdr:to>
      <xdr:col>24</xdr:col>
      <xdr:colOff>63500</xdr:colOff>
      <xdr:row>58</xdr:row>
      <xdr:rowOff>150020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42181"/>
          <a:ext cx="838200" cy="55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133561</xdr:rowOff>
    </xdr:from>
    <xdr:to>
      <xdr:col>19</xdr:col>
      <xdr:colOff>177800</xdr:colOff>
      <xdr:row>58</xdr:row>
      <xdr:rowOff>150020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06211"/>
          <a:ext cx="889000" cy="1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65536</xdr:rowOff>
    </xdr:from>
    <xdr:to>
      <xdr:col>15</xdr:col>
      <xdr:colOff>50800</xdr:colOff>
      <xdr:row>57</xdr:row>
      <xdr:rowOff>133561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8186"/>
          <a:ext cx="889000" cy="6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65536</xdr:rowOff>
    </xdr:from>
    <xdr:to>
      <xdr:col>10</xdr:col>
      <xdr:colOff>114300</xdr:colOff>
      <xdr:row>59</xdr:row>
      <xdr:rowOff>41010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8186"/>
          <a:ext cx="889000" cy="3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61631</xdr:rowOff>
    </xdr:from>
    <xdr:to>
      <xdr:col>24</xdr:col>
      <xdr:colOff>114300</xdr:colOff>
      <xdr:row>55</xdr:row>
      <xdr:rowOff>163231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84508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99220</xdr:rowOff>
    </xdr:from>
    <xdr:to>
      <xdr:col>20</xdr:col>
      <xdr:colOff>38100</xdr:colOff>
      <xdr:row>59</xdr:row>
      <xdr:rowOff>29370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20497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82761</xdr:rowOff>
    </xdr:from>
    <xdr:to>
      <xdr:col>15</xdr:col>
      <xdr:colOff>101600</xdr:colOff>
      <xdr:row>58</xdr:row>
      <xdr:rowOff>12911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4038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14736</xdr:rowOff>
    </xdr:from>
    <xdr:to>
      <xdr:col>10</xdr:col>
      <xdr:colOff>165100</xdr:colOff>
      <xdr:row>57</xdr:row>
      <xdr:rowOff>116336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107463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8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161660</xdr:rowOff>
    </xdr:from>
    <xdr:to>
      <xdr:col>6</xdr:col>
      <xdr:colOff>38100</xdr:colOff>
      <xdr:row>59</xdr:row>
      <xdr:rowOff>91810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82937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38373</xdr:rowOff>
    </xdr:from>
    <xdr:to>
      <xdr:col>24</xdr:col>
      <xdr:colOff>63500</xdr:colOff>
      <xdr:row>78</xdr:row>
      <xdr:rowOff>40145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3240023"/>
          <a:ext cx="838200" cy="1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690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102152</xdr:rowOff>
    </xdr:from>
    <xdr:to>
      <xdr:col>19</xdr:col>
      <xdr:colOff>177800</xdr:colOff>
      <xdr:row>78</xdr:row>
      <xdr:rowOff>40145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3303802"/>
          <a:ext cx="889000" cy="10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57523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7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102152</xdr:rowOff>
    </xdr:from>
    <xdr:to>
      <xdr:col>15</xdr:col>
      <xdr:colOff>50800</xdr:colOff>
      <xdr:row>77</xdr:row>
      <xdr:rowOff>129184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3303802"/>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46264</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7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129184</xdr:rowOff>
    </xdr:from>
    <xdr:to>
      <xdr:col>10</xdr:col>
      <xdr:colOff>114300</xdr:colOff>
      <xdr:row>78</xdr:row>
      <xdr:rowOff>161131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330834"/>
          <a:ext cx="889000" cy="2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43521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7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159023</xdr:rowOff>
    </xdr:from>
    <xdr:to>
      <xdr:col>24</xdr:col>
      <xdr:colOff>114300</xdr:colOff>
      <xdr:row>77</xdr:row>
      <xdr:rowOff>89173</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31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137450</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31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160795</xdr:rowOff>
    </xdr:from>
    <xdr:to>
      <xdr:col>20</xdr:col>
      <xdr:colOff>38100</xdr:colOff>
      <xdr:row>78</xdr:row>
      <xdr:rowOff>90945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82072</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51352</xdr:rowOff>
    </xdr:from>
    <xdr:to>
      <xdr:col>15</xdr:col>
      <xdr:colOff>101600</xdr:colOff>
      <xdr:row>77</xdr:row>
      <xdr:rowOff>152952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2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144079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3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78384</xdr:rowOff>
    </xdr:from>
    <xdr:to>
      <xdr:col>10</xdr:col>
      <xdr:colOff>165100</xdr:colOff>
      <xdr:row>78</xdr:row>
      <xdr:rowOff>8534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2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171111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3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110331</xdr:rowOff>
    </xdr:from>
    <xdr:to>
      <xdr:col>6</xdr:col>
      <xdr:colOff>38100</xdr:colOff>
      <xdr:row>79</xdr:row>
      <xdr:rowOff>40481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4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31608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57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978</xdr:rowOff>
    </xdr:from>
    <xdr:to>
      <xdr:col>24</xdr:col>
      <xdr:colOff>63500</xdr:colOff>
      <xdr:row>97</xdr:row>
      <xdr:rowOff>122059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631628"/>
          <a:ext cx="838200" cy="1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123813</xdr:rowOff>
    </xdr:from>
    <xdr:to>
      <xdr:col>19</xdr:col>
      <xdr:colOff>177800</xdr:colOff>
      <xdr:row>97</xdr:row>
      <xdr:rowOff>978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725763"/>
          <a:ext cx="889000" cy="9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123813</xdr:rowOff>
    </xdr:from>
    <xdr:to>
      <xdr:col>15</xdr:col>
      <xdr:colOff>50800</xdr:colOff>
      <xdr:row>93</xdr:row>
      <xdr:rowOff>30772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019300" y="15725763"/>
          <a:ext cx="889000" cy="2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30772</xdr:rowOff>
    </xdr:from>
    <xdr:to>
      <xdr:col>10</xdr:col>
      <xdr:colOff>114300</xdr:colOff>
      <xdr:row>94</xdr:row>
      <xdr:rowOff>64033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975622"/>
          <a:ext cx="8890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71259</xdr:rowOff>
    </xdr:from>
    <xdr:to>
      <xdr:col>24</xdr:col>
      <xdr:colOff>114300</xdr:colOff>
      <xdr:row>98</xdr:row>
      <xdr:rowOff>1409</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7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157636</xdr:rowOff>
    </xdr:from>
    <xdr:ext cx="469744"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6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121628</xdr:rowOff>
    </xdr:from>
    <xdr:to>
      <xdr:col>20</xdr:col>
      <xdr:colOff>38100</xdr:colOff>
      <xdr:row>97</xdr:row>
      <xdr:rowOff>51778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5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42905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6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73013</xdr:rowOff>
    </xdr:from>
    <xdr:to>
      <xdr:col>15</xdr:col>
      <xdr:colOff>101600</xdr:colOff>
      <xdr:row>92</xdr:row>
      <xdr:rowOff>3163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6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165740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7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151422</xdr:rowOff>
    </xdr:from>
    <xdr:to>
      <xdr:col>10</xdr:col>
      <xdr:colOff>165100</xdr:colOff>
      <xdr:row>93</xdr:row>
      <xdr:rowOff>81572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9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72699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13233</xdr:rowOff>
    </xdr:from>
    <xdr:to>
      <xdr:col>6</xdr:col>
      <xdr:colOff>38100</xdr:colOff>
      <xdr:row>94</xdr:row>
      <xdr:rowOff>114833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6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105960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116840</xdr:rowOff>
    </xdr:from>
    <xdr:to>
      <xdr:col>55</xdr:col>
      <xdr:colOff>0</xdr:colOff>
      <xdr:row>38</xdr:row>
      <xdr:rowOff>65786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460490"/>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163322</xdr:rowOff>
    </xdr:from>
    <xdr:to>
      <xdr:col>50</xdr:col>
      <xdr:colOff>114300</xdr:colOff>
      <xdr:row>38</xdr:row>
      <xdr:rowOff>65786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06972"/>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163322</xdr:rowOff>
    </xdr:from>
    <xdr:to>
      <xdr:col>45</xdr:col>
      <xdr:colOff>177800</xdr:colOff>
      <xdr:row>38</xdr:row>
      <xdr:rowOff>41402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0697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36068</xdr:rowOff>
    </xdr:from>
    <xdr:to>
      <xdr:col>41</xdr:col>
      <xdr:colOff>50800</xdr:colOff>
      <xdr:row>38</xdr:row>
      <xdr:rowOff>41402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511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66040</xdr:rowOff>
    </xdr:from>
    <xdr:to>
      <xdr:col>55</xdr:col>
      <xdr:colOff>50800</xdr:colOff>
      <xdr:row>37</xdr:row>
      <xdr:rowOff>167640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44467</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3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14986</xdr:rowOff>
    </xdr:from>
    <xdr:to>
      <xdr:col>50</xdr:col>
      <xdr:colOff>165100</xdr:colOff>
      <xdr:row>38</xdr:row>
      <xdr:rowOff>116586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107713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373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112522</xdr:rowOff>
    </xdr:from>
    <xdr:to>
      <xdr:col>46</xdr:col>
      <xdr:colOff>38100</xdr:colOff>
      <xdr:row>38</xdr:row>
      <xdr:rowOff>42672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33799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4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162052</xdr:rowOff>
    </xdr:from>
    <xdr:to>
      <xdr:col>41</xdr:col>
      <xdr:colOff>101600</xdr:colOff>
      <xdr:row>38</xdr:row>
      <xdr:rowOff>92202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83329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156718</xdr:rowOff>
    </xdr:from>
    <xdr:to>
      <xdr:col>36</xdr:col>
      <xdr:colOff>165100</xdr:colOff>
      <xdr:row>38</xdr:row>
      <xdr:rowOff>86868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77995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46039</xdr:rowOff>
    </xdr:from>
    <xdr:to>
      <xdr:col>55</xdr:col>
      <xdr:colOff>0</xdr:colOff>
      <xdr:row>57</xdr:row>
      <xdr:rowOff>69781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18689"/>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7994</xdr:rowOff>
    </xdr:from>
    <xdr:to>
      <xdr:col>50</xdr:col>
      <xdr:colOff>114300</xdr:colOff>
      <xdr:row>57</xdr:row>
      <xdr:rowOff>46039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80644"/>
          <a:ext cx="8890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7994</xdr:rowOff>
    </xdr:from>
    <xdr:to>
      <xdr:col>45</xdr:col>
      <xdr:colOff>177800</xdr:colOff>
      <xdr:row>57</xdr:row>
      <xdr:rowOff>64197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80644"/>
          <a:ext cx="889000" cy="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64197</xdr:rowOff>
    </xdr:from>
    <xdr:to>
      <xdr:col>41</xdr:col>
      <xdr:colOff>50800</xdr:colOff>
      <xdr:row>57</xdr:row>
      <xdr:rowOff>87938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36847"/>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18981</xdr:rowOff>
    </xdr:from>
    <xdr:to>
      <xdr:col>55</xdr:col>
      <xdr:colOff>50800</xdr:colOff>
      <xdr:row>57</xdr:row>
      <xdr:rowOff>120581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168858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166689</xdr:rowOff>
    </xdr:from>
    <xdr:to>
      <xdr:col>50</xdr:col>
      <xdr:colOff>165100</xdr:colOff>
      <xdr:row>57</xdr:row>
      <xdr:rowOff>96839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87966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98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128644</xdr:rowOff>
    </xdr:from>
    <xdr:to>
      <xdr:col>46</xdr:col>
      <xdr:colOff>38100</xdr:colOff>
      <xdr:row>57</xdr:row>
      <xdr:rowOff>58794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75321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13397</xdr:rowOff>
    </xdr:from>
    <xdr:to>
      <xdr:col>41</xdr:col>
      <xdr:colOff>101600</xdr:colOff>
      <xdr:row>57</xdr:row>
      <xdr:rowOff>114997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106124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37138</xdr:rowOff>
    </xdr:from>
    <xdr:to>
      <xdr:col>36</xdr:col>
      <xdr:colOff>165100</xdr:colOff>
      <xdr:row>57</xdr:row>
      <xdr:rowOff>138738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129865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97132</xdr:rowOff>
    </xdr:from>
    <xdr:to>
      <xdr:col>55</xdr:col>
      <xdr:colOff>0</xdr:colOff>
      <xdr:row>76</xdr:row>
      <xdr:rowOff>115534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12733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102226</xdr:rowOff>
    </xdr:from>
    <xdr:to>
      <xdr:col>50</xdr:col>
      <xdr:colOff>114300</xdr:colOff>
      <xdr:row>76</xdr:row>
      <xdr:rowOff>97132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960976"/>
          <a:ext cx="889000" cy="1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107728</xdr:rowOff>
    </xdr:from>
    <xdr:to>
      <xdr:col>45</xdr:col>
      <xdr:colOff>177800</xdr:colOff>
      <xdr:row>75</xdr:row>
      <xdr:rowOff>102226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452128"/>
          <a:ext cx="889000" cy="50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107728</xdr:rowOff>
    </xdr:from>
    <xdr:to>
      <xdr:col>41</xdr:col>
      <xdr:colOff>50800</xdr:colOff>
      <xdr:row>75</xdr:row>
      <xdr:rowOff>150476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452128"/>
          <a:ext cx="889000" cy="5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64734</xdr:rowOff>
    </xdr:from>
    <xdr:to>
      <xdr:col>55</xdr:col>
      <xdr:colOff>50800</xdr:colOff>
      <xdr:row>76</xdr:row>
      <xdr:rowOff>166334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43161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7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46332</xdr:rowOff>
    </xdr:from>
    <xdr:to>
      <xdr:col>50</xdr:col>
      <xdr:colOff>165100</xdr:colOff>
      <xdr:row>76</xdr:row>
      <xdr:rowOff>147932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139059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316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51426</xdr:rowOff>
    </xdr:from>
    <xdr:to>
      <xdr:col>46</xdr:col>
      <xdr:colOff>38100</xdr:colOff>
      <xdr:row>75</xdr:row>
      <xdr:rowOff>153026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9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144153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56928</xdr:rowOff>
    </xdr:from>
    <xdr:to>
      <xdr:col>41</xdr:col>
      <xdr:colOff>101600</xdr:colOff>
      <xdr:row>72</xdr:row>
      <xdr:rowOff>158528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4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149655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4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99677</xdr:rowOff>
    </xdr:from>
    <xdr:to>
      <xdr:col>36</xdr:col>
      <xdr:colOff>165100</xdr:colOff>
      <xdr:row>76</xdr:row>
      <xdr:rowOff>29828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95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20953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60066</xdr:rowOff>
    </xdr:from>
    <xdr:to>
      <xdr:col>55</xdr:col>
      <xdr:colOff>0</xdr:colOff>
      <xdr:row>98</xdr:row>
      <xdr:rowOff>75676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862166"/>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75676</xdr:rowOff>
    </xdr:from>
    <xdr:to>
      <xdr:col>50</xdr:col>
      <xdr:colOff>114300</xdr:colOff>
      <xdr:row>98</xdr:row>
      <xdr:rowOff>88347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877776"/>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86877</xdr:rowOff>
    </xdr:from>
    <xdr:to>
      <xdr:col>45</xdr:col>
      <xdr:colOff>177800</xdr:colOff>
      <xdr:row>98</xdr:row>
      <xdr:rowOff>88347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88897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86877</xdr:rowOff>
    </xdr:from>
    <xdr:to>
      <xdr:col>41</xdr:col>
      <xdr:colOff>50800</xdr:colOff>
      <xdr:row>98</xdr:row>
      <xdr:rowOff>119649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888977"/>
          <a:ext cx="889000" cy="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9266</xdr:rowOff>
    </xdr:from>
    <xdr:to>
      <xdr:col>55</xdr:col>
      <xdr:colOff>50800</xdr:colOff>
      <xdr:row>98</xdr:row>
      <xdr:rowOff>110866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8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159143</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7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24876</xdr:rowOff>
    </xdr:from>
    <xdr:to>
      <xdr:col>50</xdr:col>
      <xdr:colOff>165100</xdr:colOff>
      <xdr:row>98</xdr:row>
      <xdr:rowOff>126476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8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117603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9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37547</xdr:rowOff>
    </xdr:from>
    <xdr:to>
      <xdr:col>46</xdr:col>
      <xdr:colOff>38100</xdr:colOff>
      <xdr:row>98</xdr:row>
      <xdr:rowOff>139147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8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130274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9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36077</xdr:rowOff>
    </xdr:from>
    <xdr:to>
      <xdr:col>41</xdr:col>
      <xdr:colOff>101600</xdr:colOff>
      <xdr:row>98</xdr:row>
      <xdr:rowOff>137677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8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128804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93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68849</xdr:rowOff>
    </xdr:from>
    <xdr:to>
      <xdr:col>36</xdr:col>
      <xdr:colOff>165100</xdr:colOff>
      <xdr:row>98</xdr:row>
      <xdr:rowOff>170449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8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161576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9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43053</xdr:rowOff>
    </xdr:from>
    <xdr:to>
      <xdr:col>85</xdr:col>
      <xdr:colOff>127000</xdr:colOff>
      <xdr:row>38</xdr:row>
      <xdr:rowOff>3937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86703"/>
          <a:ext cx="838200" cy="1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3937</xdr:rowOff>
    </xdr:from>
    <xdr:to>
      <xdr:col>81</xdr:col>
      <xdr:colOff>50800</xdr:colOff>
      <xdr:row>38</xdr:row>
      <xdr:rowOff>21463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1903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21463</xdr:rowOff>
    </xdr:from>
    <xdr:to>
      <xdr:col>76</xdr:col>
      <xdr:colOff>114300</xdr:colOff>
      <xdr:row>38</xdr:row>
      <xdr:rowOff>24384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36563"/>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24384</xdr:rowOff>
    </xdr:from>
    <xdr:to>
      <xdr:col>71</xdr:col>
      <xdr:colOff>177800</xdr:colOff>
      <xdr:row>38</xdr:row>
      <xdr:rowOff>105664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39484"/>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163703</xdr:rowOff>
    </xdr:from>
    <xdr:to>
      <xdr:col>85</xdr:col>
      <xdr:colOff>177800</xdr:colOff>
      <xdr:row>37</xdr:row>
      <xdr:rowOff>93853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142130</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3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124587</xdr:rowOff>
    </xdr:from>
    <xdr:to>
      <xdr:col>81</xdr:col>
      <xdr:colOff>101600</xdr:colOff>
      <xdr:row>38</xdr:row>
      <xdr:rowOff>54737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45864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5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142113</xdr:rowOff>
    </xdr:from>
    <xdr:to>
      <xdr:col>76</xdr:col>
      <xdr:colOff>165100</xdr:colOff>
      <xdr:row>38</xdr:row>
      <xdr:rowOff>72263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63390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145034</xdr:rowOff>
    </xdr:from>
    <xdr:to>
      <xdr:col>72</xdr:col>
      <xdr:colOff>38100</xdr:colOff>
      <xdr:row>38</xdr:row>
      <xdr:rowOff>75185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66311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54864</xdr:rowOff>
    </xdr:from>
    <xdr:to>
      <xdr:col>67</xdr:col>
      <xdr:colOff>101600</xdr:colOff>
      <xdr:row>38</xdr:row>
      <xdr:rowOff>156464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147591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151759</xdr:rowOff>
    </xdr:from>
    <xdr:to>
      <xdr:col>85</xdr:col>
      <xdr:colOff>127000</xdr:colOff>
      <xdr:row>56</xdr:row>
      <xdr:rowOff>5759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410059"/>
          <a:ext cx="838200" cy="1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5759</xdr:rowOff>
    </xdr:from>
    <xdr:to>
      <xdr:col>81</xdr:col>
      <xdr:colOff>50800</xdr:colOff>
      <xdr:row>56</xdr:row>
      <xdr:rowOff>20657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06959"/>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20657</xdr:rowOff>
    </xdr:from>
    <xdr:to>
      <xdr:col>76</xdr:col>
      <xdr:colOff>114300</xdr:colOff>
      <xdr:row>56</xdr:row>
      <xdr:rowOff>62985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21857"/>
          <a:ext cx="8890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53880</xdr:rowOff>
    </xdr:from>
    <xdr:to>
      <xdr:col>71</xdr:col>
      <xdr:colOff>177800</xdr:colOff>
      <xdr:row>56</xdr:row>
      <xdr:rowOff>62985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655080"/>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100959</xdr:rowOff>
    </xdr:from>
    <xdr:to>
      <xdr:col>85</xdr:col>
      <xdr:colOff>177800</xdr:colOff>
      <xdr:row>55</xdr:row>
      <xdr:rowOff>31109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3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123836</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2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126409</xdr:rowOff>
    </xdr:from>
    <xdr:to>
      <xdr:col>81</xdr:col>
      <xdr:colOff>101600</xdr:colOff>
      <xdr:row>56</xdr:row>
      <xdr:rowOff>56559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5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73086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93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141307</xdr:rowOff>
    </xdr:from>
    <xdr:to>
      <xdr:col>76</xdr:col>
      <xdr:colOff>165100</xdr:colOff>
      <xdr:row>56</xdr:row>
      <xdr:rowOff>71457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5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62584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12185</xdr:rowOff>
    </xdr:from>
    <xdr:to>
      <xdr:col>72</xdr:col>
      <xdr:colOff>38100</xdr:colOff>
      <xdr:row>56</xdr:row>
      <xdr:rowOff>113785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104912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3080</xdr:rowOff>
    </xdr:from>
    <xdr:to>
      <xdr:col>67</xdr:col>
      <xdr:colOff>101600</xdr:colOff>
      <xdr:row>56</xdr:row>
      <xdr:rowOff>104680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95807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32258</xdr:rowOff>
    </xdr:from>
    <xdr:to>
      <xdr:col>85</xdr:col>
      <xdr:colOff>127000</xdr:colOff>
      <xdr:row>78</xdr:row>
      <xdr:rowOff>64948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405358"/>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64948</xdr:rowOff>
    </xdr:from>
    <xdr:to>
      <xdr:col>81</xdr:col>
      <xdr:colOff>50800</xdr:colOff>
      <xdr:row>78</xdr:row>
      <xdr:rowOff>122098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4380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114325</xdr:rowOff>
    </xdr:from>
    <xdr:to>
      <xdr:col>76</xdr:col>
      <xdr:colOff>114300</xdr:colOff>
      <xdr:row>78</xdr:row>
      <xdr:rowOff>122098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48742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114325</xdr:rowOff>
    </xdr:from>
    <xdr:to>
      <xdr:col>71</xdr:col>
      <xdr:colOff>177800</xdr:colOff>
      <xdr:row>78</xdr:row>
      <xdr:rowOff>118441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487425"/>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152908</xdr:rowOff>
    </xdr:from>
    <xdr:to>
      <xdr:col>85</xdr:col>
      <xdr:colOff>177800</xdr:colOff>
      <xdr:row>78</xdr:row>
      <xdr:rowOff>83058</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67835</xdr:rowOff>
    </xdr:from>
    <xdr:ext cx="378565"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269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14148</xdr:rowOff>
    </xdr:from>
    <xdr:to>
      <xdr:col>81</xdr:col>
      <xdr:colOff>101600</xdr:colOff>
      <xdr:row>78</xdr:row>
      <xdr:rowOff>115748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106875</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79317" y="1347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71298</xdr:rowOff>
    </xdr:from>
    <xdr:to>
      <xdr:col>76</xdr:col>
      <xdr:colOff>165100</xdr:colOff>
      <xdr:row>79</xdr:row>
      <xdr:rowOff>1448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164025</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35333" y="13537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63525</xdr:rowOff>
    </xdr:from>
    <xdr:to>
      <xdr:col>72</xdr:col>
      <xdr:colOff>38100</xdr:colOff>
      <xdr:row>78</xdr:row>
      <xdr:rowOff>165125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156252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52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67641</xdr:rowOff>
    </xdr:from>
    <xdr:to>
      <xdr:col>67</xdr:col>
      <xdr:colOff>101600</xdr:colOff>
      <xdr:row>78</xdr:row>
      <xdr:rowOff>169241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160368</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57333" y="1353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65672</xdr:rowOff>
    </xdr:from>
    <xdr:to>
      <xdr:col>85</xdr:col>
      <xdr:colOff>127000</xdr:colOff>
      <xdr:row>94</xdr:row>
      <xdr:rowOff>77521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181972"/>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65672</xdr:rowOff>
    </xdr:from>
    <xdr:to>
      <xdr:col>81</xdr:col>
      <xdr:colOff>50800</xdr:colOff>
      <xdr:row>94</xdr:row>
      <xdr:rowOff>84607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181972"/>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46737</xdr:rowOff>
    </xdr:from>
    <xdr:to>
      <xdr:col>76</xdr:col>
      <xdr:colOff>114300</xdr:colOff>
      <xdr:row>94</xdr:row>
      <xdr:rowOff>84607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5820137"/>
          <a:ext cx="889000" cy="38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46737</xdr:rowOff>
    </xdr:from>
    <xdr:to>
      <xdr:col>71</xdr:col>
      <xdr:colOff>177800</xdr:colOff>
      <xdr:row>94</xdr:row>
      <xdr:rowOff>150673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5820137"/>
          <a:ext cx="889000" cy="4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26721</xdr:rowOff>
    </xdr:from>
    <xdr:to>
      <xdr:col>85</xdr:col>
      <xdr:colOff>177800</xdr:colOff>
      <xdr:row>94</xdr:row>
      <xdr:rowOff>128321</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49598</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14872</xdr:rowOff>
    </xdr:from>
    <xdr:to>
      <xdr:col>81</xdr:col>
      <xdr:colOff>101600</xdr:colOff>
      <xdr:row>94</xdr:row>
      <xdr:rowOff>116472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1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132999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9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33807</xdr:rowOff>
    </xdr:from>
    <xdr:to>
      <xdr:col>76</xdr:col>
      <xdr:colOff>165100</xdr:colOff>
      <xdr:row>94</xdr:row>
      <xdr:rowOff>135407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151934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167387</xdr:rowOff>
    </xdr:from>
    <xdr:to>
      <xdr:col>72</xdr:col>
      <xdr:colOff>38100</xdr:colOff>
      <xdr:row>92</xdr:row>
      <xdr:rowOff>97537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57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114064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54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99873</xdr:rowOff>
    </xdr:from>
    <xdr:to>
      <xdr:col>67</xdr:col>
      <xdr:colOff>101600</xdr:colOff>
      <xdr:row>95</xdr:row>
      <xdr:rowOff>30023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2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46550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9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各年度において、類似団体の平均値と比べると、本県における住民一人当たりのコストは、ほとんどの歳出項目において、類似団体平均を下回るか、もしくは類似団体平均と同程度となっている。</a:t>
          </a:r>
        </a:p>
        <a:p>
          <a:r>
            <a:rPr kumimoji="1" lang="ja-JP" altLang="en-US" sz="950">
              <a:latin typeface="ＭＳ Ｐゴシック" panose="020B0600070205080204" pitchFamily="50" charset="-128"/>
              <a:ea typeface="ＭＳ Ｐゴシック" panose="020B0600070205080204" pitchFamily="50" charset="-128"/>
            </a:rPr>
            <a:t>　歳出全体に占める割合が最も大きい教育費について、令和２年度以降横ばいで推移していたものの、令和６年度は</a:t>
          </a:r>
          <a:r>
            <a:rPr kumimoji="1" lang="en-US" altLang="ja-JP" sz="950">
              <a:latin typeface="ＭＳ Ｐゴシック" panose="020B0600070205080204" pitchFamily="50" charset="-128"/>
              <a:ea typeface="ＭＳ Ｐゴシック" panose="020B0600070205080204" pitchFamily="50" charset="-128"/>
            </a:rPr>
            <a:t>61</a:t>
          </a:r>
          <a:r>
            <a:rPr kumimoji="1" lang="ja-JP" altLang="en-US" sz="95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歳となる職員等が定年退職するため、退職手当が増加したことなどにより増加した。</a:t>
          </a:r>
        </a:p>
        <a:p>
          <a:r>
            <a:rPr kumimoji="1" lang="ja-JP" altLang="en-US" sz="950">
              <a:latin typeface="ＭＳ Ｐゴシック" panose="020B0600070205080204" pitchFamily="50" charset="-128"/>
              <a:ea typeface="ＭＳ Ｐゴシック" panose="020B0600070205080204" pitchFamily="50" charset="-128"/>
            </a:rPr>
            <a:t>　商工費については、令和２年度及び令和３年度は新型コロナウイルス感染症の感染拡大防止のため営業時間の短縮等を実施した事業者に対する協力金の交付などの影響により大きく増加したが、令和４年度及び令和５年度は協力金の減により大きく減少した。令和６年度は、新型コロナウイルス感染症対応資金利子補給補助金などの減により減少した。</a:t>
          </a:r>
        </a:p>
        <a:p>
          <a:r>
            <a:rPr kumimoji="1" lang="ja-JP" altLang="en-US" sz="950">
              <a:latin typeface="ＭＳ Ｐゴシック" panose="020B0600070205080204" pitchFamily="50" charset="-128"/>
              <a:ea typeface="ＭＳ Ｐゴシック" panose="020B0600070205080204" pitchFamily="50" charset="-128"/>
            </a:rPr>
            <a:t>　民生費については、令和２年度及び令和３年度は新型コロナウイルス感染症などの影響により収入が減少した世帯に対し低利子又は無利子で資金を貸し付ける生活福祉資金の増などにより増加した。令和４年度及び令和５年度は生活福祉資金が減少したものの、高齢化の進展に伴う後期高齢者医療事業費の増等により前年度とほぼ同水準となっている。令和６年度は、高齢化の進展に伴う後期高齢者医療事業費の増等により増加した。</a:t>
          </a:r>
        </a:p>
        <a:p>
          <a:r>
            <a:rPr kumimoji="1" lang="ja-JP" altLang="en-US" sz="950">
              <a:latin typeface="ＭＳ Ｐゴシック" panose="020B0600070205080204" pitchFamily="50" charset="-128"/>
              <a:ea typeface="ＭＳ Ｐゴシック" panose="020B0600070205080204" pitchFamily="50" charset="-128"/>
            </a:rPr>
            <a:t>　衛生費については、令和２年度以降、新型コロナウイルス感染症患者等の入院病床の確保など、新型コロナウイルス感染症対策関連事業の影響により大きく増加したが、令和５年度及び令和６年度は当該事業の減により大きく減少した。</a:t>
          </a:r>
        </a:p>
        <a:p>
          <a:r>
            <a:rPr kumimoji="1" lang="ja-JP" altLang="en-US" sz="950">
              <a:latin typeface="ＭＳ Ｐゴシック" panose="020B0600070205080204" pitchFamily="50" charset="-128"/>
              <a:ea typeface="ＭＳ Ｐゴシック" panose="020B0600070205080204" pitchFamily="50" charset="-128"/>
            </a:rPr>
            <a:t>　公債費については、類似団体平均を上回っており、特に令和３年度は、令和２年度に発行した猶予特例債の償還や、普通交付税再算定で類似団体と比べて多額に交付された「臨時財政対策債償還基金費」を、本県は減債基金（満期一括償還分）に積み立てたことなどから一時的に大幅な増となったものの、令和４年度、令和５年度及び令和６年度は類似団体平均と同程度まで低下している。なお、社会資本整備などに充当する通常の県債は、「あいち行革プラン２０２５」に基づき、残高の維持・抑制に取り組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80">
              <a:latin typeface="ＭＳ ゴシック" pitchFamily="49" charset="-128"/>
              <a:ea typeface="ＭＳ ゴシック" pitchFamily="49" charset="-128"/>
            </a:rPr>
            <a:t>　財政調整基金は、令和２年度末残高が９５４億円あり、令和３年度及び令和４年度は、当初予算において財源対策としてそれぞれ４７７億円、２６０億円を取り崩すこととしていたが、最終的に取崩しを全額取り止めることができた。また、令和３年度及び令和４年度は、交付税の後年度減額精算に備えて、それぞれ５００億円、３７０億円を積み立てたため、財政調整基金残高は令和３年度に３．１５ポイント、令和４年度に２．９３ポイント増加した。</a:t>
          </a:r>
        </a:p>
        <a:p>
          <a:r>
            <a:rPr kumimoji="1" lang="ja-JP" altLang="en-US" sz="680">
              <a:latin typeface="ＭＳ ゴシック" pitchFamily="49" charset="-128"/>
              <a:ea typeface="ＭＳ ゴシック" pitchFamily="49" charset="-128"/>
            </a:rPr>
            <a:t>　令和５年度は、当初予算において財源対策として４２５億円を取り崩すこととしていたが、最終的にも３０４億円を取り崩したため、財政調整基金残高は２．４７ポイント低下した。</a:t>
          </a:r>
        </a:p>
        <a:p>
          <a:r>
            <a:rPr kumimoji="1" lang="ja-JP" altLang="en-US" sz="680">
              <a:latin typeface="ＭＳ ゴシック" pitchFamily="49" charset="-128"/>
              <a:ea typeface="ＭＳ ゴシック" pitchFamily="49" charset="-128"/>
            </a:rPr>
            <a:t>　令和６年度は、当初予算において財源対策として２８９億円を取り崩すこととしていたが、最終的に取崩しを全額取り止めることができた。また、交付税の後年度減額精算に備えて、１，３１３億円を積み立てたため、財政調整基金残高は８．６６ポイント増加した。</a:t>
          </a:r>
        </a:p>
        <a:p>
          <a:r>
            <a:rPr kumimoji="1" lang="ja-JP" altLang="en-US" sz="680">
              <a:latin typeface="ＭＳ ゴシック" pitchFamily="49" charset="-128"/>
              <a:ea typeface="ＭＳ ゴシック" pitchFamily="49" charset="-128"/>
            </a:rPr>
            <a:t>　実質収支額は、令和２年度、令和３年度、令和４年度及び令和５年度において新型コロナウイルス感染症関連国庫支出金等の受入超過が含まれており、概ね横ばいで推移している。なお、この受入超過は国へ返還する必要がある。令和６年度は、法人二税が最終予算時点の見込を大きく上回ったことなどにより、実質収支額は０．６８ポイント増加した。</a:t>
          </a:r>
        </a:p>
        <a:p>
          <a:r>
            <a:rPr kumimoji="1" lang="ja-JP" altLang="en-US" sz="680">
              <a:latin typeface="ＭＳ ゴシック" pitchFamily="49" charset="-128"/>
              <a:ea typeface="ＭＳ ゴシック" pitchFamily="49" charset="-128"/>
            </a:rPr>
            <a:t>　実質単年度収支は、令和３年度は、実質収支の増加及び財政調整基金を積み立てたことにより３．２１ポイント増加した。令和４年度は実質収支の減少及び財政調整基金積立金の減により３．１２ポイント減少し、令和５年度は実質収支の減少及び財政調整基金を取り崩したことにより４．４８ポイント低下しマイナスとなった。令和６年度は、実質収支の増加及び財政調整基金を積み立てたことにより１２．３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愛知県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令和６年度は、一般会計及び特別会計における実質赤字はなく、各公営企業会計においても資金不足は生じていないため、連結実質赤字額は生じていない。</a:t>
          </a:r>
        </a:p>
        <a:p>
          <a:r>
            <a:rPr kumimoji="1" lang="ja-JP" altLang="en-US" sz="1400">
              <a:latin typeface="ＭＳ ゴシック" pitchFamily="49" charset="-128"/>
              <a:ea typeface="ＭＳ ゴシック" pitchFamily="49" charset="-128"/>
            </a:rPr>
            <a:t>　一般会計の黒字額は、法人二税が最終予算時点の見込を大きく上回ったこと等により、昨年度と比較して増加した。</a:t>
          </a:r>
        </a:p>
        <a:p>
          <a:r>
            <a:rPr kumimoji="1" lang="ja-JP" altLang="en-US" sz="1400">
              <a:latin typeface="ＭＳ ゴシック" pitchFamily="49" charset="-128"/>
              <a:ea typeface="ＭＳ ゴシック" pitchFamily="49" charset="-128"/>
            </a:rPr>
            <a:t>　また、用地造成事業会計では、企業債（固定負債）残高の増加に伴い資金剰余額が減少し、黒字額が減となったものの、国民健康保険事業会計では、保険給付費等交付金などの歳出が減少したことなどにより黒字額が増となったことから、黒字額は全体で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70" zoomScaleNormal="70"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2865466535</v>
      </c>
      <c r="BO4" s="370"/>
      <c r="BP4" s="370"/>
      <c r="BQ4" s="370"/>
      <c r="BR4" s="370"/>
      <c r="BS4" s="370"/>
      <c r="BT4" s="370"/>
      <c r="BU4" s="371"/>
      <c r="BV4" s="369">
        <v>2620933437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4.7</v>
      </c>
      <c r="CU4" s="413"/>
      <c r="CV4" s="413"/>
      <c r="CW4" s="413"/>
      <c r="CX4" s="413"/>
      <c r="CY4" s="413"/>
      <c r="CZ4" s="413"/>
      <c r="DA4" s="414"/>
      <c r="DB4" s="412">
        <v>4</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2779462116</v>
      </c>
      <c r="BO5" s="380"/>
      <c r="BP5" s="380"/>
      <c r="BQ5" s="380"/>
      <c r="BR5" s="380"/>
      <c r="BS5" s="380"/>
      <c r="BT5" s="380"/>
      <c r="BU5" s="381"/>
      <c r="BV5" s="379">
        <v>2547795499</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91.7</v>
      </c>
      <c r="CU5" s="416"/>
      <c r="CV5" s="416"/>
      <c r="CW5" s="416"/>
      <c r="CX5" s="416"/>
      <c r="CY5" s="416"/>
      <c r="CZ5" s="416"/>
      <c r="DA5" s="417"/>
      <c r="DB5" s="415">
        <v>99.8</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11032</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86004419</v>
      </c>
      <c r="BO6" s="380"/>
      <c r="BP6" s="380"/>
      <c r="BQ6" s="380"/>
      <c r="BR6" s="380"/>
      <c r="BS6" s="380"/>
      <c r="BT6" s="380"/>
      <c r="BU6" s="381"/>
      <c r="BV6" s="379">
        <v>73137938</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93.3</v>
      </c>
      <c r="CU6" s="386"/>
      <c r="CV6" s="386"/>
      <c r="CW6" s="386"/>
      <c r="CX6" s="386"/>
      <c r="CY6" s="386"/>
      <c r="CZ6" s="386"/>
      <c r="DA6" s="387"/>
      <c r="DB6" s="385">
        <v>103.8</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4</v>
      </c>
      <c r="AJ7" s="373"/>
      <c r="AK7" s="373"/>
      <c r="AL7" s="373"/>
      <c r="AM7" s="373"/>
      <c r="AN7" s="373"/>
      <c r="AO7" s="373"/>
      <c r="AP7" s="374"/>
      <c r="AQ7" s="372">
        <v>10602</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16898428</v>
      </c>
      <c r="BO7" s="380"/>
      <c r="BP7" s="380"/>
      <c r="BQ7" s="380"/>
      <c r="BR7" s="380"/>
      <c r="BS7" s="380"/>
      <c r="BT7" s="380"/>
      <c r="BU7" s="381"/>
      <c r="BV7" s="379">
        <v>15475281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1475278780</v>
      </c>
      <c r="CU7" s="380"/>
      <c r="CV7" s="380"/>
      <c r="CW7" s="380"/>
      <c r="CX7" s="380"/>
      <c r="CY7" s="380"/>
      <c r="CZ7" s="380"/>
      <c r="DA7" s="381"/>
      <c r="DB7" s="379">
        <v>1440405836</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8869</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69105991</v>
      </c>
      <c r="BO8" s="380"/>
      <c r="BP8" s="380"/>
      <c r="BQ8" s="380"/>
      <c r="BR8" s="380"/>
      <c r="BS8" s="380"/>
      <c r="BT8" s="380"/>
      <c r="BU8" s="381"/>
      <c r="BV8" s="379">
        <v>57662657</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0.87787000000000004</v>
      </c>
      <c r="CU8" s="462"/>
      <c r="CV8" s="462"/>
      <c r="CW8" s="462"/>
      <c r="CX8" s="462"/>
      <c r="CY8" s="462"/>
      <c r="CZ8" s="462"/>
      <c r="DA8" s="463"/>
      <c r="DB8" s="461">
        <v>0.86175999999999997</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7542415</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12090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11443334</v>
      </c>
      <c r="BO9" s="380"/>
      <c r="BP9" s="380"/>
      <c r="BQ9" s="380"/>
      <c r="BR9" s="380"/>
      <c r="BS9" s="380"/>
      <c r="BT9" s="380"/>
      <c r="BU9" s="381"/>
      <c r="BV9" s="379">
        <v>-7453558</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17.899999999999999</v>
      </c>
      <c r="CU9" s="416"/>
      <c r="CV9" s="416"/>
      <c r="CW9" s="416"/>
      <c r="CX9" s="416"/>
      <c r="CY9" s="416"/>
      <c r="CZ9" s="416"/>
      <c r="DA9" s="417"/>
      <c r="DB9" s="415">
        <v>20</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7483128</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10640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131346132</v>
      </c>
      <c r="BO10" s="380"/>
      <c r="BP10" s="380"/>
      <c r="BQ10" s="380"/>
      <c r="BR10" s="380"/>
      <c r="BS10" s="380"/>
      <c r="BT10" s="380"/>
      <c r="BU10" s="381"/>
      <c r="BV10" s="379">
        <v>98967</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100</v>
      </c>
      <c r="AJ11" s="373"/>
      <c r="AK11" s="373"/>
      <c r="AL11" s="373"/>
      <c r="AM11" s="373"/>
      <c r="AN11" s="373"/>
      <c r="AO11" s="373"/>
      <c r="AP11" s="374"/>
      <c r="AQ11" s="372">
        <v>9770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7483755</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30400000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48"/>
      <c r="M13" s="485" t="s">
        <v>127</v>
      </c>
      <c r="N13" s="486"/>
      <c r="O13" s="486"/>
      <c r="P13" s="486"/>
      <c r="Q13" s="487"/>
      <c r="R13" s="488">
        <v>7161850</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142789466</v>
      </c>
      <c r="BO13" s="380"/>
      <c r="BP13" s="380"/>
      <c r="BQ13" s="380"/>
      <c r="BR13" s="380"/>
      <c r="BS13" s="380"/>
      <c r="BT13" s="380"/>
      <c r="BU13" s="381"/>
      <c r="BV13" s="379">
        <v>-37754591</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13.4</v>
      </c>
      <c r="CU13" s="416"/>
      <c r="CV13" s="416"/>
      <c r="CW13" s="416"/>
      <c r="CX13" s="416"/>
      <c r="CY13" s="416"/>
      <c r="CZ13" s="416"/>
      <c r="DA13" s="417"/>
      <c r="DB13" s="415">
        <v>13.2</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7500882</v>
      </c>
      <c r="S14" s="508"/>
      <c r="T14" s="508"/>
      <c r="U14" s="508"/>
      <c r="V14" s="509"/>
      <c r="W14" s="424"/>
      <c r="X14" s="425"/>
      <c r="Y14" s="426"/>
      <c r="Z14" s="458" t="s">
        <v>131</v>
      </c>
      <c r="AA14" s="459"/>
      <c r="AB14" s="459"/>
      <c r="AC14" s="459"/>
      <c r="AD14" s="459"/>
      <c r="AE14" s="459"/>
      <c r="AF14" s="459"/>
      <c r="AG14" s="459"/>
      <c r="AH14" s="460"/>
      <c r="AI14" s="372">
        <v>12230</v>
      </c>
      <c r="AJ14" s="373"/>
      <c r="AK14" s="373"/>
      <c r="AL14" s="373"/>
      <c r="AM14" s="374"/>
      <c r="AN14" s="372">
        <v>39967640</v>
      </c>
      <c r="AO14" s="373"/>
      <c r="AP14" s="373"/>
      <c r="AQ14" s="373"/>
      <c r="AR14" s="373"/>
      <c r="AS14" s="374"/>
      <c r="AT14" s="372">
        <v>3268</v>
      </c>
      <c r="AU14" s="373"/>
      <c r="AV14" s="373"/>
      <c r="AW14" s="373"/>
      <c r="AX14" s="373"/>
      <c r="AY14" s="375"/>
      <c r="AZ14" s="366" t="s">
        <v>132</v>
      </c>
      <c r="BA14" s="367"/>
      <c r="BB14" s="367"/>
      <c r="BC14" s="367"/>
      <c r="BD14" s="367"/>
      <c r="BE14" s="367"/>
      <c r="BF14" s="367"/>
      <c r="BG14" s="367"/>
      <c r="BH14" s="367"/>
      <c r="BI14" s="367"/>
      <c r="BJ14" s="367"/>
      <c r="BK14" s="367"/>
      <c r="BL14" s="367"/>
      <c r="BM14" s="368"/>
      <c r="BN14" s="369">
        <v>1026494211</v>
      </c>
      <c r="BO14" s="370"/>
      <c r="BP14" s="370"/>
      <c r="BQ14" s="370"/>
      <c r="BR14" s="370"/>
      <c r="BS14" s="370"/>
      <c r="BT14" s="370"/>
      <c r="BU14" s="371"/>
      <c r="BV14" s="369">
        <v>1002381435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152</v>
      </c>
      <c r="CU14" s="511"/>
      <c r="CV14" s="511"/>
      <c r="CW14" s="511"/>
      <c r="CX14" s="511"/>
      <c r="CY14" s="511"/>
      <c r="CZ14" s="511"/>
      <c r="DA14" s="512"/>
      <c r="DB14" s="510">
        <v>162.30000000000001</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48"/>
      <c r="M15" s="485" t="s">
        <v>127</v>
      </c>
      <c r="N15" s="486"/>
      <c r="O15" s="486"/>
      <c r="P15" s="486"/>
      <c r="Q15" s="487"/>
      <c r="R15" s="507">
        <v>7198958</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1180362797</v>
      </c>
      <c r="BO15" s="380"/>
      <c r="BP15" s="380"/>
      <c r="BQ15" s="380"/>
      <c r="BR15" s="380"/>
      <c r="BS15" s="380"/>
      <c r="BT15" s="380"/>
      <c r="BU15" s="381"/>
      <c r="BV15" s="379">
        <v>1127645510</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160</v>
      </c>
      <c r="AJ16" s="373"/>
      <c r="AK16" s="373"/>
      <c r="AL16" s="373"/>
      <c r="AM16" s="374"/>
      <c r="AN16" s="372">
        <v>484640</v>
      </c>
      <c r="AO16" s="373"/>
      <c r="AP16" s="373"/>
      <c r="AQ16" s="373"/>
      <c r="AR16" s="373"/>
      <c r="AS16" s="374"/>
      <c r="AT16" s="372">
        <v>3029</v>
      </c>
      <c r="AU16" s="373"/>
      <c r="AV16" s="373"/>
      <c r="AW16" s="373"/>
      <c r="AX16" s="373"/>
      <c r="AY16" s="375"/>
      <c r="AZ16" s="376" t="s">
        <v>140</v>
      </c>
      <c r="BA16" s="377"/>
      <c r="BB16" s="377"/>
      <c r="BC16" s="377"/>
      <c r="BD16" s="377"/>
      <c r="BE16" s="377"/>
      <c r="BF16" s="377"/>
      <c r="BG16" s="377"/>
      <c r="BH16" s="377"/>
      <c r="BI16" s="377"/>
      <c r="BJ16" s="377"/>
      <c r="BK16" s="377"/>
      <c r="BL16" s="377"/>
      <c r="BM16" s="378"/>
      <c r="BN16" s="379">
        <v>1293904554</v>
      </c>
      <c r="BO16" s="380"/>
      <c r="BP16" s="380"/>
      <c r="BQ16" s="380"/>
      <c r="BR16" s="380"/>
      <c r="BS16" s="380"/>
      <c r="BT16" s="380"/>
      <c r="BU16" s="381"/>
      <c r="BV16" s="379">
        <v>1262150711</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13510</v>
      </c>
      <c r="AJ17" s="373"/>
      <c r="AK17" s="373"/>
      <c r="AL17" s="373"/>
      <c r="AM17" s="374"/>
      <c r="AN17" s="372">
        <v>46771620</v>
      </c>
      <c r="AO17" s="373"/>
      <c r="AP17" s="373"/>
      <c r="AQ17" s="373"/>
      <c r="AR17" s="373"/>
      <c r="AS17" s="374"/>
      <c r="AT17" s="372">
        <v>3462</v>
      </c>
      <c r="AU17" s="373"/>
      <c r="AV17" s="373"/>
      <c r="AW17" s="373"/>
      <c r="AX17" s="373"/>
      <c r="AY17" s="375"/>
      <c r="AZ17" s="376" t="s">
        <v>144</v>
      </c>
      <c r="BA17" s="377"/>
      <c r="BB17" s="377"/>
      <c r="BC17" s="377"/>
      <c r="BD17" s="377"/>
      <c r="BE17" s="377"/>
      <c r="BF17" s="377"/>
      <c r="BG17" s="377"/>
      <c r="BH17" s="377"/>
      <c r="BI17" s="377"/>
      <c r="BJ17" s="377"/>
      <c r="BK17" s="377"/>
      <c r="BL17" s="377"/>
      <c r="BM17" s="378"/>
      <c r="BN17" s="379">
        <v>1477220431</v>
      </c>
      <c r="BO17" s="380"/>
      <c r="BP17" s="380"/>
      <c r="BQ17" s="380"/>
      <c r="BR17" s="380"/>
      <c r="BS17" s="380"/>
      <c r="BT17" s="380"/>
      <c r="BU17" s="381"/>
      <c r="BV17" s="379">
        <v>1423577447</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5173</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37820</v>
      </c>
      <c r="AJ18" s="373"/>
      <c r="AK18" s="373"/>
      <c r="AL18" s="373"/>
      <c r="AM18" s="374"/>
      <c r="AN18" s="372">
        <v>136902812</v>
      </c>
      <c r="AO18" s="373"/>
      <c r="AP18" s="373"/>
      <c r="AQ18" s="373"/>
      <c r="AR18" s="373"/>
      <c r="AS18" s="374"/>
      <c r="AT18" s="372">
        <v>3620</v>
      </c>
      <c r="AU18" s="373"/>
      <c r="AV18" s="373"/>
      <c r="AW18" s="373"/>
      <c r="AX18" s="373"/>
      <c r="AY18" s="375"/>
      <c r="AZ18" s="491" t="s">
        <v>147</v>
      </c>
      <c r="BA18" s="492"/>
      <c r="BB18" s="492"/>
      <c r="BC18" s="492"/>
      <c r="BD18" s="492"/>
      <c r="BE18" s="492"/>
      <c r="BF18" s="492"/>
      <c r="BG18" s="492"/>
      <c r="BH18" s="492"/>
      <c r="BI18" s="492"/>
      <c r="BJ18" s="492"/>
      <c r="BK18" s="492"/>
      <c r="BL18" s="492"/>
      <c r="BM18" s="493"/>
      <c r="BN18" s="529">
        <v>2099735863</v>
      </c>
      <c r="BO18" s="530"/>
      <c r="BP18" s="530"/>
      <c r="BQ18" s="530"/>
      <c r="BR18" s="530"/>
      <c r="BS18" s="530"/>
      <c r="BT18" s="530"/>
      <c r="BU18" s="531"/>
      <c r="BV18" s="529">
        <v>1892884783</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1447</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4489805098</v>
      </c>
      <c r="BO19" s="370"/>
      <c r="BP19" s="370"/>
      <c r="BQ19" s="370"/>
      <c r="BR19" s="370"/>
      <c r="BS19" s="370"/>
      <c r="BT19" s="370"/>
      <c r="BU19" s="371"/>
      <c r="BV19" s="369">
        <v>4565745900</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3238301</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63560</v>
      </c>
      <c r="AJ20" s="373"/>
      <c r="AK20" s="373"/>
      <c r="AL20" s="373"/>
      <c r="AM20" s="374"/>
      <c r="AN20" s="372">
        <v>223642072</v>
      </c>
      <c r="AO20" s="373"/>
      <c r="AP20" s="373"/>
      <c r="AQ20" s="373"/>
      <c r="AR20" s="373"/>
      <c r="AS20" s="374"/>
      <c r="AT20" s="372">
        <v>3519</v>
      </c>
      <c r="AU20" s="373"/>
      <c r="AV20" s="373"/>
      <c r="AW20" s="373"/>
      <c r="AX20" s="373"/>
      <c r="AY20" s="375"/>
      <c r="AZ20" s="376" t="s">
        <v>153</v>
      </c>
      <c r="BA20" s="377"/>
      <c r="BB20" s="377"/>
      <c r="BC20" s="377"/>
      <c r="BD20" s="377"/>
      <c r="BE20" s="377"/>
      <c r="BF20" s="377"/>
      <c r="BG20" s="377"/>
      <c r="BH20" s="377"/>
      <c r="BI20" s="377"/>
      <c r="BJ20" s="377"/>
      <c r="BK20" s="377"/>
      <c r="BL20" s="377"/>
      <c r="BM20" s="378"/>
      <c r="BN20" s="379">
        <v>490849410</v>
      </c>
      <c r="BO20" s="380"/>
      <c r="BP20" s="380"/>
      <c r="BQ20" s="380"/>
      <c r="BR20" s="380"/>
      <c r="BS20" s="380"/>
      <c r="BT20" s="380"/>
      <c r="BU20" s="381"/>
      <c r="BV20" s="379">
        <v>517904581</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101</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2623771935</v>
      </c>
      <c r="BO21" s="530"/>
      <c r="BP21" s="530"/>
      <c r="BQ21" s="530"/>
      <c r="BR21" s="530"/>
      <c r="BS21" s="530"/>
      <c r="BT21" s="530"/>
      <c r="BU21" s="531"/>
      <c r="BV21" s="529">
        <v>2590078547</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290935892</v>
      </c>
      <c r="BO22" s="380"/>
      <c r="BP22" s="380"/>
      <c r="BQ22" s="380"/>
      <c r="BR22" s="380"/>
      <c r="BS22" s="380"/>
      <c r="BT22" s="380"/>
      <c r="BU22" s="381"/>
      <c r="BV22" s="379">
        <v>266300472</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10928173</v>
      </c>
      <c r="BO23" s="380"/>
      <c r="BP23" s="380"/>
      <c r="BQ23" s="380"/>
      <c r="BR23" s="380"/>
      <c r="BS23" s="380"/>
      <c r="BT23" s="380"/>
      <c r="BU23" s="381"/>
      <c r="BV23" s="379">
        <v>11632938</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12600444</v>
      </c>
      <c r="BO24" s="380"/>
      <c r="BP24" s="380"/>
      <c r="BQ24" s="380"/>
      <c r="BR24" s="380"/>
      <c r="BS24" s="380"/>
      <c r="BT24" s="380"/>
      <c r="BU24" s="381"/>
      <c r="BV24" s="379">
        <v>12483159</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283507444</v>
      </c>
      <c r="BO26" s="370"/>
      <c r="BP26" s="370"/>
      <c r="BQ26" s="370"/>
      <c r="BR26" s="370"/>
      <c r="BS26" s="370"/>
      <c r="BT26" s="370"/>
      <c r="BU26" s="371"/>
      <c r="BV26" s="369">
        <v>152161312</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100277220</v>
      </c>
      <c r="BO27" s="380"/>
      <c r="BP27" s="380"/>
      <c r="BQ27" s="380"/>
      <c r="BR27" s="380"/>
      <c r="BS27" s="380"/>
      <c r="BT27" s="380"/>
      <c r="BU27" s="381"/>
      <c r="BV27" s="379">
        <v>100057160</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124722151</v>
      </c>
      <c r="BO28" s="530"/>
      <c r="BP28" s="530"/>
      <c r="BQ28" s="530"/>
      <c r="BR28" s="530"/>
      <c r="BS28" s="530"/>
      <c r="BT28" s="530"/>
      <c r="BU28" s="531"/>
      <c r="BV28" s="529">
        <v>109956280</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15">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県立病院事業会計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港湾整備事業特別会計</v>
      </c>
      <c r="BH32" s="550"/>
      <c r="BI32" s="550"/>
      <c r="BJ32" s="550"/>
      <c r="BK32" s="550"/>
      <c r="BL32" s="550"/>
      <c r="BM32" s="550"/>
      <c r="BN32" s="550"/>
      <c r="BO32" s="550"/>
      <c r="BP32" s="550"/>
      <c r="BQ32" s="550"/>
      <c r="BR32" s="550"/>
      <c r="BS32" s="550"/>
      <c r="BT32" s="550"/>
      <c r="BU32" s="550"/>
      <c r="BV32" s="144"/>
      <c r="BW32" s="549">
        <f>IF(BY32="","",MAX(C32:D41,U32:V41,AM32:AN41,BE32:BF41)+1)</f>
        <v>18</v>
      </c>
      <c r="BX32" s="549"/>
      <c r="BY32" s="550" t="str">
        <f>IF('各会計、関係団体の財政状況及び健全化判断比率'!B68="","",'各会計、関係団体の財政状況及び健全化判断比率'!B68)</f>
        <v>名古屋競輪組合</v>
      </c>
      <c r="BZ32" s="550"/>
      <c r="CA32" s="550"/>
      <c r="CB32" s="550"/>
      <c r="CC32" s="550"/>
      <c r="CD32" s="550"/>
      <c r="CE32" s="550"/>
      <c r="CF32" s="550"/>
      <c r="CG32" s="550"/>
      <c r="CH32" s="550"/>
      <c r="CI32" s="550"/>
      <c r="CJ32" s="550"/>
      <c r="CK32" s="550"/>
      <c r="CL32" s="550"/>
      <c r="CM32" s="550"/>
      <c r="CN32" s="144"/>
      <c r="CO32" s="549">
        <f>IF(CQ32="","",MAX(C32:D41,U32:V41,AM32:AN41,BE32:BF41,BW32:BX41)+1)</f>
        <v>27</v>
      </c>
      <c r="CP32" s="549"/>
      <c r="CQ32" s="550" t="str">
        <f>IF('各会計、関係団体の財政状況及び健全化判断比率'!BS7="","",'各会計、関係団体の財政状況及び健全化判断比率'!BS7)</f>
        <v>愛知県住宅供給公社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f t="shared" ref="BW33:BW41" si="3">IF(BY33="","",BW32+1)</f>
        <v>19</v>
      </c>
      <c r="BX33" s="549"/>
      <c r="BY33" s="550" t="str">
        <f>IF('各会計、関係団体の財政状況及び健全化判断比率'!B69="","",'各会計、関係団体の財政状況及び健全化判断比率'!B69)</f>
        <v>　　一般会計</v>
      </c>
      <c r="BZ33" s="550"/>
      <c r="CA33" s="550"/>
      <c r="CB33" s="550"/>
      <c r="CC33" s="550"/>
      <c r="CD33" s="550"/>
      <c r="CE33" s="550"/>
      <c r="CF33" s="550"/>
      <c r="CG33" s="550"/>
      <c r="CH33" s="550"/>
      <c r="CI33" s="550"/>
      <c r="CJ33" s="550"/>
      <c r="CK33" s="550"/>
      <c r="CL33" s="550"/>
      <c r="CM33" s="550"/>
      <c r="CN33" s="144"/>
      <c r="CO33" s="549">
        <f t="shared" ref="CO33:CO41" si="4">IF(CQ33="","",CO32+1)</f>
        <v>28</v>
      </c>
      <c r="CP33" s="549"/>
      <c r="CQ33" s="550" t="str">
        <f>IF('各会計、関係団体の財政状況及び健全化判断比率'!BS8="","",'各会計、関係団体の財政状況及び健全化判断比率'!BS8)</f>
        <v>愛知県土地開発公社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証紙特別会計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工業用水道事業会計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f t="shared" si="3"/>
        <v>20</v>
      </c>
      <c r="BX34" s="549"/>
      <c r="BY34" s="550" t="str">
        <f>IF('各会計、関係団体の財政状況及び健全化判断比率'!B70="","",'各会計、関係団体の財政状況及び健全化判断比率'!B70)</f>
        <v>　　競輪事業特別会計</v>
      </c>
      <c r="BZ34" s="550"/>
      <c r="CA34" s="550"/>
      <c r="CB34" s="550"/>
      <c r="CC34" s="550"/>
      <c r="CD34" s="550"/>
      <c r="CE34" s="550"/>
      <c r="CF34" s="550"/>
      <c r="CG34" s="550"/>
      <c r="CH34" s="550"/>
      <c r="CI34" s="550"/>
      <c r="CJ34" s="550"/>
      <c r="CK34" s="550"/>
      <c r="CL34" s="550"/>
      <c r="CM34" s="550"/>
      <c r="CN34" s="144"/>
      <c r="CO34" s="549">
        <f t="shared" si="4"/>
        <v>29</v>
      </c>
      <c r="CP34" s="549"/>
      <c r="CQ34" s="550" t="str">
        <f>IF('各会計、関係団体の財政状況及び健全化判断比率'!BS9="","",'各会計、関係団体の財政状況及び健全化判断比率'!BS9)</f>
        <v>名古屋高速道路公社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母子父子寡婦福祉資金特別会計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f t="shared" si="3"/>
        <v>21</v>
      </c>
      <c r="BX35" s="549"/>
      <c r="BY35" s="550" t="str">
        <f>IF('各会計、関係団体の財政状況及び健全化判断比率'!B71="","",'各会計、関係団体の財政状況及び健全化判断比率'!B71)</f>
        <v>愛知県競馬組合</v>
      </c>
      <c r="BZ35" s="550"/>
      <c r="CA35" s="550"/>
      <c r="CB35" s="550"/>
      <c r="CC35" s="550"/>
      <c r="CD35" s="550"/>
      <c r="CE35" s="550"/>
      <c r="CF35" s="550"/>
      <c r="CG35" s="550"/>
      <c r="CH35" s="550"/>
      <c r="CI35" s="550"/>
      <c r="CJ35" s="550"/>
      <c r="CK35" s="550"/>
      <c r="CL35" s="550"/>
      <c r="CM35" s="550"/>
      <c r="CN35" s="144"/>
      <c r="CO35" s="549">
        <f t="shared" si="4"/>
        <v>30</v>
      </c>
      <c r="CP35" s="549"/>
      <c r="CQ35" s="550" t="str">
        <f>IF('各会計、関係団体の財政状況及び健全化判断比率'!BS10="","",'各会計、関係団体の財政状況及び健全化判断比率'!BS10)</f>
        <v>愛知県道路公社</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中小企業設備導入資金特別会計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用地造成事業会計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f t="shared" si="3"/>
        <v>22</v>
      </c>
      <c r="BX36" s="549"/>
      <c r="BY36" s="550" t="str">
        <f>IF('各会計、関係団体の財政状況及び健全化判断比率'!B72="","",'各会計、関係団体の財政状況及び健全化判断比率'!B72)</f>
        <v>名古屋港管理組合</v>
      </c>
      <c r="BZ36" s="550"/>
      <c r="CA36" s="550"/>
      <c r="CB36" s="550"/>
      <c r="CC36" s="550"/>
      <c r="CD36" s="550"/>
      <c r="CE36" s="550"/>
      <c r="CF36" s="550"/>
      <c r="CG36" s="550"/>
      <c r="CH36" s="550"/>
      <c r="CI36" s="550"/>
      <c r="CJ36" s="550"/>
      <c r="CK36" s="550"/>
      <c r="CL36" s="550"/>
      <c r="CM36" s="550"/>
      <c r="CN36" s="144"/>
      <c r="CO36" s="549">
        <f t="shared" si="4"/>
        <v>31</v>
      </c>
      <c r="CP36" s="549"/>
      <c r="CQ36" s="550" t="str">
        <f>IF('各会計、関係団体の財政状況及び健全化判断比率'!BS11="","",'各会計、関係団体の財政状況及び健全化判断比率'!BS11)</f>
        <v>愛知県公立大学法人</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就農支援資金特別会計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f t="shared" si="3"/>
        <v>23</v>
      </c>
      <c r="BX37" s="549"/>
      <c r="BY37" s="550" t="str">
        <f>IF('各会計、関係団体の財政状況及び健全化判断比率'!B73="","",'各会計、関係団体の財政状況及び健全化判断比率'!B73)</f>
        <v>　一般会計</v>
      </c>
      <c r="BZ37" s="550"/>
      <c r="CA37" s="550"/>
      <c r="CB37" s="550"/>
      <c r="CC37" s="550"/>
      <c r="CD37" s="550"/>
      <c r="CE37" s="550"/>
      <c r="CF37" s="550"/>
      <c r="CG37" s="550"/>
      <c r="CH37" s="550"/>
      <c r="CI37" s="550"/>
      <c r="CJ37" s="550"/>
      <c r="CK37" s="550"/>
      <c r="CL37" s="550"/>
      <c r="CM37" s="550"/>
      <c r="CN37" s="144"/>
      <c r="CO37" s="549">
        <f t="shared" si="4"/>
        <v>32</v>
      </c>
      <c r="CP37" s="549"/>
      <c r="CQ37" s="550" t="str">
        <f>IF('各会計、関係団体の財政状況及び健全化判断比率'!BS12="","",'各会計、関係団体の財政状況及び健全化判断比率'!BS12)</f>
        <v>愛知高速交通(株)</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県有林野特別会計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f t="shared" si="3"/>
        <v>24</v>
      </c>
      <c r="BX38" s="549"/>
      <c r="BY38" s="550" t="str">
        <f>IF('各会計、関係団体の財政状況及び健全化判断比率'!B74="","",'各会計、関係団体の財政状況及び健全化判断比率'!B74)</f>
        <v>　基金特別会計</v>
      </c>
      <c r="BZ38" s="550"/>
      <c r="CA38" s="550"/>
      <c r="CB38" s="550"/>
      <c r="CC38" s="550"/>
      <c r="CD38" s="550"/>
      <c r="CE38" s="550"/>
      <c r="CF38" s="550"/>
      <c r="CG38" s="550"/>
      <c r="CH38" s="550"/>
      <c r="CI38" s="550"/>
      <c r="CJ38" s="550"/>
      <c r="CK38" s="550"/>
      <c r="CL38" s="550"/>
      <c r="CM38" s="550"/>
      <c r="CN38" s="144"/>
      <c r="CO38" s="549">
        <f t="shared" si="4"/>
        <v>33</v>
      </c>
      <c r="CP38" s="549"/>
      <c r="CQ38" s="550" t="str">
        <f>IF('各会計、関係団体の財政状況及び健全化判断比率'!BS13="","",'各会計、関係団体の財政状況及び健全化判断比率'!BS13)</f>
        <v>衣浦臨海鉄道(株)</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林業改善資金特別会計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f t="shared" si="3"/>
        <v>25</v>
      </c>
      <c r="BX39" s="549"/>
      <c r="BY39" s="550" t="str">
        <f>IF('各会計、関係団体の財政状況及び健全化判断比率'!B75="","",'各会計、関係団体の財政状況及び健全化判断比率'!B75)</f>
        <v>　施設運営事業会計</v>
      </c>
      <c r="BZ39" s="550"/>
      <c r="CA39" s="550"/>
      <c r="CB39" s="550"/>
      <c r="CC39" s="550"/>
      <c r="CD39" s="550"/>
      <c r="CE39" s="550"/>
      <c r="CF39" s="550"/>
      <c r="CG39" s="550"/>
      <c r="CH39" s="550"/>
      <c r="CI39" s="550"/>
      <c r="CJ39" s="550"/>
      <c r="CK39" s="550"/>
      <c r="CL39" s="550"/>
      <c r="CM39" s="550"/>
      <c r="CN39" s="144"/>
      <c r="CO39" s="549">
        <f t="shared" si="4"/>
        <v>34</v>
      </c>
      <c r="CP39" s="549"/>
      <c r="CQ39" s="550" t="str">
        <f>IF('各会計、関係団体の財政状況及び健全化判断比率'!BS14="","",'各会計、関係団体の財政状況及び健全化判断比率'!BS14)</f>
        <v>愛知環状鉄道(株)</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沿岸漁業改善資金特別会計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f t="shared" si="3"/>
        <v>26</v>
      </c>
      <c r="BX40" s="549"/>
      <c r="BY40" s="550" t="str">
        <f>IF('各会計、関係団体の財政状況及び健全化判断比率'!B76="","",'各会計、関係団体の財政状況及び健全化判断比率'!B76)</f>
        <v>　埋立事業会計</v>
      </c>
      <c r="BZ40" s="550"/>
      <c r="CA40" s="550"/>
      <c r="CB40" s="550"/>
      <c r="CC40" s="550"/>
      <c r="CD40" s="550"/>
      <c r="CE40" s="550"/>
      <c r="CF40" s="550"/>
      <c r="CG40" s="550"/>
      <c r="CH40" s="550"/>
      <c r="CI40" s="550"/>
      <c r="CJ40" s="550"/>
      <c r="CK40" s="550"/>
      <c r="CL40" s="550"/>
      <c r="CM40" s="550"/>
      <c r="CN40" s="144"/>
      <c r="CO40" s="549">
        <f t="shared" si="4"/>
        <v>35</v>
      </c>
      <c r="CP40" s="549"/>
      <c r="CQ40" s="550" t="str">
        <f>IF('各会計、関係団体の財政状況及び健全化判断比率'!BS15="","",'各会計、関係団体の財政状況及び健全化判断比率'!BS15)</f>
        <v>上飯田連絡線(株)</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県営住宅管理事業特別会計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36</v>
      </c>
      <c r="CP41" s="549"/>
      <c r="CQ41" s="550" t="str">
        <f>IF('各会計、関係団体の財政状況及び健全化判断比率'!BS16="","",'各会計、関係団体の財政状況及び健全化判断比率'!BS16)</f>
        <v>中部国際空港連絡鉄道(株)</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dv/gI5j/5kO7wJqX7rK5QZcBmh8J6VowSBerz+eXWFGB2tj/L9OBI5BUf1FLziuwHLcKWDmINbcGntRweeT5Sg==" saltValue="tL/uy5fCiqMIt3YfAKVqJ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15">
      <c r="A34" s="10"/>
      <c r="B34" s="19"/>
      <c r="C34" s="1112" t="s">
        <v>517</v>
      </c>
      <c r="D34" s="1112"/>
      <c r="E34" s="1113"/>
      <c r="F34" s="20">
        <v>3.91</v>
      </c>
      <c r="G34" s="21">
        <v>5.23</v>
      </c>
      <c r="H34" s="21">
        <v>4.62</v>
      </c>
      <c r="I34" s="21">
        <v>3.98</v>
      </c>
      <c r="J34" s="22">
        <v>4.6399999999999997</v>
      </c>
      <c r="K34" s="10"/>
      <c r="L34" s="10"/>
      <c r="M34" s="10"/>
      <c r="N34" s="10"/>
      <c r="O34" s="10"/>
      <c r="P34" s="10"/>
    </row>
    <row r="35" spans="1:16" ht="39" customHeight="1" x14ac:dyDescent="0.15">
      <c r="A35" s="10"/>
      <c r="B35" s="23"/>
      <c r="C35" s="1108" t="s">
        <v>518</v>
      </c>
      <c r="D35" s="1108"/>
      <c r="E35" s="1109"/>
      <c r="F35" s="24">
        <v>1.1499999999999999</v>
      </c>
      <c r="G35" s="25">
        <v>1.45</v>
      </c>
      <c r="H35" s="25">
        <v>1.52</v>
      </c>
      <c r="I35" s="25">
        <v>1.54</v>
      </c>
      <c r="J35" s="26">
        <v>1.54</v>
      </c>
      <c r="K35" s="10"/>
      <c r="L35" s="10"/>
      <c r="M35" s="10"/>
      <c r="N35" s="10"/>
      <c r="O35" s="10"/>
      <c r="P35" s="10"/>
    </row>
    <row r="36" spans="1:16" ht="39" customHeight="1" x14ac:dyDescent="0.15">
      <c r="A36" s="10"/>
      <c r="B36" s="23"/>
      <c r="C36" s="1108" t="s">
        <v>519</v>
      </c>
      <c r="D36" s="1108"/>
      <c r="E36" s="1109"/>
      <c r="F36" s="24">
        <v>2.2599999999999998</v>
      </c>
      <c r="G36" s="25">
        <v>1.31</v>
      </c>
      <c r="H36" s="25">
        <v>0.48</v>
      </c>
      <c r="I36" s="25">
        <v>0.43</v>
      </c>
      <c r="J36" s="26">
        <v>1.03</v>
      </c>
      <c r="K36" s="10"/>
      <c r="L36" s="10"/>
      <c r="M36" s="10"/>
      <c r="N36" s="10"/>
      <c r="O36" s="10"/>
      <c r="P36" s="10"/>
    </row>
    <row r="37" spans="1:16" ht="39" customHeight="1" x14ac:dyDescent="0.15">
      <c r="A37" s="10"/>
      <c r="B37" s="23"/>
      <c r="C37" s="1108" t="s">
        <v>520</v>
      </c>
      <c r="D37" s="1108"/>
      <c r="E37" s="1109"/>
      <c r="F37" s="24">
        <v>1.96</v>
      </c>
      <c r="G37" s="25">
        <v>3.79</v>
      </c>
      <c r="H37" s="25">
        <v>2.67</v>
      </c>
      <c r="I37" s="25">
        <v>1.31</v>
      </c>
      <c r="J37" s="26">
        <v>0.96</v>
      </c>
      <c r="K37" s="10"/>
      <c r="L37" s="10"/>
      <c r="M37" s="10"/>
      <c r="N37" s="10"/>
      <c r="O37" s="10"/>
      <c r="P37" s="10"/>
    </row>
    <row r="38" spans="1:16" ht="39" customHeight="1" x14ac:dyDescent="0.15">
      <c r="A38" s="10"/>
      <c r="B38" s="23"/>
      <c r="C38" s="1108" t="s">
        <v>521</v>
      </c>
      <c r="D38" s="1108"/>
      <c r="E38" s="1109"/>
      <c r="F38" s="24">
        <v>0.72</v>
      </c>
      <c r="G38" s="25">
        <v>0.67</v>
      </c>
      <c r="H38" s="25">
        <v>0.68</v>
      </c>
      <c r="I38" s="25">
        <v>0.64</v>
      </c>
      <c r="J38" s="26">
        <v>0.61</v>
      </c>
      <c r="K38" s="10"/>
      <c r="L38" s="10"/>
      <c r="M38" s="10"/>
      <c r="N38" s="10"/>
      <c r="O38" s="10"/>
      <c r="P38" s="10"/>
    </row>
    <row r="39" spans="1:16" ht="39" customHeight="1" x14ac:dyDescent="0.15">
      <c r="A39" s="10"/>
      <c r="B39" s="23"/>
      <c r="C39" s="1108" t="s">
        <v>522</v>
      </c>
      <c r="D39" s="1108"/>
      <c r="E39" s="1109"/>
      <c r="F39" s="24">
        <v>0.52</v>
      </c>
      <c r="G39" s="25">
        <v>0.51</v>
      </c>
      <c r="H39" s="25">
        <v>0.42</v>
      </c>
      <c r="I39" s="25">
        <v>0.4</v>
      </c>
      <c r="J39" s="26">
        <v>0.44</v>
      </c>
      <c r="K39" s="10"/>
      <c r="L39" s="10"/>
      <c r="M39" s="10"/>
      <c r="N39" s="10"/>
      <c r="O39" s="10"/>
      <c r="P39" s="10"/>
    </row>
    <row r="40" spans="1:16" ht="39" customHeight="1" x14ac:dyDescent="0.15">
      <c r="A40" s="10"/>
      <c r="B40" s="23"/>
      <c r="C40" s="1108" t="s">
        <v>523</v>
      </c>
      <c r="D40" s="1108"/>
      <c r="E40" s="1109"/>
      <c r="F40" s="24">
        <v>0.03</v>
      </c>
      <c r="G40" s="25">
        <v>0.03</v>
      </c>
      <c r="H40" s="25">
        <v>0.03</v>
      </c>
      <c r="I40" s="25">
        <v>0.03</v>
      </c>
      <c r="J40" s="26">
        <v>0.03</v>
      </c>
      <c r="K40" s="10"/>
      <c r="L40" s="10"/>
      <c r="M40" s="10"/>
      <c r="N40" s="10"/>
      <c r="O40" s="10"/>
      <c r="P40" s="10"/>
    </row>
    <row r="41" spans="1:16" ht="39" customHeight="1" x14ac:dyDescent="0.15">
      <c r="A41" s="10"/>
      <c r="B41" s="23"/>
      <c r="C41" s="1108" t="s">
        <v>524</v>
      </c>
      <c r="D41" s="1108"/>
      <c r="E41" s="1109"/>
      <c r="F41" s="24">
        <v>0.03</v>
      </c>
      <c r="G41" s="25">
        <v>0.04</v>
      </c>
      <c r="H41" s="25">
        <v>0.01</v>
      </c>
      <c r="I41" s="25">
        <v>0.01</v>
      </c>
      <c r="J41" s="26">
        <v>0.03</v>
      </c>
      <c r="K41" s="10"/>
      <c r="L41" s="10"/>
      <c r="M41" s="10"/>
      <c r="N41" s="10"/>
      <c r="O41" s="10"/>
      <c r="P41" s="10"/>
    </row>
    <row r="42" spans="1:16" ht="39" customHeight="1" x14ac:dyDescent="0.15">
      <c r="A42" s="10"/>
      <c r="B42" s="27"/>
      <c r="C42" s="1108" t="s">
        <v>525</v>
      </c>
      <c r="D42" s="1108"/>
      <c r="E42" s="1109"/>
      <c r="F42" s="24" t="s">
        <v>473</v>
      </c>
      <c r="G42" s="25" t="s">
        <v>473</v>
      </c>
      <c r="H42" s="25" t="s">
        <v>473</v>
      </c>
      <c r="I42" s="25" t="s">
        <v>473</v>
      </c>
      <c r="J42" s="26" t="s">
        <v>473</v>
      </c>
      <c r="K42" s="10"/>
      <c r="L42" s="10"/>
      <c r="M42" s="10"/>
      <c r="N42" s="10"/>
      <c r="O42" s="10"/>
      <c r="P42" s="10"/>
    </row>
    <row r="43" spans="1:16" ht="39" customHeight="1" thickBot="1" x14ac:dyDescent="0.2">
      <c r="A43" s="10"/>
      <c r="B43" s="28"/>
      <c r="C43" s="1110" t="s">
        <v>526</v>
      </c>
      <c r="D43" s="1110"/>
      <c r="E43" s="1111"/>
      <c r="F43" s="29">
        <v>0.04</v>
      </c>
      <c r="G43" s="30">
        <v>0.13</v>
      </c>
      <c r="H43" s="30">
        <v>7.0000000000000007E-2</v>
      </c>
      <c r="I43" s="30">
        <v>7.0000000000000007E-2</v>
      </c>
      <c r="J43" s="31">
        <v>0.03</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bWFavaO7y7uEXqg84wFe7TDfhZ5iDYxf6IYfLnhY3uMwp8AxyF1mFcbHdsxZKRZy7sRJ+BfrQu571h0SWdA72g==" saltValue="s3RLcoVF2Mujh5t3kPZ/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85" zoomScaleNormal="85"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215961</v>
      </c>
      <c r="L45" s="46">
        <v>207030</v>
      </c>
      <c r="M45" s="46">
        <v>208755</v>
      </c>
      <c r="N45" s="46">
        <v>210475</v>
      </c>
      <c r="O45" s="47">
        <v>208460</v>
      </c>
      <c r="P45" s="34"/>
      <c r="Q45" s="34"/>
      <c r="R45" s="34"/>
      <c r="S45" s="34"/>
      <c r="T45" s="34"/>
      <c r="U45" s="34"/>
    </row>
    <row r="46" spans="1:21" ht="30.75" customHeight="1" x14ac:dyDescent="0.15">
      <c r="A46" s="34"/>
      <c r="B46" s="1116"/>
      <c r="C46" s="1117"/>
      <c r="D46" s="48"/>
      <c r="E46" s="1122" t="s">
        <v>12</v>
      </c>
      <c r="F46" s="1122"/>
      <c r="G46" s="1122"/>
      <c r="H46" s="1122"/>
      <c r="I46" s="1122"/>
      <c r="J46" s="1123"/>
      <c r="K46" s="49" t="s">
        <v>473</v>
      </c>
      <c r="L46" s="50" t="s">
        <v>473</v>
      </c>
      <c r="M46" s="50" t="s">
        <v>473</v>
      </c>
      <c r="N46" s="50" t="s">
        <v>473</v>
      </c>
      <c r="O46" s="51" t="s">
        <v>473</v>
      </c>
      <c r="P46" s="34"/>
      <c r="Q46" s="34"/>
      <c r="R46" s="34"/>
      <c r="S46" s="34"/>
      <c r="T46" s="34"/>
      <c r="U46" s="34"/>
    </row>
    <row r="47" spans="1:21" ht="30.75" customHeight="1" x14ac:dyDescent="0.15">
      <c r="A47" s="34"/>
      <c r="B47" s="1116"/>
      <c r="C47" s="1117"/>
      <c r="D47" s="48"/>
      <c r="E47" s="1122" t="s">
        <v>13</v>
      </c>
      <c r="F47" s="1122"/>
      <c r="G47" s="1122"/>
      <c r="H47" s="1122"/>
      <c r="I47" s="1122"/>
      <c r="J47" s="1123"/>
      <c r="K47" s="49">
        <v>154592</v>
      </c>
      <c r="L47" s="50">
        <v>158178</v>
      </c>
      <c r="M47" s="50">
        <v>164017</v>
      </c>
      <c r="N47" s="50">
        <v>162998</v>
      </c>
      <c r="O47" s="51">
        <v>161773</v>
      </c>
      <c r="P47" s="34"/>
      <c r="Q47" s="34"/>
      <c r="R47" s="34"/>
      <c r="S47" s="34"/>
      <c r="T47" s="34"/>
      <c r="U47" s="34"/>
    </row>
    <row r="48" spans="1:21" ht="30.75" customHeight="1" x14ac:dyDescent="0.15">
      <c r="A48" s="34"/>
      <c r="B48" s="1116"/>
      <c r="C48" s="1117"/>
      <c r="D48" s="48"/>
      <c r="E48" s="1122" t="s">
        <v>14</v>
      </c>
      <c r="F48" s="1122"/>
      <c r="G48" s="1122"/>
      <c r="H48" s="1122"/>
      <c r="I48" s="1122"/>
      <c r="J48" s="1123"/>
      <c r="K48" s="49">
        <v>7131</v>
      </c>
      <c r="L48" s="50">
        <v>7013</v>
      </c>
      <c r="M48" s="50">
        <v>6560</v>
      </c>
      <c r="N48" s="50">
        <v>6370</v>
      </c>
      <c r="O48" s="51">
        <v>6094</v>
      </c>
      <c r="P48" s="34"/>
      <c r="Q48" s="34"/>
      <c r="R48" s="34"/>
      <c r="S48" s="34"/>
      <c r="T48" s="34"/>
      <c r="U48" s="34"/>
    </row>
    <row r="49" spans="1:21" ht="30.75" customHeight="1" x14ac:dyDescent="0.15">
      <c r="A49" s="34"/>
      <c r="B49" s="1116"/>
      <c r="C49" s="1117"/>
      <c r="D49" s="48"/>
      <c r="E49" s="1122" t="s">
        <v>15</v>
      </c>
      <c r="F49" s="1122"/>
      <c r="G49" s="1122"/>
      <c r="H49" s="1122"/>
      <c r="I49" s="1122"/>
      <c r="J49" s="1123"/>
      <c r="K49" s="49">
        <v>3184</v>
      </c>
      <c r="L49" s="50">
        <v>2838</v>
      </c>
      <c r="M49" s="50">
        <v>2651</v>
      </c>
      <c r="N49" s="50">
        <v>2594</v>
      </c>
      <c r="O49" s="51">
        <v>2678</v>
      </c>
      <c r="P49" s="34"/>
      <c r="Q49" s="34"/>
      <c r="R49" s="34"/>
      <c r="S49" s="34"/>
      <c r="T49" s="34"/>
      <c r="U49" s="34"/>
    </row>
    <row r="50" spans="1:21" ht="30.75" customHeight="1" x14ac:dyDescent="0.15">
      <c r="A50" s="34"/>
      <c r="B50" s="1116"/>
      <c r="C50" s="1117"/>
      <c r="D50" s="48"/>
      <c r="E50" s="1122" t="s">
        <v>16</v>
      </c>
      <c r="F50" s="1122"/>
      <c r="G50" s="1122"/>
      <c r="H50" s="1122"/>
      <c r="I50" s="1122"/>
      <c r="J50" s="1123"/>
      <c r="K50" s="49">
        <v>9973</v>
      </c>
      <c r="L50" s="50">
        <v>9736</v>
      </c>
      <c r="M50" s="50">
        <v>9292</v>
      </c>
      <c r="N50" s="50">
        <v>9274</v>
      </c>
      <c r="O50" s="51">
        <v>8692</v>
      </c>
      <c r="P50" s="34"/>
      <c r="Q50" s="34"/>
      <c r="R50" s="34"/>
      <c r="S50" s="34"/>
      <c r="T50" s="34"/>
      <c r="U50" s="34"/>
    </row>
    <row r="51" spans="1:21" ht="30.75" customHeight="1" x14ac:dyDescent="0.15">
      <c r="A51" s="34"/>
      <c r="B51" s="1118"/>
      <c r="C51" s="1119"/>
      <c r="D51" s="52"/>
      <c r="E51" s="1122" t="s">
        <v>17</v>
      </c>
      <c r="F51" s="1122"/>
      <c r="G51" s="1122"/>
      <c r="H51" s="1122"/>
      <c r="I51" s="1122"/>
      <c r="J51" s="1123"/>
      <c r="K51" s="49" t="s">
        <v>473</v>
      </c>
      <c r="L51" s="50" t="s">
        <v>473</v>
      </c>
      <c r="M51" s="50" t="s">
        <v>473</v>
      </c>
      <c r="N51" s="50" t="s">
        <v>473</v>
      </c>
      <c r="O51" s="51" t="s">
        <v>473</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234380</v>
      </c>
      <c r="L52" s="50">
        <v>231679</v>
      </c>
      <c r="M52" s="50">
        <v>229195</v>
      </c>
      <c r="N52" s="50">
        <v>225061</v>
      </c>
      <c r="O52" s="51">
        <v>220398</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156461</v>
      </c>
      <c r="L53" s="55">
        <v>153116</v>
      </c>
      <c r="M53" s="55">
        <v>162080</v>
      </c>
      <c r="N53" s="55">
        <v>166650</v>
      </c>
      <c r="O53" s="56">
        <v>167299</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2">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c r="L57" s="68"/>
      <c r="M57" s="68"/>
      <c r="N57" s="68"/>
      <c r="O57" s="69"/>
      <c r="P57" s="34"/>
      <c r="Q57" s="34"/>
      <c r="R57" s="34"/>
      <c r="S57" s="34"/>
      <c r="T57" s="34"/>
      <c r="U57" s="34"/>
    </row>
    <row r="58" spans="1:21" ht="30.75" customHeight="1" x14ac:dyDescent="0.15">
      <c r="A58" s="34"/>
      <c r="B58" s="1132"/>
      <c r="C58" s="1133"/>
      <c r="D58" s="1139" t="s">
        <v>26</v>
      </c>
      <c r="E58" s="1140"/>
      <c r="F58" s="1140"/>
      <c r="G58" s="1140"/>
      <c r="H58" s="1140"/>
      <c r="I58" s="1140"/>
      <c r="J58" s="1141"/>
      <c r="K58" s="70"/>
      <c r="L58" s="71"/>
      <c r="M58" s="71"/>
      <c r="N58" s="71"/>
      <c r="O58" s="72"/>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c r="L59" s="74"/>
      <c r="M59" s="74"/>
      <c r="N59" s="74"/>
      <c r="O59" s="75"/>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avOZTkcIssnAFlHUPAl2Jlq0wnrT40uomOhZjYE/XGYJVo/f/E9W/ivICCRkB3YkXJxzA6TujZCUGQMwCVv1BQ==" saltValue="RKk+c5OtS8Nv/jBkBm1Xs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511</v>
      </c>
      <c r="J40" s="336" t="s">
        <v>512</v>
      </c>
      <c r="K40" s="336" t="s">
        <v>513</v>
      </c>
      <c r="L40" s="336" t="s">
        <v>514</v>
      </c>
      <c r="M40" s="337" t="s">
        <v>515</v>
      </c>
    </row>
    <row r="41" spans="2:13" ht="27.75" customHeight="1" x14ac:dyDescent="0.15">
      <c r="B41" s="1145" t="s">
        <v>30</v>
      </c>
      <c r="C41" s="1146"/>
      <c r="D41" s="85"/>
      <c r="E41" s="1151" t="s">
        <v>31</v>
      </c>
      <c r="F41" s="1151"/>
      <c r="G41" s="1151"/>
      <c r="H41" s="1152"/>
      <c r="I41" s="338">
        <v>5506952</v>
      </c>
      <c r="J41" s="339">
        <v>5644447</v>
      </c>
      <c r="K41" s="339">
        <v>5540181</v>
      </c>
      <c r="L41" s="339">
        <v>5471504</v>
      </c>
      <c r="M41" s="340">
        <v>5415388</v>
      </c>
    </row>
    <row r="42" spans="2:13" ht="27.75" customHeight="1" x14ac:dyDescent="0.15">
      <c r="B42" s="1147"/>
      <c r="C42" s="1148"/>
      <c r="D42" s="86"/>
      <c r="E42" s="1153" t="s">
        <v>32</v>
      </c>
      <c r="F42" s="1153"/>
      <c r="G42" s="1153"/>
      <c r="H42" s="1154"/>
      <c r="I42" s="341">
        <v>74698</v>
      </c>
      <c r="J42" s="342">
        <v>67991</v>
      </c>
      <c r="K42" s="342">
        <v>62070</v>
      </c>
      <c r="L42" s="342">
        <v>55025</v>
      </c>
      <c r="M42" s="343">
        <v>48891</v>
      </c>
    </row>
    <row r="43" spans="2:13" ht="27.75" customHeight="1" x14ac:dyDescent="0.15">
      <c r="B43" s="1147"/>
      <c r="C43" s="1148"/>
      <c r="D43" s="86"/>
      <c r="E43" s="1153" t="s">
        <v>33</v>
      </c>
      <c r="F43" s="1153"/>
      <c r="G43" s="1153"/>
      <c r="H43" s="1154"/>
      <c r="I43" s="341">
        <v>98621</v>
      </c>
      <c r="J43" s="342">
        <v>92865</v>
      </c>
      <c r="K43" s="342">
        <v>88381</v>
      </c>
      <c r="L43" s="342">
        <v>83545</v>
      </c>
      <c r="M43" s="343">
        <v>87589</v>
      </c>
    </row>
    <row r="44" spans="2:13" ht="27.75" customHeight="1" x14ac:dyDescent="0.15">
      <c r="B44" s="1147"/>
      <c r="C44" s="1148"/>
      <c r="D44" s="86"/>
      <c r="E44" s="1153" t="s">
        <v>34</v>
      </c>
      <c r="F44" s="1153"/>
      <c r="G44" s="1153"/>
      <c r="H44" s="1154"/>
      <c r="I44" s="341">
        <v>32000</v>
      </c>
      <c r="J44" s="342">
        <v>33212</v>
      </c>
      <c r="K44" s="342">
        <v>35127</v>
      </c>
      <c r="L44" s="342">
        <v>37329</v>
      </c>
      <c r="M44" s="343">
        <v>39454</v>
      </c>
    </row>
    <row r="45" spans="2:13" ht="27.75" customHeight="1" x14ac:dyDescent="0.15">
      <c r="B45" s="1147"/>
      <c r="C45" s="1148"/>
      <c r="D45" s="86"/>
      <c r="E45" s="1153" t="s">
        <v>35</v>
      </c>
      <c r="F45" s="1153"/>
      <c r="G45" s="1153"/>
      <c r="H45" s="1154"/>
      <c r="I45" s="341">
        <v>382821</v>
      </c>
      <c r="J45" s="342">
        <v>376552</v>
      </c>
      <c r="K45" s="342">
        <v>369950</v>
      </c>
      <c r="L45" s="342">
        <v>380575</v>
      </c>
      <c r="M45" s="343">
        <v>383958</v>
      </c>
    </row>
    <row r="46" spans="2:13" ht="27.75" customHeight="1" x14ac:dyDescent="0.15">
      <c r="B46" s="1147"/>
      <c r="C46" s="1148"/>
      <c r="D46" s="87"/>
      <c r="E46" s="1155" t="s">
        <v>36</v>
      </c>
      <c r="F46" s="1155"/>
      <c r="G46" s="1155"/>
      <c r="H46" s="1156"/>
      <c r="I46" s="341">
        <v>18729</v>
      </c>
      <c r="J46" s="342">
        <v>17968</v>
      </c>
      <c r="K46" s="342">
        <v>14260</v>
      </c>
      <c r="L46" s="342">
        <v>15629</v>
      </c>
      <c r="M46" s="343">
        <v>15899</v>
      </c>
    </row>
    <row r="47" spans="2:13" ht="27.75" customHeight="1" x14ac:dyDescent="0.15">
      <c r="B47" s="1147"/>
      <c r="C47" s="1148"/>
      <c r="D47" s="88"/>
      <c r="E47" s="1157" t="s">
        <v>37</v>
      </c>
      <c r="F47" s="1158"/>
      <c r="G47" s="1158"/>
      <c r="H47" s="1159"/>
      <c r="I47" s="341" t="s">
        <v>473</v>
      </c>
      <c r="J47" s="342" t="s">
        <v>473</v>
      </c>
      <c r="K47" s="342" t="s">
        <v>473</v>
      </c>
      <c r="L47" s="342" t="s">
        <v>473</v>
      </c>
      <c r="M47" s="343" t="s">
        <v>473</v>
      </c>
    </row>
    <row r="48" spans="2:13" ht="27.75" customHeight="1" x14ac:dyDescent="0.15">
      <c r="B48" s="1147"/>
      <c r="C48" s="1148"/>
      <c r="D48" s="86"/>
      <c r="E48" s="1153" t="s">
        <v>38</v>
      </c>
      <c r="F48" s="1153"/>
      <c r="G48" s="1153"/>
      <c r="H48" s="1154"/>
      <c r="I48" s="341" t="s">
        <v>473</v>
      </c>
      <c r="J48" s="342" t="s">
        <v>473</v>
      </c>
      <c r="K48" s="342" t="s">
        <v>473</v>
      </c>
      <c r="L48" s="342" t="s">
        <v>473</v>
      </c>
      <c r="M48" s="343" t="s">
        <v>473</v>
      </c>
    </row>
    <row r="49" spans="2:13" ht="27.75" customHeight="1" x14ac:dyDescent="0.15">
      <c r="B49" s="1149"/>
      <c r="C49" s="1150"/>
      <c r="D49" s="86"/>
      <c r="E49" s="1153" t="s">
        <v>39</v>
      </c>
      <c r="F49" s="1153"/>
      <c r="G49" s="1153"/>
      <c r="H49" s="1154"/>
      <c r="I49" s="341" t="s">
        <v>473</v>
      </c>
      <c r="J49" s="342" t="s">
        <v>473</v>
      </c>
      <c r="K49" s="342" t="s">
        <v>473</v>
      </c>
      <c r="L49" s="342" t="s">
        <v>473</v>
      </c>
      <c r="M49" s="343" t="s">
        <v>473</v>
      </c>
    </row>
    <row r="50" spans="2:13" ht="27.75" customHeight="1" x14ac:dyDescent="0.15">
      <c r="B50" s="1160" t="s">
        <v>40</v>
      </c>
      <c r="C50" s="1161"/>
      <c r="D50" s="89"/>
      <c r="E50" s="1153" t="s">
        <v>41</v>
      </c>
      <c r="F50" s="1153"/>
      <c r="G50" s="1153"/>
      <c r="H50" s="1154"/>
      <c r="I50" s="341">
        <v>1006187</v>
      </c>
      <c r="J50" s="342">
        <v>1200622</v>
      </c>
      <c r="K50" s="342">
        <v>1212416</v>
      </c>
      <c r="L50" s="342">
        <v>1231052</v>
      </c>
      <c r="M50" s="343">
        <v>1379416</v>
      </c>
    </row>
    <row r="51" spans="2:13" ht="27.75" customHeight="1" x14ac:dyDescent="0.15">
      <c r="B51" s="1147"/>
      <c r="C51" s="1148"/>
      <c r="D51" s="86"/>
      <c r="E51" s="1153" t="s">
        <v>42</v>
      </c>
      <c r="F51" s="1153"/>
      <c r="G51" s="1153"/>
      <c r="H51" s="1154"/>
      <c r="I51" s="341">
        <v>74947</v>
      </c>
      <c r="J51" s="342">
        <v>60760</v>
      </c>
      <c r="K51" s="342">
        <v>58515</v>
      </c>
      <c r="L51" s="342">
        <v>57739</v>
      </c>
      <c r="M51" s="343">
        <v>55030</v>
      </c>
    </row>
    <row r="52" spans="2:13" ht="27.75" customHeight="1" x14ac:dyDescent="0.15">
      <c r="B52" s="1149"/>
      <c r="C52" s="1150"/>
      <c r="D52" s="86"/>
      <c r="E52" s="1153" t="s">
        <v>43</v>
      </c>
      <c r="F52" s="1153"/>
      <c r="G52" s="1153"/>
      <c r="H52" s="1154"/>
      <c r="I52" s="341">
        <v>2892425</v>
      </c>
      <c r="J52" s="342">
        <v>2915587</v>
      </c>
      <c r="K52" s="342">
        <v>2862745</v>
      </c>
      <c r="L52" s="342">
        <v>2764411</v>
      </c>
      <c r="M52" s="343">
        <v>2625883</v>
      </c>
    </row>
    <row r="53" spans="2:13" ht="27.75" customHeight="1" thickBot="1" x14ac:dyDescent="0.2">
      <c r="B53" s="1162" t="s">
        <v>20</v>
      </c>
      <c r="C53" s="1163"/>
      <c r="D53" s="90"/>
      <c r="E53" s="1164" t="s">
        <v>44</v>
      </c>
      <c r="F53" s="1164"/>
      <c r="G53" s="1164"/>
      <c r="H53" s="1165"/>
      <c r="I53" s="344">
        <v>2140262</v>
      </c>
      <c r="J53" s="345">
        <v>2056065</v>
      </c>
      <c r="K53" s="345">
        <v>1976291</v>
      </c>
      <c r="L53" s="345">
        <v>1990405</v>
      </c>
      <c r="M53" s="346">
        <v>1930850</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IeE4IjZmxk1SrjoNghuWYPotmz55w+QRdye+Gv6+rbeGdDx523+uPIlq2qYxh6ZUg/OcBHB7sNt0m9sHF7pp9Q==" saltValue="AIKzc2yyW35pLnYqj7A6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513</v>
      </c>
      <c r="G54" s="98" t="s">
        <v>514</v>
      </c>
      <c r="H54" s="99" t="s">
        <v>515</v>
      </c>
    </row>
    <row r="55" spans="2:8" ht="52.5" customHeight="1" x14ac:dyDescent="0.15">
      <c r="B55" s="100"/>
      <c r="C55" s="1171" t="s">
        <v>46</v>
      </c>
      <c r="D55" s="1171"/>
      <c r="E55" s="1172"/>
      <c r="F55" s="347">
        <v>182462</v>
      </c>
      <c r="G55" s="347">
        <v>152161</v>
      </c>
      <c r="H55" s="348">
        <v>283507</v>
      </c>
    </row>
    <row r="56" spans="2:8" ht="52.5" customHeight="1" x14ac:dyDescent="0.15">
      <c r="B56" s="101"/>
      <c r="C56" s="1173" t="s">
        <v>47</v>
      </c>
      <c r="D56" s="1173"/>
      <c r="E56" s="1174"/>
      <c r="F56" s="349">
        <v>100001</v>
      </c>
      <c r="G56" s="349">
        <v>100057</v>
      </c>
      <c r="H56" s="350">
        <v>100277</v>
      </c>
    </row>
    <row r="57" spans="2:8" ht="53.25" customHeight="1" x14ac:dyDescent="0.15">
      <c r="B57" s="101"/>
      <c r="C57" s="1175" t="s">
        <v>48</v>
      </c>
      <c r="D57" s="1175"/>
      <c r="E57" s="1176"/>
      <c r="F57" s="351">
        <v>93277</v>
      </c>
      <c r="G57" s="351">
        <v>109956</v>
      </c>
      <c r="H57" s="352">
        <v>124722</v>
      </c>
    </row>
    <row r="58" spans="2:8" ht="45.75" customHeight="1" x14ac:dyDescent="0.15">
      <c r="B58" s="102"/>
      <c r="C58" s="1166" t="s">
        <v>533</v>
      </c>
      <c r="D58" s="1167"/>
      <c r="E58" s="1168"/>
      <c r="F58" s="353">
        <v>20371</v>
      </c>
      <c r="G58" s="353">
        <v>30854</v>
      </c>
      <c r="H58" s="354">
        <v>41517</v>
      </c>
    </row>
    <row r="59" spans="2:8" ht="45.75" customHeight="1" x14ac:dyDescent="0.15">
      <c r="B59" s="102"/>
      <c r="C59" s="1166" t="s">
        <v>534</v>
      </c>
      <c r="D59" s="1167"/>
      <c r="E59" s="1168"/>
      <c r="F59" s="353" t="s">
        <v>535</v>
      </c>
      <c r="G59" s="353" t="s">
        <v>535</v>
      </c>
      <c r="H59" s="354">
        <v>20211</v>
      </c>
    </row>
    <row r="60" spans="2:8" ht="45.75" customHeight="1" x14ac:dyDescent="0.15">
      <c r="B60" s="102"/>
      <c r="C60" s="1166" t="s">
        <v>536</v>
      </c>
      <c r="D60" s="1167"/>
      <c r="E60" s="1168"/>
      <c r="F60" s="353">
        <v>18144</v>
      </c>
      <c r="G60" s="353">
        <v>17533</v>
      </c>
      <c r="H60" s="354">
        <v>17376</v>
      </c>
    </row>
    <row r="61" spans="2:8" ht="45.75" customHeight="1" x14ac:dyDescent="0.15">
      <c r="B61" s="102"/>
      <c r="C61" s="1166" t="s">
        <v>594</v>
      </c>
      <c r="D61" s="1167"/>
      <c r="E61" s="1168"/>
      <c r="F61" s="353">
        <v>12866</v>
      </c>
      <c r="G61" s="353">
        <v>12629</v>
      </c>
      <c r="H61" s="354">
        <v>10964</v>
      </c>
    </row>
    <row r="62" spans="2:8" ht="45.75" customHeight="1" thickBot="1" x14ac:dyDescent="0.2">
      <c r="B62" s="103"/>
      <c r="C62" s="1166" t="s">
        <v>537</v>
      </c>
      <c r="D62" s="1167"/>
      <c r="E62" s="1168"/>
      <c r="F62" s="355">
        <v>6158</v>
      </c>
      <c r="G62" s="355">
        <v>6155</v>
      </c>
      <c r="H62" s="356">
        <v>6164</v>
      </c>
    </row>
    <row r="63" spans="2:8" ht="52.5" customHeight="1" thickBot="1" x14ac:dyDescent="0.2">
      <c r="B63" s="104"/>
      <c r="C63" s="1169" t="s">
        <v>49</v>
      </c>
      <c r="D63" s="1169"/>
      <c r="E63" s="1170"/>
      <c r="F63" s="357">
        <v>375740</v>
      </c>
      <c r="G63" s="357">
        <v>362175</v>
      </c>
      <c r="H63" s="358">
        <v>508507</v>
      </c>
    </row>
    <row r="64" spans="2:8" x14ac:dyDescent="0.15"/>
  </sheetData>
  <sheetProtection algorithmName="SHA-512" hashValue="og5MDKNx3P1oj0FyP7e7CGNfwDMSa7mz8jb+mdMeP9GAwU3UKNNzjYTJapmrBqGl9KChHUz6rqnUu5QwRgVuVA==" saltValue="BvY2JHaJetdUloFYQp4m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504</v>
      </c>
      <c r="B3" s="120"/>
      <c r="C3" s="121"/>
      <c r="D3" s="122">
        <v>38266</v>
      </c>
      <c r="E3" s="123"/>
      <c r="F3" s="124">
        <v>46888</v>
      </c>
      <c r="G3" s="125"/>
      <c r="H3" s="126"/>
    </row>
    <row r="4" spans="1:8" x14ac:dyDescent="0.15">
      <c r="A4" s="127"/>
      <c r="B4" s="128"/>
      <c r="C4" s="129"/>
      <c r="D4" s="130">
        <v>11994</v>
      </c>
      <c r="E4" s="131"/>
      <c r="F4" s="132">
        <v>14375</v>
      </c>
      <c r="G4" s="133"/>
      <c r="H4" s="134"/>
    </row>
    <row r="5" spans="1:8" x14ac:dyDescent="0.15">
      <c r="A5" s="115" t="s">
        <v>506</v>
      </c>
      <c r="B5" s="120"/>
      <c r="C5" s="121"/>
      <c r="D5" s="122">
        <v>42279</v>
      </c>
      <c r="E5" s="123"/>
      <c r="F5" s="124">
        <v>46574</v>
      </c>
      <c r="G5" s="125"/>
      <c r="H5" s="126"/>
    </row>
    <row r="6" spans="1:8" x14ac:dyDescent="0.15">
      <c r="A6" s="127"/>
      <c r="B6" s="128"/>
      <c r="C6" s="129"/>
      <c r="D6" s="130">
        <v>13546</v>
      </c>
      <c r="E6" s="131"/>
      <c r="F6" s="132">
        <v>14394</v>
      </c>
      <c r="G6" s="133"/>
      <c r="H6" s="134"/>
    </row>
    <row r="7" spans="1:8" x14ac:dyDescent="0.15">
      <c r="A7" s="115" t="s">
        <v>507</v>
      </c>
      <c r="B7" s="120"/>
      <c r="C7" s="121"/>
      <c r="D7" s="122">
        <v>42942</v>
      </c>
      <c r="E7" s="123"/>
      <c r="F7" s="124">
        <v>44729</v>
      </c>
      <c r="G7" s="125"/>
      <c r="H7" s="126"/>
    </row>
    <row r="8" spans="1:8" x14ac:dyDescent="0.15">
      <c r="A8" s="127"/>
      <c r="B8" s="128"/>
      <c r="C8" s="129"/>
      <c r="D8" s="130">
        <v>15461</v>
      </c>
      <c r="E8" s="131"/>
      <c r="F8" s="132">
        <v>15395</v>
      </c>
      <c r="G8" s="133"/>
      <c r="H8" s="134"/>
    </row>
    <row r="9" spans="1:8" x14ac:dyDescent="0.15">
      <c r="A9" s="115" t="s">
        <v>508</v>
      </c>
      <c r="B9" s="120"/>
      <c r="C9" s="121"/>
      <c r="D9" s="122">
        <v>43622</v>
      </c>
      <c r="E9" s="123"/>
      <c r="F9" s="124">
        <v>44130</v>
      </c>
      <c r="G9" s="125"/>
      <c r="H9" s="126"/>
    </row>
    <row r="10" spans="1:8" x14ac:dyDescent="0.15">
      <c r="A10" s="127"/>
      <c r="B10" s="128"/>
      <c r="C10" s="129"/>
      <c r="D10" s="130">
        <v>16637</v>
      </c>
      <c r="E10" s="131"/>
      <c r="F10" s="132">
        <v>15920</v>
      </c>
      <c r="G10" s="133"/>
      <c r="H10" s="134"/>
    </row>
    <row r="11" spans="1:8" x14ac:dyDescent="0.15">
      <c r="A11" s="115" t="s">
        <v>509</v>
      </c>
      <c r="B11" s="120"/>
      <c r="C11" s="121"/>
      <c r="D11" s="122">
        <v>48133</v>
      </c>
      <c r="E11" s="123"/>
      <c r="F11" s="124">
        <v>44816</v>
      </c>
      <c r="G11" s="125"/>
      <c r="H11" s="126"/>
    </row>
    <row r="12" spans="1:8" x14ac:dyDescent="0.15">
      <c r="A12" s="127"/>
      <c r="B12" s="128"/>
      <c r="C12" s="135"/>
      <c r="D12" s="130">
        <v>21170</v>
      </c>
      <c r="E12" s="131"/>
      <c r="F12" s="132">
        <v>17040</v>
      </c>
      <c r="G12" s="133"/>
      <c r="H12" s="134"/>
    </row>
    <row r="13" spans="1:8" x14ac:dyDescent="0.15">
      <c r="A13" s="115"/>
      <c r="B13" s="120"/>
      <c r="C13" s="121"/>
      <c r="D13" s="122">
        <v>43048</v>
      </c>
      <c r="E13" s="123"/>
      <c r="F13" s="124">
        <v>45427</v>
      </c>
      <c r="G13" s="136"/>
      <c r="H13" s="126"/>
    </row>
    <row r="14" spans="1:8" x14ac:dyDescent="0.15">
      <c r="A14" s="127"/>
      <c r="B14" s="128"/>
      <c r="C14" s="129"/>
      <c r="D14" s="130">
        <v>15762</v>
      </c>
      <c r="E14" s="131"/>
      <c r="F14" s="132">
        <v>15425</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3.96</v>
      </c>
      <c r="C19" s="137">
        <f>ROUND(VALUE(SUBSTITUTE(実質収支比率等に係る経年分析!G$48,"▲","-")),2)</f>
        <v>5.28</v>
      </c>
      <c r="D19" s="137">
        <f>ROUND(VALUE(SUBSTITUTE(実質収支比率等に係る経年分析!H$48,"▲","-")),2)</f>
        <v>4.6500000000000004</v>
      </c>
      <c r="E19" s="137">
        <f>ROUND(VALUE(SUBSTITUTE(実質収支比率等に係る経年分析!I$48,"▲","-")),2)</f>
        <v>4</v>
      </c>
      <c r="F19" s="137">
        <f>ROUND(VALUE(SUBSTITUTE(実質収支比率等に係る経年分析!J$48,"▲","-")),2)</f>
        <v>4.68</v>
      </c>
    </row>
    <row r="20" spans="1:11" x14ac:dyDescent="0.15">
      <c r="A20" s="137" t="s">
        <v>54</v>
      </c>
      <c r="B20" s="137">
        <f>ROUND(VALUE(SUBSTITUTE(実質収支比率等に係る経年分析!F$47,"▲","-")),2)</f>
        <v>6.95</v>
      </c>
      <c r="C20" s="137">
        <f>ROUND(VALUE(SUBSTITUTE(実質収支比率等に係る経年分析!G$47,"▲","-")),2)</f>
        <v>10.1</v>
      </c>
      <c r="D20" s="137">
        <f>ROUND(VALUE(SUBSTITUTE(実質収支比率等に係る経年分析!H$47,"▲","-")),2)</f>
        <v>13.03</v>
      </c>
      <c r="E20" s="137">
        <f>ROUND(VALUE(SUBSTITUTE(実質収支比率等に係る経年分析!I$47,"▲","-")),2)</f>
        <v>10.56</v>
      </c>
      <c r="F20" s="137">
        <f>ROUND(VALUE(SUBSTITUTE(実質収支比率等に係る経年分析!J$47,"▲","-")),2)</f>
        <v>19.22</v>
      </c>
    </row>
    <row r="21" spans="1:11" x14ac:dyDescent="0.15">
      <c r="A21" s="137" t="s">
        <v>55</v>
      </c>
      <c r="B21" s="137">
        <f>IF(ISNUMBER(VALUE(SUBSTITUTE(実質収支比率等に係る経年分析!F$49,"▲","-"))),ROUND(VALUE(SUBSTITUTE(実質収支比率等に係る経年分析!F$49,"▲","-")),2),NA())</f>
        <v>1.77</v>
      </c>
      <c r="C21" s="137">
        <f>IF(ISNUMBER(VALUE(SUBSTITUTE(実質収支比率等に係る経年分析!G$49,"▲","-"))),ROUND(VALUE(SUBSTITUTE(実質収支比率等に係る経年分析!G$49,"▲","-")),2),NA())</f>
        <v>4.9800000000000004</v>
      </c>
      <c r="D21" s="137">
        <f>IF(ISNUMBER(VALUE(SUBSTITUTE(実質収支比率等に係る経年分析!H$49,"▲","-"))),ROUND(VALUE(SUBSTITUTE(実質収支比率等に係る経年分析!H$49,"▲","-")),2),NA())</f>
        <v>1.86</v>
      </c>
      <c r="E21" s="137">
        <f>IF(ISNUMBER(VALUE(SUBSTITUTE(実質収支比率等に係る経年分析!I$49,"▲","-"))),ROUND(VALUE(SUBSTITUTE(実質収支比率等に係る経年分析!I$49,"▲","-")),2),NA())</f>
        <v>-2.62</v>
      </c>
      <c r="F21" s="137">
        <f>IF(ISNUMBER(VALUE(SUBSTITUTE(実質収支比率等に係る経年分析!J$49,"▲","-"))),ROUND(VALUE(SUBSTITUTE(実質収支比率等に係る経年分析!J$49,"▲","-")),2),NA())</f>
        <v>9.68</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0.04</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0.13</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7.0000000000000007E-2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7.0000000000000007E-2</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0.03</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県営住宅管理事業特別会計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0.03</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0.04</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0.03</v>
      </c>
    </row>
    <row r="30" spans="1:11" x14ac:dyDescent="0.15">
      <c r="A30" s="138" t="str">
        <f>IF(連結実質赤字比率に係る赤字・黒字の構成分析!C$40="",NA(),連結実質赤字比率に係る赤字・黒字の構成分析!C$40)</f>
        <v>証紙特別会計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0.03</v>
      </c>
    </row>
    <row r="31" spans="1:11" x14ac:dyDescent="0.15">
      <c r="A31" s="138" t="str">
        <f>IF(連結実質赤字比率に係る赤字・黒字の構成分析!C$39="",NA(),連結実質赤字比率に係る赤字・黒字の構成分析!C$39)</f>
        <v>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0.52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0.51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0.42</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0.44</v>
      </c>
    </row>
    <row r="32" spans="1:11" x14ac:dyDescent="0.15">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0.72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0.67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0.68</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0.64</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0.61</v>
      </c>
    </row>
    <row r="33" spans="1:16" x14ac:dyDescent="0.15">
      <c r="A33" s="138" t="str">
        <f>IF(連結実質赤字比率に係る赤字・黒字の構成分析!C$37="",NA(),連結実質赤字比率に係る赤字・黒字の構成分析!C$37)</f>
        <v>用地造成事業会計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1.96</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3.79</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2.67</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1.31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0.96</v>
      </c>
    </row>
    <row r="34" spans="1:16" x14ac:dyDescent="0.15">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2.2599999999999998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1.31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0.48</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0.43</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1.03</v>
      </c>
    </row>
    <row r="35" spans="1:16" x14ac:dyDescent="0.15">
      <c r="A35" s="138" t="str">
        <f>IF(連結実質赤字比率に係る赤字・黒字の構成分析!C$35="",NA(),連結実質赤字比率に係る赤字・黒字の構成分析!C$35)</f>
        <v>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1.1499999999999999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1.45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1.52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1.54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1.54</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3.91</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5.23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4.62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3.98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4.6399999999999997</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234380</v>
      </c>
      <c r="E42" s="139"/>
      <c r="F42" s="139"/>
      <c r="G42" s="139">
        <f>'実質公債費比率（分子）の構造'!L$52</f>
        <v>231679</v>
      </c>
      <c r="H42" s="139"/>
      <c r="I42" s="139"/>
      <c r="J42" s="139">
        <f>'実質公債費比率（分子）の構造'!M$52</f>
        <v>229195</v>
      </c>
      <c r="K42" s="139"/>
      <c r="L42" s="139"/>
      <c r="M42" s="139">
        <f>'実質公債費比率（分子）の構造'!N$52</f>
        <v>225061</v>
      </c>
      <c r="N42" s="139"/>
      <c r="O42" s="139"/>
      <c r="P42" s="139">
        <f>'実質公債費比率（分子）の構造'!O$52</f>
        <v>220398</v>
      </c>
    </row>
    <row r="43" spans="1:16" x14ac:dyDescent="0.15">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15">
      <c r="A44" s="139" t="s">
        <v>63</v>
      </c>
      <c r="B44" s="139">
        <f>'実質公債費比率（分子）の構造'!K$50</f>
        <v>9973</v>
      </c>
      <c r="C44" s="139"/>
      <c r="D44" s="139"/>
      <c r="E44" s="139">
        <f>'実質公債費比率（分子）の構造'!L$50</f>
        <v>9736</v>
      </c>
      <c r="F44" s="139"/>
      <c r="G44" s="139"/>
      <c r="H44" s="139">
        <f>'実質公債費比率（分子）の構造'!M$50</f>
        <v>9292</v>
      </c>
      <c r="I44" s="139"/>
      <c r="J44" s="139"/>
      <c r="K44" s="139">
        <f>'実質公債費比率（分子）の構造'!N$50</f>
        <v>9274</v>
      </c>
      <c r="L44" s="139"/>
      <c r="M44" s="139"/>
      <c r="N44" s="139">
        <f>'実質公債費比率（分子）の構造'!O$50</f>
        <v>8692</v>
      </c>
      <c r="O44" s="139"/>
      <c r="P44" s="139"/>
    </row>
    <row r="45" spans="1:16" x14ac:dyDescent="0.15">
      <c r="A45" s="139" t="s">
        <v>64</v>
      </c>
      <c r="B45" s="139">
        <f>'実質公債費比率（分子）の構造'!K$49</f>
        <v>3184</v>
      </c>
      <c r="C45" s="139"/>
      <c r="D45" s="139"/>
      <c r="E45" s="139">
        <f>'実質公債費比率（分子）の構造'!L$49</f>
        <v>2838</v>
      </c>
      <c r="F45" s="139"/>
      <c r="G45" s="139"/>
      <c r="H45" s="139">
        <f>'実質公債費比率（分子）の構造'!M$49</f>
        <v>2651</v>
      </c>
      <c r="I45" s="139"/>
      <c r="J45" s="139"/>
      <c r="K45" s="139">
        <f>'実質公債費比率（分子）の構造'!N$49</f>
        <v>2594</v>
      </c>
      <c r="L45" s="139"/>
      <c r="M45" s="139"/>
      <c r="N45" s="139">
        <f>'実質公債費比率（分子）の構造'!O$49</f>
        <v>2678</v>
      </c>
      <c r="O45" s="139"/>
      <c r="P45" s="139"/>
    </row>
    <row r="46" spans="1:16" x14ac:dyDescent="0.15">
      <c r="A46" s="139" t="s">
        <v>65</v>
      </c>
      <c r="B46" s="139">
        <f>'実質公債費比率（分子）の構造'!K$48</f>
        <v>7131</v>
      </c>
      <c r="C46" s="139"/>
      <c r="D46" s="139"/>
      <c r="E46" s="139">
        <f>'実質公債費比率（分子）の構造'!L$48</f>
        <v>7013</v>
      </c>
      <c r="F46" s="139"/>
      <c r="G46" s="139"/>
      <c r="H46" s="139">
        <f>'実質公債費比率（分子）の構造'!M$48</f>
        <v>6560</v>
      </c>
      <c r="I46" s="139"/>
      <c r="J46" s="139"/>
      <c r="K46" s="139">
        <f>'実質公債費比率（分子）の構造'!N$48</f>
        <v>6370</v>
      </c>
      <c r="L46" s="139"/>
      <c r="M46" s="139"/>
      <c r="N46" s="139">
        <f>'実質公債費比率（分子）の構造'!O$48</f>
        <v>6094</v>
      </c>
      <c r="O46" s="139"/>
      <c r="P46" s="139"/>
    </row>
    <row r="47" spans="1:16" x14ac:dyDescent="0.15">
      <c r="A47" s="139" t="s">
        <v>13</v>
      </c>
      <c r="B47" s="139">
        <f>'実質公債費比率（分子）の構造'!K$47</f>
        <v>154592</v>
      </c>
      <c r="C47" s="139"/>
      <c r="D47" s="139"/>
      <c r="E47" s="139">
        <f>'実質公債費比率（分子）の構造'!L$47</f>
        <v>158178</v>
      </c>
      <c r="F47" s="139"/>
      <c r="G47" s="139"/>
      <c r="H47" s="139">
        <f>'実質公債費比率（分子）の構造'!M$47</f>
        <v>164017</v>
      </c>
      <c r="I47" s="139"/>
      <c r="J47" s="139"/>
      <c r="K47" s="139">
        <f>'実質公債費比率（分子）の構造'!N$47</f>
        <v>162998</v>
      </c>
      <c r="L47" s="139"/>
      <c r="M47" s="139"/>
      <c r="N47" s="139">
        <f>'実質公債費比率（分子）の構造'!O$47</f>
        <v>161773</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215961</v>
      </c>
      <c r="C49" s="139"/>
      <c r="D49" s="139"/>
      <c r="E49" s="139">
        <f>'実質公債費比率（分子）の構造'!L$45</f>
        <v>207030</v>
      </c>
      <c r="F49" s="139"/>
      <c r="G49" s="139"/>
      <c r="H49" s="139">
        <f>'実質公債費比率（分子）の構造'!M$45</f>
        <v>208755</v>
      </c>
      <c r="I49" s="139"/>
      <c r="J49" s="139"/>
      <c r="K49" s="139">
        <f>'実質公債費比率（分子）の構造'!N$45</f>
        <v>210475</v>
      </c>
      <c r="L49" s="139"/>
      <c r="M49" s="139"/>
      <c r="N49" s="139">
        <f>'実質公債費比率（分子）の構造'!O$45</f>
        <v>208460</v>
      </c>
      <c r="O49" s="139"/>
      <c r="P49" s="139"/>
    </row>
    <row r="50" spans="1:16" x14ac:dyDescent="0.15">
      <c r="A50" s="139" t="s">
        <v>68</v>
      </c>
      <c r="B50" s="139" t="e">
        <f>NA()</f>
        <v>#N/A</v>
      </c>
      <c r="C50" s="139">
        <f>IF(ISNUMBER('実質公債費比率（分子）の構造'!K$53),'実質公債費比率（分子）の構造'!K$53,NA())</f>
        <v>156461</v>
      </c>
      <c r="D50" s="139" t="e">
        <f>NA()</f>
        <v>#N/A</v>
      </c>
      <c r="E50" s="139" t="e">
        <f>NA()</f>
        <v>#N/A</v>
      </c>
      <c r="F50" s="139">
        <f>IF(ISNUMBER('実質公債費比率（分子）の構造'!L$53),'実質公債費比率（分子）の構造'!L$53,NA())</f>
        <v>153116</v>
      </c>
      <c r="G50" s="139" t="e">
        <f>NA()</f>
        <v>#N/A</v>
      </c>
      <c r="H50" s="139" t="e">
        <f>NA()</f>
        <v>#N/A</v>
      </c>
      <c r="I50" s="139">
        <f>IF(ISNUMBER('実質公債費比率（分子）の構造'!M$53),'実質公債費比率（分子）の構造'!M$53,NA())</f>
        <v>162080</v>
      </c>
      <c r="J50" s="139" t="e">
        <f>NA()</f>
        <v>#N/A</v>
      </c>
      <c r="K50" s="139" t="e">
        <f>NA()</f>
        <v>#N/A</v>
      </c>
      <c r="L50" s="139">
        <f>IF(ISNUMBER('実質公債費比率（分子）の構造'!N$53),'実質公債費比率（分子）の構造'!N$53,NA())</f>
        <v>166650</v>
      </c>
      <c r="M50" s="139" t="e">
        <f>NA()</f>
        <v>#N/A</v>
      </c>
      <c r="N50" s="139" t="e">
        <f>NA()</f>
        <v>#N/A</v>
      </c>
      <c r="O50" s="139">
        <f>IF(ISNUMBER('実質公債費比率（分子）の構造'!O$53),'実質公債費比率（分子）の構造'!O$53,NA())</f>
        <v>167299</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2892425</v>
      </c>
      <c r="E56" s="138"/>
      <c r="F56" s="138"/>
      <c r="G56" s="138">
        <f>'将来負担比率（分子）の構造'!J$52</f>
        <v>2915587</v>
      </c>
      <c r="H56" s="138"/>
      <c r="I56" s="138"/>
      <c r="J56" s="138">
        <f>'将来負担比率（分子）の構造'!K$52</f>
        <v>2862745</v>
      </c>
      <c r="K56" s="138"/>
      <c r="L56" s="138"/>
      <c r="M56" s="138">
        <f>'将来負担比率（分子）の構造'!L$52</f>
        <v>2764411</v>
      </c>
      <c r="N56" s="138"/>
      <c r="O56" s="138"/>
      <c r="P56" s="138">
        <f>'将来負担比率（分子）の構造'!M$52</f>
        <v>2625883</v>
      </c>
    </row>
    <row r="57" spans="1:16" x14ac:dyDescent="0.15">
      <c r="A57" s="138" t="s">
        <v>42</v>
      </c>
      <c r="B57" s="138"/>
      <c r="C57" s="138"/>
      <c r="D57" s="138">
        <f>'将来負担比率（分子）の構造'!I$51</f>
        <v>74947</v>
      </c>
      <c r="E57" s="138"/>
      <c r="F57" s="138"/>
      <c r="G57" s="138">
        <f>'将来負担比率（分子）の構造'!J$51</f>
        <v>60760</v>
      </c>
      <c r="H57" s="138"/>
      <c r="I57" s="138"/>
      <c r="J57" s="138">
        <f>'将来負担比率（分子）の構造'!K$51</f>
        <v>58515</v>
      </c>
      <c r="K57" s="138"/>
      <c r="L57" s="138"/>
      <c r="M57" s="138">
        <f>'将来負担比率（分子）の構造'!L$51</f>
        <v>57739</v>
      </c>
      <c r="N57" s="138"/>
      <c r="O57" s="138"/>
      <c r="P57" s="138">
        <f>'将来負担比率（分子）の構造'!M$51</f>
        <v>55030</v>
      </c>
    </row>
    <row r="58" spans="1:16" x14ac:dyDescent="0.15">
      <c r="A58" s="138" t="s">
        <v>41</v>
      </c>
      <c r="B58" s="138"/>
      <c r="C58" s="138"/>
      <c r="D58" s="138">
        <f>'将来負担比率（分子）の構造'!I$50</f>
        <v>1006187</v>
      </c>
      <c r="E58" s="138"/>
      <c r="F58" s="138"/>
      <c r="G58" s="138">
        <f>'将来負担比率（分子）の構造'!J$50</f>
        <v>1200622</v>
      </c>
      <c r="H58" s="138"/>
      <c r="I58" s="138"/>
      <c r="J58" s="138">
        <f>'将来負担比率（分子）の構造'!K$50</f>
        <v>1212416</v>
      </c>
      <c r="K58" s="138"/>
      <c r="L58" s="138"/>
      <c r="M58" s="138">
        <f>'将来負担比率（分子）の構造'!L$50</f>
        <v>1231052</v>
      </c>
      <c r="N58" s="138"/>
      <c r="O58" s="138"/>
      <c r="P58" s="138">
        <f>'将来負担比率（分子）の構造'!M$50</f>
        <v>1379416</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18729</v>
      </c>
      <c r="C61" s="138"/>
      <c r="D61" s="138"/>
      <c r="E61" s="138">
        <f>'将来負担比率（分子）の構造'!J$46</f>
        <v>17968</v>
      </c>
      <c r="F61" s="138"/>
      <c r="G61" s="138"/>
      <c r="H61" s="138">
        <f>'将来負担比率（分子）の構造'!K$46</f>
        <v>14260</v>
      </c>
      <c r="I61" s="138"/>
      <c r="J61" s="138"/>
      <c r="K61" s="138">
        <f>'将来負担比率（分子）の構造'!L$46</f>
        <v>15629</v>
      </c>
      <c r="L61" s="138"/>
      <c r="M61" s="138"/>
      <c r="N61" s="138">
        <f>'将来負担比率（分子）の構造'!M$46</f>
        <v>15899</v>
      </c>
      <c r="O61" s="138"/>
      <c r="P61" s="138"/>
    </row>
    <row r="62" spans="1:16" x14ac:dyDescent="0.15">
      <c r="A62" s="138" t="s">
        <v>35</v>
      </c>
      <c r="B62" s="138">
        <f>'将来負担比率（分子）の構造'!I$45</f>
        <v>382821</v>
      </c>
      <c r="C62" s="138"/>
      <c r="D62" s="138"/>
      <c r="E62" s="138">
        <f>'将来負担比率（分子）の構造'!J$45</f>
        <v>376552</v>
      </c>
      <c r="F62" s="138"/>
      <c r="G62" s="138"/>
      <c r="H62" s="138">
        <f>'将来負担比率（分子）の構造'!K$45</f>
        <v>369950</v>
      </c>
      <c r="I62" s="138"/>
      <c r="J62" s="138"/>
      <c r="K62" s="138">
        <f>'将来負担比率（分子）の構造'!L$45</f>
        <v>380575</v>
      </c>
      <c r="L62" s="138"/>
      <c r="M62" s="138"/>
      <c r="N62" s="138">
        <f>'将来負担比率（分子）の構造'!M$45</f>
        <v>383958</v>
      </c>
      <c r="O62" s="138"/>
      <c r="P62" s="138"/>
    </row>
    <row r="63" spans="1:16" x14ac:dyDescent="0.15">
      <c r="A63" s="138" t="s">
        <v>34</v>
      </c>
      <c r="B63" s="138">
        <f>'将来負担比率（分子）の構造'!I$44</f>
        <v>32000</v>
      </c>
      <c r="C63" s="138"/>
      <c r="D63" s="138"/>
      <c r="E63" s="138">
        <f>'将来負担比率（分子）の構造'!J$44</f>
        <v>33212</v>
      </c>
      <c r="F63" s="138"/>
      <c r="G63" s="138"/>
      <c r="H63" s="138">
        <f>'将来負担比率（分子）の構造'!K$44</f>
        <v>35127</v>
      </c>
      <c r="I63" s="138"/>
      <c r="J63" s="138"/>
      <c r="K63" s="138">
        <f>'将来負担比率（分子）の構造'!L$44</f>
        <v>37329</v>
      </c>
      <c r="L63" s="138"/>
      <c r="M63" s="138"/>
      <c r="N63" s="138">
        <f>'将来負担比率（分子）の構造'!M$44</f>
        <v>39454</v>
      </c>
      <c r="O63" s="138"/>
      <c r="P63" s="138"/>
    </row>
    <row r="64" spans="1:16" x14ac:dyDescent="0.15">
      <c r="A64" s="138" t="s">
        <v>33</v>
      </c>
      <c r="B64" s="138">
        <f>'将来負担比率（分子）の構造'!I$43</f>
        <v>98621</v>
      </c>
      <c r="C64" s="138"/>
      <c r="D64" s="138"/>
      <c r="E64" s="138">
        <f>'将来負担比率（分子）の構造'!J$43</f>
        <v>92865</v>
      </c>
      <c r="F64" s="138"/>
      <c r="G64" s="138"/>
      <c r="H64" s="138">
        <f>'将来負担比率（分子）の構造'!K$43</f>
        <v>88381</v>
      </c>
      <c r="I64" s="138"/>
      <c r="J64" s="138"/>
      <c r="K64" s="138">
        <f>'将来負担比率（分子）の構造'!L$43</f>
        <v>83545</v>
      </c>
      <c r="L64" s="138"/>
      <c r="M64" s="138"/>
      <c r="N64" s="138">
        <f>'将来負担比率（分子）の構造'!M$43</f>
        <v>87589</v>
      </c>
      <c r="O64" s="138"/>
      <c r="P64" s="138"/>
    </row>
    <row r="65" spans="1:16" x14ac:dyDescent="0.15">
      <c r="A65" s="138" t="s">
        <v>32</v>
      </c>
      <c r="B65" s="138">
        <f>'将来負担比率（分子）の構造'!I$42</f>
        <v>74698</v>
      </c>
      <c r="C65" s="138"/>
      <c r="D65" s="138"/>
      <c r="E65" s="138">
        <f>'将来負担比率（分子）の構造'!J$42</f>
        <v>67991</v>
      </c>
      <c r="F65" s="138"/>
      <c r="G65" s="138"/>
      <c r="H65" s="138">
        <f>'将来負担比率（分子）の構造'!K$42</f>
        <v>62070</v>
      </c>
      <c r="I65" s="138"/>
      <c r="J65" s="138"/>
      <c r="K65" s="138">
        <f>'将来負担比率（分子）の構造'!L$42</f>
        <v>55025</v>
      </c>
      <c r="L65" s="138"/>
      <c r="M65" s="138"/>
      <c r="N65" s="138">
        <f>'将来負担比率（分子）の構造'!M$42</f>
        <v>48891</v>
      </c>
      <c r="O65" s="138"/>
      <c r="P65" s="138"/>
    </row>
    <row r="66" spans="1:16" x14ac:dyDescent="0.15">
      <c r="A66" s="138" t="s">
        <v>31</v>
      </c>
      <c r="B66" s="138">
        <f>'将来負担比率（分子）の構造'!I$41</f>
        <v>5506952</v>
      </c>
      <c r="C66" s="138"/>
      <c r="D66" s="138"/>
      <c r="E66" s="138">
        <f>'将来負担比率（分子）の構造'!J$41</f>
        <v>5644447</v>
      </c>
      <c r="F66" s="138"/>
      <c r="G66" s="138"/>
      <c r="H66" s="138">
        <f>'将来負担比率（分子）の構造'!K$41</f>
        <v>5540181</v>
      </c>
      <c r="I66" s="138"/>
      <c r="J66" s="138"/>
      <c r="K66" s="138">
        <f>'将来負担比率（分子）の構造'!L$41</f>
        <v>5471504</v>
      </c>
      <c r="L66" s="138"/>
      <c r="M66" s="138"/>
      <c r="N66" s="138">
        <f>'将来負担比率（分子）の構造'!M$41</f>
        <v>5415388</v>
      </c>
      <c r="O66" s="138"/>
      <c r="P66" s="138"/>
    </row>
    <row r="67" spans="1:16" x14ac:dyDescent="0.15">
      <c r="A67" s="138" t="s">
        <v>72</v>
      </c>
      <c r="B67" s="138" t="e">
        <f>NA()</f>
        <v>#N/A</v>
      </c>
      <c r="C67" s="138">
        <f>IF(ISNUMBER('将来負担比率（分子）の構造'!I$53), IF('将来負担比率（分子）の構造'!I$53 &lt; 0, 0, '将来負担比率（分子）の構造'!I$53), NA())</f>
        <v>2140262</v>
      </c>
      <c r="D67" s="138" t="e">
        <f>NA()</f>
        <v>#N/A</v>
      </c>
      <c r="E67" s="138" t="e">
        <f>NA()</f>
        <v>#N/A</v>
      </c>
      <c r="F67" s="138">
        <f>IF(ISNUMBER('将来負担比率（分子）の構造'!J$53), IF('将来負担比率（分子）の構造'!J$53 &lt; 0, 0, '将来負担比率（分子）の構造'!J$53), NA())</f>
        <v>2056065</v>
      </c>
      <c r="G67" s="138" t="e">
        <f>NA()</f>
        <v>#N/A</v>
      </c>
      <c r="H67" s="138" t="e">
        <f>NA()</f>
        <v>#N/A</v>
      </c>
      <c r="I67" s="138">
        <f>IF(ISNUMBER('将来負担比率（分子）の構造'!K$53), IF('将来負担比率（分子）の構造'!K$53 &lt; 0, 0, '将来負担比率（分子）の構造'!K$53), NA())</f>
        <v>1976291</v>
      </c>
      <c r="J67" s="138" t="e">
        <f>NA()</f>
        <v>#N/A</v>
      </c>
      <c r="K67" s="138" t="e">
        <f>NA()</f>
        <v>#N/A</v>
      </c>
      <c r="L67" s="138">
        <f>IF(ISNUMBER('将来負担比率（分子）の構造'!L$53), IF('将来負担比率（分子）の構造'!L$53 &lt; 0, 0, '将来負担比率（分子）の構造'!L$53), NA())</f>
        <v>1990405</v>
      </c>
      <c r="M67" s="138" t="e">
        <f>NA()</f>
        <v>#N/A</v>
      </c>
      <c r="N67" s="138" t="e">
        <f>NA()</f>
        <v>#N/A</v>
      </c>
      <c r="O67" s="138">
        <f>IF(ISNUMBER('将来負担比率（分子）の構造'!M$53), IF('将来負担比率（分子）の構造'!M$53 &lt; 0, 0, '将来負担比率（分子）の構造'!M$53), NA())</f>
        <v>1930850</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182462</v>
      </c>
      <c r="C72" s="142">
        <f>基金残高に係る経年分析!G55</f>
        <v>152161</v>
      </c>
      <c r="D72" s="142">
        <f>基金残高に係る経年分析!H55</f>
        <v>283507</v>
      </c>
    </row>
    <row r="73" spans="1:16" x14ac:dyDescent="0.15">
      <c r="A73" s="141" t="s">
        <v>75</v>
      </c>
      <c r="B73" s="142">
        <f>基金残高に係る経年分析!F56</f>
        <v>100001</v>
      </c>
      <c r="C73" s="142">
        <f>基金残高に係る経年分析!G56</f>
        <v>100057</v>
      </c>
      <c r="D73" s="142">
        <f>基金残高に係る経年分析!H56</f>
        <v>100277</v>
      </c>
    </row>
    <row r="74" spans="1:16" x14ac:dyDescent="0.15">
      <c r="A74" s="141" t="s">
        <v>76</v>
      </c>
      <c r="B74" s="142">
        <f>基金残高に係る経年分析!F57</f>
        <v>93277</v>
      </c>
      <c r="C74" s="142">
        <f>基金残高に係る経年分析!G57</f>
        <v>109956</v>
      </c>
      <c r="D74" s="142">
        <f>基金残高に係る経年分析!H57</f>
        <v>124722</v>
      </c>
    </row>
  </sheetData>
  <sheetProtection algorithmName="SHA-512" hashValue="D+f4sKQvDEw3EG1EAuY/dJ5XrVFjaSbCQEqchJ48QKfuVnMW7xhoL5wJKVPvCQR82kzyVpsr093AkfNr/IFfuw==" saltValue="iW0JjnDDyR0pmesTiK3ZC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1581626131</v>
      </c>
      <c r="S5" s="565"/>
      <c r="T5" s="565"/>
      <c r="U5" s="565"/>
      <c r="V5" s="565"/>
      <c r="W5" s="565"/>
      <c r="X5" s="565"/>
      <c r="Y5" s="566"/>
      <c r="Z5" s="567">
        <v>55.2</v>
      </c>
      <c r="AA5" s="567"/>
      <c r="AB5" s="567"/>
      <c r="AC5" s="567"/>
      <c r="AD5" s="568">
        <v>1231447066</v>
      </c>
      <c r="AE5" s="568"/>
      <c r="AF5" s="568"/>
      <c r="AG5" s="568"/>
      <c r="AH5" s="568"/>
      <c r="AI5" s="568"/>
      <c r="AJ5" s="568"/>
      <c r="AK5" s="568"/>
      <c r="AL5" s="569">
        <v>77.8</v>
      </c>
      <c r="AM5" s="570"/>
      <c r="AN5" s="570"/>
      <c r="AO5" s="571"/>
      <c r="AP5" s="561" t="s">
        <v>195</v>
      </c>
      <c r="AQ5" s="562"/>
      <c r="AR5" s="562"/>
      <c r="AS5" s="562"/>
      <c r="AT5" s="562"/>
      <c r="AU5" s="562"/>
      <c r="AV5" s="562"/>
      <c r="AW5" s="562"/>
      <c r="AX5" s="562"/>
      <c r="AY5" s="562"/>
      <c r="AZ5" s="562"/>
      <c r="BA5" s="562"/>
      <c r="BB5" s="562"/>
      <c r="BC5" s="563"/>
      <c r="BD5" s="575">
        <v>1580839656</v>
      </c>
      <c r="BE5" s="576"/>
      <c r="BF5" s="576"/>
      <c r="BG5" s="576"/>
      <c r="BH5" s="576"/>
      <c r="BI5" s="576"/>
      <c r="BJ5" s="576"/>
      <c r="BK5" s="577"/>
      <c r="BL5" s="578">
        <v>100</v>
      </c>
      <c r="BM5" s="578"/>
      <c r="BN5" s="578"/>
      <c r="BO5" s="578"/>
      <c r="BP5" s="579">
        <v>51411553</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168235194</v>
      </c>
      <c r="S6" s="576"/>
      <c r="T6" s="576"/>
      <c r="U6" s="576"/>
      <c r="V6" s="576"/>
      <c r="W6" s="576"/>
      <c r="X6" s="576"/>
      <c r="Y6" s="577"/>
      <c r="Z6" s="578">
        <v>5.9</v>
      </c>
      <c r="AA6" s="578"/>
      <c r="AB6" s="578"/>
      <c r="AC6" s="578"/>
      <c r="AD6" s="579">
        <v>168235194</v>
      </c>
      <c r="AE6" s="579"/>
      <c r="AF6" s="579"/>
      <c r="AG6" s="579"/>
      <c r="AH6" s="579"/>
      <c r="AI6" s="579"/>
      <c r="AJ6" s="579"/>
      <c r="AK6" s="579"/>
      <c r="AL6" s="580">
        <v>10.6</v>
      </c>
      <c r="AM6" s="581"/>
      <c r="AN6" s="581"/>
      <c r="AO6" s="582"/>
      <c r="AP6" s="572" t="s">
        <v>200</v>
      </c>
      <c r="AQ6" s="573"/>
      <c r="AR6" s="573"/>
      <c r="AS6" s="573"/>
      <c r="AT6" s="573"/>
      <c r="AU6" s="573"/>
      <c r="AV6" s="573"/>
      <c r="AW6" s="573"/>
      <c r="AX6" s="573"/>
      <c r="AY6" s="573"/>
      <c r="AZ6" s="573"/>
      <c r="BA6" s="573"/>
      <c r="BB6" s="573"/>
      <c r="BC6" s="574"/>
      <c r="BD6" s="575">
        <v>1580839656</v>
      </c>
      <c r="BE6" s="576"/>
      <c r="BF6" s="576"/>
      <c r="BG6" s="576"/>
      <c r="BH6" s="576"/>
      <c r="BI6" s="576"/>
      <c r="BJ6" s="576"/>
      <c r="BK6" s="577"/>
      <c r="BL6" s="578">
        <v>100</v>
      </c>
      <c r="BM6" s="578"/>
      <c r="BN6" s="578"/>
      <c r="BO6" s="578"/>
      <c r="BP6" s="579">
        <v>51411553</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3136273</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3136156</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3900068</v>
      </c>
      <c r="S7" s="576"/>
      <c r="T7" s="576"/>
      <c r="U7" s="576"/>
      <c r="V7" s="576"/>
      <c r="W7" s="576"/>
      <c r="X7" s="576"/>
      <c r="Y7" s="577"/>
      <c r="Z7" s="578">
        <v>0.1</v>
      </c>
      <c r="AA7" s="578"/>
      <c r="AB7" s="578"/>
      <c r="AC7" s="578"/>
      <c r="AD7" s="579">
        <v>3900068</v>
      </c>
      <c r="AE7" s="579"/>
      <c r="AF7" s="579"/>
      <c r="AG7" s="579"/>
      <c r="AH7" s="579"/>
      <c r="AI7" s="579"/>
      <c r="AJ7" s="579"/>
      <c r="AK7" s="579"/>
      <c r="AL7" s="580">
        <v>0.2</v>
      </c>
      <c r="AM7" s="581"/>
      <c r="AN7" s="581"/>
      <c r="AO7" s="582"/>
      <c r="AP7" s="572" t="s">
        <v>203</v>
      </c>
      <c r="AQ7" s="573"/>
      <c r="AR7" s="573"/>
      <c r="AS7" s="573"/>
      <c r="AT7" s="573"/>
      <c r="AU7" s="573"/>
      <c r="AV7" s="573"/>
      <c r="AW7" s="573"/>
      <c r="AX7" s="573"/>
      <c r="AY7" s="573"/>
      <c r="AZ7" s="573"/>
      <c r="BA7" s="573"/>
      <c r="BB7" s="573"/>
      <c r="BC7" s="574"/>
      <c r="BD7" s="575">
        <v>398175267</v>
      </c>
      <c r="BE7" s="576"/>
      <c r="BF7" s="576"/>
      <c r="BG7" s="576"/>
      <c r="BH7" s="576"/>
      <c r="BI7" s="576"/>
      <c r="BJ7" s="576"/>
      <c r="BK7" s="577"/>
      <c r="BL7" s="578">
        <v>25.2</v>
      </c>
      <c r="BM7" s="578"/>
      <c r="BN7" s="578"/>
      <c r="BO7" s="578"/>
      <c r="BP7" s="579">
        <v>22725013</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228890115</v>
      </c>
      <c r="CN7" s="576"/>
      <c r="CO7" s="576"/>
      <c r="CP7" s="576"/>
      <c r="CQ7" s="576"/>
      <c r="CR7" s="576"/>
      <c r="CS7" s="576"/>
      <c r="CT7" s="577"/>
      <c r="CU7" s="578">
        <v>8.1999999999999993</v>
      </c>
      <c r="CV7" s="578"/>
      <c r="CW7" s="578"/>
      <c r="CX7" s="578"/>
      <c r="CY7" s="584">
        <v>9894645</v>
      </c>
      <c r="CZ7" s="576"/>
      <c r="DA7" s="576"/>
      <c r="DB7" s="576"/>
      <c r="DC7" s="576"/>
      <c r="DD7" s="576"/>
      <c r="DE7" s="576"/>
      <c r="DF7" s="576"/>
      <c r="DG7" s="576"/>
      <c r="DH7" s="576"/>
      <c r="DI7" s="576"/>
      <c r="DJ7" s="576"/>
      <c r="DK7" s="577"/>
      <c r="DL7" s="584">
        <v>208722728</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6104822</v>
      </c>
      <c r="BE8" s="576"/>
      <c r="BF8" s="576"/>
      <c r="BG8" s="576"/>
      <c r="BH8" s="576"/>
      <c r="BI8" s="576"/>
      <c r="BJ8" s="576"/>
      <c r="BK8" s="577"/>
      <c r="BL8" s="578">
        <v>0.4</v>
      </c>
      <c r="BM8" s="578"/>
      <c r="BN8" s="578"/>
      <c r="BO8" s="578"/>
      <c r="BP8" s="579">
        <v>2042233</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469775422</v>
      </c>
      <c r="CN8" s="576"/>
      <c r="CO8" s="576"/>
      <c r="CP8" s="576"/>
      <c r="CQ8" s="576"/>
      <c r="CR8" s="576"/>
      <c r="CS8" s="576"/>
      <c r="CT8" s="577"/>
      <c r="CU8" s="580">
        <v>16.899999999999999</v>
      </c>
      <c r="CV8" s="581"/>
      <c r="CW8" s="581"/>
      <c r="CX8" s="586"/>
      <c r="CY8" s="584">
        <v>3526053</v>
      </c>
      <c r="CZ8" s="576"/>
      <c r="DA8" s="576"/>
      <c r="DB8" s="576"/>
      <c r="DC8" s="576"/>
      <c r="DD8" s="576"/>
      <c r="DE8" s="576"/>
      <c r="DF8" s="576"/>
      <c r="DG8" s="576"/>
      <c r="DH8" s="576"/>
      <c r="DI8" s="576"/>
      <c r="DJ8" s="576"/>
      <c r="DK8" s="577"/>
      <c r="DL8" s="584">
        <v>431429195</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110550</v>
      </c>
      <c r="S9" s="576"/>
      <c r="T9" s="576"/>
      <c r="U9" s="576"/>
      <c r="V9" s="576"/>
      <c r="W9" s="576"/>
      <c r="X9" s="576"/>
      <c r="Y9" s="577"/>
      <c r="Z9" s="580">
        <v>0</v>
      </c>
      <c r="AA9" s="581"/>
      <c r="AB9" s="581"/>
      <c r="AC9" s="586"/>
      <c r="AD9" s="584">
        <v>110550</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272879014</v>
      </c>
      <c r="BE9" s="576"/>
      <c r="BF9" s="576"/>
      <c r="BG9" s="576"/>
      <c r="BH9" s="576"/>
      <c r="BI9" s="576"/>
      <c r="BJ9" s="576"/>
      <c r="BK9" s="577"/>
      <c r="BL9" s="578">
        <v>17.3</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52111359</v>
      </c>
      <c r="CN9" s="576"/>
      <c r="CO9" s="576"/>
      <c r="CP9" s="576"/>
      <c r="CQ9" s="576"/>
      <c r="CR9" s="576"/>
      <c r="CS9" s="576"/>
      <c r="CT9" s="577"/>
      <c r="CU9" s="580">
        <v>1.9</v>
      </c>
      <c r="CV9" s="581"/>
      <c r="CW9" s="581"/>
      <c r="CX9" s="586"/>
      <c r="CY9" s="584">
        <v>5395507</v>
      </c>
      <c r="CZ9" s="576"/>
      <c r="DA9" s="576"/>
      <c r="DB9" s="576"/>
      <c r="DC9" s="576"/>
      <c r="DD9" s="576"/>
      <c r="DE9" s="576"/>
      <c r="DF9" s="576"/>
      <c r="DG9" s="576"/>
      <c r="DH9" s="576"/>
      <c r="DI9" s="576"/>
      <c r="DJ9" s="576"/>
      <c r="DK9" s="577"/>
      <c r="DL9" s="584">
        <v>31596914</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1295440</v>
      </c>
      <c r="S10" s="576"/>
      <c r="T10" s="576"/>
      <c r="U10" s="576"/>
      <c r="V10" s="576"/>
      <c r="W10" s="576"/>
      <c r="X10" s="576"/>
      <c r="Y10" s="577"/>
      <c r="Z10" s="580">
        <v>0</v>
      </c>
      <c r="AA10" s="581"/>
      <c r="AB10" s="581"/>
      <c r="AC10" s="586"/>
      <c r="AD10" s="584">
        <v>1295440</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8692566</v>
      </c>
      <c r="BE10" s="576"/>
      <c r="BF10" s="576"/>
      <c r="BG10" s="576"/>
      <c r="BH10" s="576"/>
      <c r="BI10" s="576"/>
      <c r="BJ10" s="576"/>
      <c r="BK10" s="577"/>
      <c r="BL10" s="578">
        <v>0.5</v>
      </c>
      <c r="BM10" s="578"/>
      <c r="BN10" s="578"/>
      <c r="BO10" s="578"/>
      <c r="BP10" s="579">
        <v>414906</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6396006</v>
      </c>
      <c r="CN10" s="576"/>
      <c r="CO10" s="576"/>
      <c r="CP10" s="576"/>
      <c r="CQ10" s="576"/>
      <c r="CR10" s="576"/>
      <c r="CS10" s="576"/>
      <c r="CT10" s="577"/>
      <c r="CU10" s="580">
        <v>0.2</v>
      </c>
      <c r="CV10" s="581"/>
      <c r="CW10" s="581"/>
      <c r="CX10" s="586"/>
      <c r="CY10" s="584">
        <v>1152673</v>
      </c>
      <c r="CZ10" s="576"/>
      <c r="DA10" s="576"/>
      <c r="DB10" s="576"/>
      <c r="DC10" s="576"/>
      <c r="DD10" s="576"/>
      <c r="DE10" s="576"/>
      <c r="DF10" s="576"/>
      <c r="DG10" s="576"/>
      <c r="DH10" s="576"/>
      <c r="DI10" s="576"/>
      <c r="DJ10" s="576"/>
      <c r="DK10" s="577"/>
      <c r="DL10" s="584">
        <v>3124256</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80198</v>
      </c>
      <c r="S11" s="576"/>
      <c r="T11" s="576"/>
      <c r="U11" s="576"/>
      <c r="V11" s="576"/>
      <c r="W11" s="576"/>
      <c r="X11" s="576"/>
      <c r="Y11" s="577"/>
      <c r="Z11" s="580">
        <v>0</v>
      </c>
      <c r="AA11" s="581"/>
      <c r="AB11" s="581"/>
      <c r="AC11" s="586"/>
      <c r="AD11" s="584">
        <v>80198</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46726997</v>
      </c>
      <c r="BE11" s="576"/>
      <c r="BF11" s="576"/>
      <c r="BG11" s="576"/>
      <c r="BH11" s="576"/>
      <c r="BI11" s="576"/>
      <c r="BJ11" s="576"/>
      <c r="BK11" s="577"/>
      <c r="BL11" s="578">
        <v>3</v>
      </c>
      <c r="BM11" s="578"/>
      <c r="BN11" s="578"/>
      <c r="BO11" s="578"/>
      <c r="BP11" s="579">
        <v>20267874</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85249223</v>
      </c>
      <c r="CN11" s="576"/>
      <c r="CO11" s="576"/>
      <c r="CP11" s="576"/>
      <c r="CQ11" s="576"/>
      <c r="CR11" s="576"/>
      <c r="CS11" s="576"/>
      <c r="CT11" s="577"/>
      <c r="CU11" s="580">
        <v>3.1</v>
      </c>
      <c r="CV11" s="581"/>
      <c r="CW11" s="581"/>
      <c r="CX11" s="586"/>
      <c r="CY11" s="584">
        <v>58777592</v>
      </c>
      <c r="CZ11" s="576"/>
      <c r="DA11" s="576"/>
      <c r="DB11" s="576"/>
      <c r="DC11" s="576"/>
      <c r="DD11" s="576"/>
      <c r="DE11" s="576"/>
      <c r="DF11" s="576"/>
      <c r="DG11" s="576"/>
      <c r="DH11" s="576"/>
      <c r="DI11" s="576"/>
      <c r="DJ11" s="576"/>
      <c r="DK11" s="577"/>
      <c r="DL11" s="584">
        <v>33737810</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175787</v>
      </c>
      <c r="S12" s="576"/>
      <c r="T12" s="576"/>
      <c r="U12" s="576"/>
      <c r="V12" s="576"/>
      <c r="W12" s="576"/>
      <c r="X12" s="576"/>
      <c r="Y12" s="577"/>
      <c r="Z12" s="580">
        <v>0</v>
      </c>
      <c r="AA12" s="581"/>
      <c r="AB12" s="581"/>
      <c r="AC12" s="586"/>
      <c r="AD12" s="584">
        <v>175787</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1907007</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228105367</v>
      </c>
      <c r="CN12" s="576"/>
      <c r="CO12" s="576"/>
      <c r="CP12" s="576"/>
      <c r="CQ12" s="576"/>
      <c r="CR12" s="576"/>
      <c r="CS12" s="576"/>
      <c r="CT12" s="577"/>
      <c r="CU12" s="580">
        <v>8.1999999999999993</v>
      </c>
      <c r="CV12" s="581"/>
      <c r="CW12" s="581"/>
      <c r="CX12" s="586"/>
      <c r="CY12" s="584">
        <v>16973325</v>
      </c>
      <c r="CZ12" s="576"/>
      <c r="DA12" s="576"/>
      <c r="DB12" s="576"/>
      <c r="DC12" s="576"/>
      <c r="DD12" s="576"/>
      <c r="DE12" s="576"/>
      <c r="DF12" s="576"/>
      <c r="DG12" s="576"/>
      <c r="DH12" s="576"/>
      <c r="DI12" s="576"/>
      <c r="DJ12" s="576"/>
      <c r="DK12" s="577"/>
      <c r="DL12" s="584">
        <v>26732276</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162673151</v>
      </c>
      <c r="S13" s="576"/>
      <c r="T13" s="576"/>
      <c r="U13" s="576"/>
      <c r="V13" s="576"/>
      <c r="W13" s="576"/>
      <c r="X13" s="576"/>
      <c r="Y13" s="577"/>
      <c r="Z13" s="580">
        <v>5.7</v>
      </c>
      <c r="AA13" s="581"/>
      <c r="AB13" s="581"/>
      <c r="AC13" s="586"/>
      <c r="AD13" s="584">
        <v>162673151</v>
      </c>
      <c r="AE13" s="576"/>
      <c r="AF13" s="576"/>
      <c r="AG13" s="576"/>
      <c r="AH13" s="576"/>
      <c r="AI13" s="576"/>
      <c r="AJ13" s="576"/>
      <c r="AK13" s="577"/>
      <c r="AL13" s="580">
        <v>10.3</v>
      </c>
      <c r="AM13" s="581"/>
      <c r="AN13" s="581"/>
      <c r="AO13" s="582"/>
      <c r="AP13" s="572" t="s">
        <v>221</v>
      </c>
      <c r="AQ13" s="573"/>
      <c r="AR13" s="573"/>
      <c r="AS13" s="573"/>
      <c r="AT13" s="573"/>
      <c r="AU13" s="573"/>
      <c r="AV13" s="573"/>
      <c r="AW13" s="573"/>
      <c r="AX13" s="573"/>
      <c r="AY13" s="573"/>
      <c r="AZ13" s="573"/>
      <c r="BA13" s="573"/>
      <c r="BB13" s="573"/>
      <c r="BC13" s="574"/>
      <c r="BD13" s="575">
        <v>26578118</v>
      </c>
      <c r="BE13" s="576"/>
      <c r="BF13" s="576"/>
      <c r="BG13" s="576"/>
      <c r="BH13" s="576"/>
      <c r="BI13" s="576"/>
      <c r="BJ13" s="576"/>
      <c r="BK13" s="577"/>
      <c r="BL13" s="578">
        <v>1.7</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246040028</v>
      </c>
      <c r="CN13" s="576"/>
      <c r="CO13" s="576"/>
      <c r="CP13" s="576"/>
      <c r="CQ13" s="576"/>
      <c r="CR13" s="576"/>
      <c r="CS13" s="576"/>
      <c r="CT13" s="577"/>
      <c r="CU13" s="580">
        <v>8.9</v>
      </c>
      <c r="CV13" s="581"/>
      <c r="CW13" s="581"/>
      <c r="CX13" s="586"/>
      <c r="CY13" s="584">
        <v>189736926</v>
      </c>
      <c r="CZ13" s="576"/>
      <c r="DA13" s="576"/>
      <c r="DB13" s="576"/>
      <c r="DC13" s="576"/>
      <c r="DD13" s="576"/>
      <c r="DE13" s="576"/>
      <c r="DF13" s="576"/>
      <c r="DG13" s="576"/>
      <c r="DH13" s="576"/>
      <c r="DI13" s="576"/>
      <c r="DJ13" s="576"/>
      <c r="DK13" s="577"/>
      <c r="DL13" s="584">
        <v>48361012</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35286743</v>
      </c>
      <c r="BE14" s="576"/>
      <c r="BF14" s="576"/>
      <c r="BG14" s="576"/>
      <c r="BH14" s="576"/>
      <c r="BI14" s="576"/>
      <c r="BJ14" s="576"/>
      <c r="BK14" s="577"/>
      <c r="BL14" s="578">
        <v>2.2000000000000002</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177450521</v>
      </c>
      <c r="CN14" s="576"/>
      <c r="CO14" s="576"/>
      <c r="CP14" s="576"/>
      <c r="CQ14" s="576"/>
      <c r="CR14" s="576"/>
      <c r="CS14" s="576"/>
      <c r="CT14" s="577"/>
      <c r="CU14" s="580">
        <v>6.4</v>
      </c>
      <c r="CV14" s="581"/>
      <c r="CW14" s="581"/>
      <c r="CX14" s="586"/>
      <c r="CY14" s="584">
        <v>13109215</v>
      </c>
      <c r="CZ14" s="576"/>
      <c r="DA14" s="576"/>
      <c r="DB14" s="576"/>
      <c r="DC14" s="576"/>
      <c r="DD14" s="576"/>
      <c r="DE14" s="576"/>
      <c r="DF14" s="576"/>
      <c r="DG14" s="576"/>
      <c r="DH14" s="576"/>
      <c r="DI14" s="576"/>
      <c r="DJ14" s="576"/>
      <c r="DK14" s="577"/>
      <c r="DL14" s="584">
        <v>158508972</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25379180</v>
      </c>
      <c r="S15" s="576"/>
      <c r="T15" s="576"/>
      <c r="U15" s="576"/>
      <c r="V15" s="576"/>
      <c r="W15" s="576"/>
      <c r="X15" s="576"/>
      <c r="Y15" s="577"/>
      <c r="Z15" s="580">
        <v>0.9</v>
      </c>
      <c r="AA15" s="581"/>
      <c r="AB15" s="581"/>
      <c r="AC15" s="586"/>
      <c r="AD15" s="584">
        <v>25379180</v>
      </c>
      <c r="AE15" s="576"/>
      <c r="AF15" s="576"/>
      <c r="AG15" s="576"/>
      <c r="AH15" s="576"/>
      <c r="AI15" s="576"/>
      <c r="AJ15" s="576"/>
      <c r="AK15" s="577"/>
      <c r="AL15" s="580">
        <v>1.6</v>
      </c>
      <c r="AM15" s="581"/>
      <c r="AN15" s="581"/>
      <c r="AO15" s="582"/>
      <c r="AP15" s="572" t="s">
        <v>227</v>
      </c>
      <c r="AQ15" s="573"/>
      <c r="AR15" s="573"/>
      <c r="AS15" s="573"/>
      <c r="AT15" s="573"/>
      <c r="AU15" s="573"/>
      <c r="AV15" s="573"/>
      <c r="AW15" s="573"/>
      <c r="AX15" s="573"/>
      <c r="AY15" s="573"/>
      <c r="AZ15" s="573"/>
      <c r="BA15" s="573"/>
      <c r="BB15" s="573"/>
      <c r="BC15" s="574"/>
      <c r="BD15" s="575">
        <v>534213549</v>
      </c>
      <c r="BE15" s="576"/>
      <c r="BF15" s="576"/>
      <c r="BG15" s="576"/>
      <c r="BH15" s="576"/>
      <c r="BI15" s="576"/>
      <c r="BJ15" s="576"/>
      <c r="BK15" s="577"/>
      <c r="BL15" s="578">
        <v>33.799999999999997</v>
      </c>
      <c r="BM15" s="578"/>
      <c r="BN15" s="578"/>
      <c r="BO15" s="578"/>
      <c r="BP15" s="579">
        <v>28686540</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5114325</v>
      </c>
      <c r="S16" s="576"/>
      <c r="T16" s="576"/>
      <c r="U16" s="576"/>
      <c r="V16" s="576"/>
      <c r="W16" s="576"/>
      <c r="X16" s="576"/>
      <c r="Y16" s="577"/>
      <c r="Z16" s="580">
        <v>0.2</v>
      </c>
      <c r="AA16" s="581"/>
      <c r="AB16" s="581"/>
      <c r="AC16" s="586"/>
      <c r="AD16" s="584">
        <v>5114325</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15492746</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593959877</v>
      </c>
      <c r="CN16" s="576"/>
      <c r="CO16" s="576"/>
      <c r="CP16" s="576"/>
      <c r="CQ16" s="576"/>
      <c r="CR16" s="576"/>
      <c r="CS16" s="576"/>
      <c r="CT16" s="577"/>
      <c r="CU16" s="580">
        <v>21.4</v>
      </c>
      <c r="CV16" s="581"/>
      <c r="CW16" s="581"/>
      <c r="CX16" s="586"/>
      <c r="CY16" s="584">
        <v>61648655</v>
      </c>
      <c r="CZ16" s="576"/>
      <c r="DA16" s="576"/>
      <c r="DB16" s="576"/>
      <c r="DC16" s="576"/>
      <c r="DD16" s="576"/>
      <c r="DE16" s="576"/>
      <c r="DF16" s="576"/>
      <c r="DG16" s="576"/>
      <c r="DH16" s="576"/>
      <c r="DI16" s="576"/>
      <c r="DJ16" s="576"/>
      <c r="DK16" s="577"/>
      <c r="DL16" s="584">
        <v>395315232</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20263762</v>
      </c>
      <c r="S17" s="576"/>
      <c r="T17" s="576"/>
      <c r="U17" s="576"/>
      <c r="V17" s="576"/>
      <c r="W17" s="576"/>
      <c r="X17" s="576"/>
      <c r="Y17" s="577"/>
      <c r="Z17" s="580">
        <v>0.7</v>
      </c>
      <c r="AA17" s="581"/>
      <c r="AB17" s="581"/>
      <c r="AC17" s="586"/>
      <c r="AD17" s="584">
        <v>20263762</v>
      </c>
      <c r="AE17" s="576"/>
      <c r="AF17" s="576"/>
      <c r="AG17" s="576"/>
      <c r="AH17" s="576"/>
      <c r="AI17" s="576"/>
      <c r="AJ17" s="576"/>
      <c r="AK17" s="577"/>
      <c r="AL17" s="580">
        <v>1.3</v>
      </c>
      <c r="AM17" s="581"/>
      <c r="AN17" s="581"/>
      <c r="AO17" s="582"/>
      <c r="AP17" s="572" t="s">
        <v>233</v>
      </c>
      <c r="AQ17" s="573"/>
      <c r="AR17" s="573"/>
      <c r="AS17" s="573"/>
      <c r="AT17" s="573"/>
      <c r="AU17" s="573"/>
      <c r="AV17" s="573"/>
      <c r="AW17" s="573"/>
      <c r="AX17" s="573"/>
      <c r="AY17" s="573"/>
      <c r="AZ17" s="573"/>
      <c r="BA17" s="573"/>
      <c r="BB17" s="573"/>
      <c r="BC17" s="574"/>
      <c r="BD17" s="575">
        <v>518720803</v>
      </c>
      <c r="BE17" s="576"/>
      <c r="BF17" s="576"/>
      <c r="BG17" s="576"/>
      <c r="BH17" s="576"/>
      <c r="BI17" s="576"/>
      <c r="BJ17" s="576"/>
      <c r="BK17" s="577"/>
      <c r="BL17" s="578">
        <v>32.799999999999997</v>
      </c>
      <c r="BM17" s="578"/>
      <c r="BN17" s="578"/>
      <c r="BO17" s="578"/>
      <c r="BP17" s="579">
        <v>28686540</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3517355</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2828</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v>1093</v>
      </c>
      <c r="S18" s="576"/>
      <c r="T18" s="576"/>
      <c r="U18" s="576"/>
      <c r="V18" s="576"/>
      <c r="W18" s="576"/>
      <c r="X18" s="576"/>
      <c r="Y18" s="577"/>
      <c r="Z18" s="580">
        <v>0</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422555785</v>
      </c>
      <c r="BE18" s="576"/>
      <c r="BF18" s="576"/>
      <c r="BG18" s="576"/>
      <c r="BH18" s="576"/>
      <c r="BI18" s="576"/>
      <c r="BJ18" s="576"/>
      <c r="BK18" s="577"/>
      <c r="BL18" s="578">
        <v>26.7</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386399401</v>
      </c>
      <c r="CN18" s="576"/>
      <c r="CO18" s="576"/>
      <c r="CP18" s="576"/>
      <c r="CQ18" s="576"/>
      <c r="CR18" s="576"/>
      <c r="CS18" s="576"/>
      <c r="CT18" s="577"/>
      <c r="CU18" s="580">
        <v>13.9</v>
      </c>
      <c r="CV18" s="581"/>
      <c r="CW18" s="581"/>
      <c r="CX18" s="586"/>
      <c r="CY18" s="584" t="s">
        <v>118</v>
      </c>
      <c r="CZ18" s="576"/>
      <c r="DA18" s="576"/>
      <c r="DB18" s="576"/>
      <c r="DC18" s="576"/>
      <c r="DD18" s="576"/>
      <c r="DE18" s="576"/>
      <c r="DF18" s="576"/>
      <c r="DG18" s="576"/>
      <c r="DH18" s="576"/>
      <c r="DI18" s="576"/>
      <c r="DJ18" s="576"/>
      <c r="DK18" s="577"/>
      <c r="DL18" s="584">
        <v>377186714</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156445900</v>
      </c>
      <c r="S19" s="576"/>
      <c r="T19" s="576"/>
      <c r="U19" s="576"/>
      <c r="V19" s="576"/>
      <c r="W19" s="576"/>
      <c r="X19" s="576"/>
      <c r="Y19" s="577"/>
      <c r="Z19" s="580">
        <v>5.5</v>
      </c>
      <c r="AA19" s="581"/>
      <c r="AB19" s="581"/>
      <c r="AC19" s="586"/>
      <c r="AD19" s="584">
        <v>153884967</v>
      </c>
      <c r="AE19" s="576"/>
      <c r="AF19" s="576"/>
      <c r="AG19" s="576"/>
      <c r="AH19" s="576"/>
      <c r="AI19" s="576"/>
      <c r="AJ19" s="576"/>
      <c r="AK19" s="577"/>
      <c r="AL19" s="580">
        <v>9.6999999999999993</v>
      </c>
      <c r="AM19" s="581"/>
      <c r="AN19" s="581"/>
      <c r="AO19" s="582"/>
      <c r="AP19" s="572" t="s">
        <v>239</v>
      </c>
      <c r="AQ19" s="573"/>
      <c r="AR19" s="573"/>
      <c r="AS19" s="573"/>
      <c r="AT19" s="573"/>
      <c r="AU19" s="573"/>
      <c r="AV19" s="573"/>
      <c r="AW19" s="573"/>
      <c r="AX19" s="573"/>
      <c r="AY19" s="573"/>
      <c r="AZ19" s="573"/>
      <c r="BA19" s="573"/>
      <c r="BB19" s="573"/>
      <c r="BC19" s="574"/>
      <c r="BD19" s="575">
        <v>29224532</v>
      </c>
      <c r="BE19" s="576"/>
      <c r="BF19" s="576"/>
      <c r="BG19" s="576"/>
      <c r="BH19" s="576"/>
      <c r="BI19" s="576"/>
      <c r="BJ19" s="576"/>
      <c r="BK19" s="577"/>
      <c r="BL19" s="578">
        <v>1.8</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153884967</v>
      </c>
      <c r="S20" s="576"/>
      <c r="T20" s="576"/>
      <c r="U20" s="576"/>
      <c r="V20" s="576"/>
      <c r="W20" s="576"/>
      <c r="X20" s="576"/>
      <c r="Y20" s="577"/>
      <c r="Z20" s="580">
        <v>5.4</v>
      </c>
      <c r="AA20" s="581"/>
      <c r="AB20" s="581"/>
      <c r="AC20" s="586"/>
      <c r="AD20" s="584">
        <v>153884967</v>
      </c>
      <c r="AE20" s="576"/>
      <c r="AF20" s="576"/>
      <c r="AG20" s="576"/>
      <c r="AH20" s="576"/>
      <c r="AI20" s="576"/>
      <c r="AJ20" s="576"/>
      <c r="AK20" s="577"/>
      <c r="AL20" s="580">
        <v>9.6999999999999993</v>
      </c>
      <c r="AM20" s="581"/>
      <c r="AN20" s="581"/>
      <c r="AO20" s="582"/>
      <c r="AP20" s="572" t="s">
        <v>242</v>
      </c>
      <c r="AQ20" s="590"/>
      <c r="AR20" s="590"/>
      <c r="AS20" s="590"/>
      <c r="AT20" s="590"/>
      <c r="AU20" s="590"/>
      <c r="AV20" s="590"/>
      <c r="AW20" s="590"/>
      <c r="AX20" s="590"/>
      <c r="AY20" s="590"/>
      <c r="AZ20" s="590"/>
      <c r="BA20" s="590"/>
      <c r="BB20" s="590"/>
      <c r="BC20" s="591"/>
      <c r="BD20" s="575">
        <v>8301094</v>
      </c>
      <c r="BE20" s="576"/>
      <c r="BF20" s="576"/>
      <c r="BG20" s="576"/>
      <c r="BH20" s="576"/>
      <c r="BI20" s="576"/>
      <c r="BJ20" s="576"/>
      <c r="BK20" s="577"/>
      <c r="BL20" s="580">
        <v>0.5</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2544055</v>
      </c>
      <c r="S21" s="576"/>
      <c r="T21" s="576"/>
      <c r="U21" s="576"/>
      <c r="V21" s="576"/>
      <c r="W21" s="576"/>
      <c r="X21" s="576"/>
      <c r="Y21" s="577"/>
      <c r="Z21" s="580">
        <v>0.1</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1366447</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770411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770411</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16878</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58228427</v>
      </c>
      <c r="BE22" s="576"/>
      <c r="BF22" s="576"/>
      <c r="BG22" s="576"/>
      <c r="BH22" s="576"/>
      <c r="BI22" s="576"/>
      <c r="BJ22" s="576"/>
      <c r="BK22" s="577"/>
      <c r="BL22" s="580">
        <v>3.7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15788786</v>
      </c>
      <c r="CN22" s="576"/>
      <c r="CO22" s="576"/>
      <c r="CP22" s="576"/>
      <c r="CQ22" s="576"/>
      <c r="CR22" s="576"/>
      <c r="CS22" s="576"/>
      <c r="CT22" s="577"/>
      <c r="CU22" s="580">
        <v>0.6</v>
      </c>
      <c r="CV22" s="581"/>
      <c r="CW22" s="581"/>
      <c r="CX22" s="586"/>
      <c r="CY22" s="584" t="s">
        <v>118</v>
      </c>
      <c r="CZ22" s="576"/>
      <c r="DA22" s="576"/>
      <c r="DB22" s="576"/>
      <c r="DC22" s="576"/>
      <c r="DD22" s="576"/>
      <c r="DE22" s="576"/>
      <c r="DF22" s="576"/>
      <c r="DG22" s="576"/>
      <c r="DH22" s="576"/>
      <c r="DI22" s="576"/>
      <c r="DJ22" s="576"/>
      <c r="DK22" s="577"/>
      <c r="DL22" s="584">
        <v>15788786</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1931686405</v>
      </c>
      <c r="S23" s="576"/>
      <c r="T23" s="576"/>
      <c r="U23" s="576"/>
      <c r="V23" s="576"/>
      <c r="W23" s="576"/>
      <c r="X23" s="576"/>
      <c r="Y23" s="577"/>
      <c r="Z23" s="580">
        <v>67.400000000000006</v>
      </c>
      <c r="AA23" s="581"/>
      <c r="AB23" s="581"/>
      <c r="AC23" s="586"/>
      <c r="AD23" s="584">
        <v>1578946407</v>
      </c>
      <c r="AE23" s="576"/>
      <c r="AF23" s="576"/>
      <c r="AG23" s="576"/>
      <c r="AH23" s="576"/>
      <c r="AI23" s="576"/>
      <c r="AJ23" s="576"/>
      <c r="AK23" s="577"/>
      <c r="AL23" s="580">
        <v>99.7</v>
      </c>
      <c r="AM23" s="581"/>
      <c r="AN23" s="581"/>
      <c r="AO23" s="582"/>
      <c r="AP23" s="572" t="s">
        <v>251</v>
      </c>
      <c r="AQ23" s="573"/>
      <c r="AR23" s="573"/>
      <c r="AS23" s="573"/>
      <c r="AT23" s="573"/>
      <c r="AU23" s="573"/>
      <c r="AV23" s="573"/>
      <c r="AW23" s="573"/>
      <c r="AX23" s="573"/>
      <c r="AY23" s="573"/>
      <c r="AZ23" s="573"/>
      <c r="BA23" s="573"/>
      <c r="BB23" s="573"/>
      <c r="BC23" s="574"/>
      <c r="BD23" s="575">
        <v>127458036</v>
      </c>
      <c r="BE23" s="576"/>
      <c r="BF23" s="576"/>
      <c r="BG23" s="576"/>
      <c r="BH23" s="576"/>
      <c r="BI23" s="576"/>
      <c r="BJ23" s="576"/>
      <c r="BK23" s="577"/>
      <c r="BL23" s="580">
        <v>8.1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20964334</v>
      </c>
      <c r="CN23" s="576"/>
      <c r="CO23" s="576"/>
      <c r="CP23" s="576"/>
      <c r="CQ23" s="576"/>
      <c r="CR23" s="576"/>
      <c r="CS23" s="576"/>
      <c r="CT23" s="577"/>
      <c r="CU23" s="580">
        <v>0.8</v>
      </c>
      <c r="CV23" s="581"/>
      <c r="CW23" s="581"/>
      <c r="CX23" s="586"/>
      <c r="CY23" s="584" t="s">
        <v>118</v>
      </c>
      <c r="CZ23" s="576"/>
      <c r="DA23" s="576"/>
      <c r="DB23" s="576"/>
      <c r="DC23" s="576"/>
      <c r="DD23" s="576"/>
      <c r="DE23" s="576"/>
      <c r="DF23" s="576"/>
      <c r="DG23" s="576"/>
      <c r="DH23" s="576"/>
      <c r="DI23" s="576"/>
      <c r="DJ23" s="576"/>
      <c r="DK23" s="577"/>
      <c r="DL23" s="584">
        <v>20964334</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1430797</v>
      </c>
      <c r="S24" s="576"/>
      <c r="T24" s="576"/>
      <c r="U24" s="576"/>
      <c r="V24" s="576"/>
      <c r="W24" s="576"/>
      <c r="X24" s="576"/>
      <c r="Y24" s="577"/>
      <c r="Z24" s="580">
        <v>0</v>
      </c>
      <c r="AA24" s="581"/>
      <c r="AB24" s="581"/>
      <c r="AC24" s="586"/>
      <c r="AD24" s="584">
        <v>1430797</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1892</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742542</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742542</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10520951</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v>1314627</v>
      </c>
      <c r="BE25" s="576"/>
      <c r="BF25" s="576"/>
      <c r="BG25" s="576"/>
      <c r="BH25" s="576"/>
      <c r="BI25" s="576"/>
      <c r="BJ25" s="576"/>
      <c r="BK25" s="577"/>
      <c r="BL25" s="580">
        <v>0.1</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201106790</v>
      </c>
      <c r="CN25" s="576"/>
      <c r="CO25" s="576"/>
      <c r="CP25" s="576"/>
      <c r="CQ25" s="576"/>
      <c r="CR25" s="576"/>
      <c r="CS25" s="576"/>
      <c r="CT25" s="577"/>
      <c r="CU25" s="580">
        <v>7.2</v>
      </c>
      <c r="CV25" s="581"/>
      <c r="CW25" s="581"/>
      <c r="CX25" s="586"/>
      <c r="CY25" s="584" t="s">
        <v>118</v>
      </c>
      <c r="CZ25" s="576"/>
      <c r="DA25" s="576"/>
      <c r="DB25" s="576"/>
      <c r="DC25" s="576"/>
      <c r="DD25" s="576"/>
      <c r="DE25" s="576"/>
      <c r="DF25" s="576"/>
      <c r="DG25" s="576"/>
      <c r="DH25" s="576"/>
      <c r="DI25" s="576"/>
      <c r="DJ25" s="576"/>
      <c r="DK25" s="577"/>
      <c r="DL25" s="584">
        <v>201106790</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36003972</v>
      </c>
      <c r="S26" s="576"/>
      <c r="T26" s="576"/>
      <c r="U26" s="576"/>
      <c r="V26" s="576"/>
      <c r="W26" s="576"/>
      <c r="X26" s="576"/>
      <c r="Y26" s="577"/>
      <c r="Z26" s="580">
        <v>1.3</v>
      </c>
      <c r="AA26" s="581"/>
      <c r="AB26" s="581"/>
      <c r="AC26" s="586"/>
      <c r="AD26" s="584">
        <v>1829348</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963931</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963931</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10593614</v>
      </c>
      <c r="S27" s="576"/>
      <c r="T27" s="576"/>
      <c r="U27" s="576"/>
      <c r="V27" s="576"/>
      <c r="W27" s="576"/>
      <c r="X27" s="576"/>
      <c r="Y27" s="577"/>
      <c r="Z27" s="580">
        <v>0.4</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346537</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v>315567</v>
      </c>
      <c r="CN27" s="576"/>
      <c r="CO27" s="576"/>
      <c r="CP27" s="576"/>
      <c r="CQ27" s="576"/>
      <c r="CR27" s="576"/>
      <c r="CS27" s="576"/>
      <c r="CT27" s="577"/>
      <c r="CU27" s="580">
        <v>0</v>
      </c>
      <c r="CV27" s="581"/>
      <c r="CW27" s="581"/>
      <c r="CX27" s="586"/>
      <c r="CY27" s="584" t="s">
        <v>118</v>
      </c>
      <c r="CZ27" s="576"/>
      <c r="DA27" s="576"/>
      <c r="DB27" s="576"/>
      <c r="DC27" s="576"/>
      <c r="DD27" s="576"/>
      <c r="DE27" s="576"/>
      <c r="DF27" s="576"/>
      <c r="DG27" s="576"/>
      <c r="DH27" s="576"/>
      <c r="DI27" s="576"/>
      <c r="DJ27" s="576"/>
      <c r="DK27" s="577"/>
      <c r="DL27" s="584">
        <v>315567</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262736454</v>
      </c>
      <c r="S28" s="576"/>
      <c r="T28" s="576"/>
      <c r="U28" s="576"/>
      <c r="V28" s="576"/>
      <c r="W28" s="576"/>
      <c r="X28" s="576"/>
      <c r="Y28" s="577"/>
      <c r="Z28" s="580">
        <v>9.1999999999999993</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10194</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13843064</v>
      </c>
      <c r="CN28" s="576"/>
      <c r="CO28" s="576"/>
      <c r="CP28" s="576"/>
      <c r="CQ28" s="576"/>
      <c r="CR28" s="576"/>
      <c r="CS28" s="576"/>
      <c r="CT28" s="577"/>
      <c r="CU28" s="580">
        <v>0.5</v>
      </c>
      <c r="CV28" s="581"/>
      <c r="CW28" s="581"/>
      <c r="CX28" s="586"/>
      <c r="CY28" s="584" t="s">
        <v>118</v>
      </c>
      <c r="CZ28" s="576"/>
      <c r="DA28" s="576"/>
      <c r="DB28" s="576"/>
      <c r="DC28" s="576"/>
      <c r="DD28" s="576"/>
      <c r="DE28" s="576"/>
      <c r="DF28" s="576"/>
      <c r="DG28" s="576"/>
      <c r="DH28" s="576"/>
      <c r="DI28" s="576"/>
      <c r="DJ28" s="576"/>
      <c r="DK28" s="577"/>
      <c r="DL28" s="584">
        <v>13843064</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10194</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6555749</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6555749</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8382670</v>
      </c>
      <c r="S30" s="576"/>
      <c r="T30" s="576"/>
      <c r="U30" s="576"/>
      <c r="V30" s="576"/>
      <c r="W30" s="576"/>
      <c r="X30" s="576"/>
      <c r="Y30" s="577"/>
      <c r="Z30" s="580">
        <v>0.3</v>
      </c>
      <c r="AA30" s="581"/>
      <c r="AB30" s="581"/>
      <c r="AC30" s="586"/>
      <c r="AD30" s="584">
        <v>489842</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336343</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37379995</v>
      </c>
      <c r="CN30" s="576"/>
      <c r="CO30" s="576"/>
      <c r="CP30" s="576"/>
      <c r="CQ30" s="576"/>
      <c r="CR30" s="576"/>
      <c r="CS30" s="576"/>
      <c r="CT30" s="577"/>
      <c r="CU30" s="580">
        <v>1.3</v>
      </c>
      <c r="CV30" s="581"/>
      <c r="CW30" s="581"/>
      <c r="CX30" s="586"/>
      <c r="CY30" s="584" t="s">
        <v>118</v>
      </c>
      <c r="CZ30" s="576"/>
      <c r="DA30" s="576"/>
      <c r="DB30" s="576"/>
      <c r="DC30" s="576"/>
      <c r="DD30" s="576"/>
      <c r="DE30" s="576"/>
      <c r="DF30" s="576"/>
      <c r="DG30" s="576"/>
      <c r="DH30" s="576"/>
      <c r="DI30" s="576"/>
      <c r="DJ30" s="576"/>
      <c r="DK30" s="577"/>
      <c r="DL30" s="584">
        <v>37379995</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486148</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v>439938</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34106654</v>
      </c>
      <c r="S32" s="576"/>
      <c r="T32" s="576"/>
      <c r="U32" s="576"/>
      <c r="V32" s="576"/>
      <c r="W32" s="576"/>
      <c r="X32" s="576"/>
      <c r="Y32" s="577"/>
      <c r="Z32" s="580">
        <v>1.2</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1581626131</v>
      </c>
      <c r="BE32" s="576"/>
      <c r="BF32" s="576"/>
      <c r="BG32" s="576"/>
      <c r="BH32" s="576"/>
      <c r="BI32" s="576"/>
      <c r="BJ32" s="576"/>
      <c r="BK32" s="577"/>
      <c r="BL32" s="580">
        <v>100</v>
      </c>
      <c r="BM32" s="581"/>
      <c r="BN32" s="581"/>
      <c r="BO32" s="586"/>
      <c r="BP32" s="584">
        <v>51411553</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2779462116</v>
      </c>
      <c r="CN32" s="596"/>
      <c r="CO32" s="596"/>
      <c r="CP32" s="596"/>
      <c r="CQ32" s="596"/>
      <c r="CR32" s="596"/>
      <c r="CS32" s="596"/>
      <c r="CT32" s="597"/>
      <c r="CU32" s="601">
        <v>100</v>
      </c>
      <c r="CV32" s="602"/>
      <c r="CW32" s="602"/>
      <c r="CX32" s="603"/>
      <c r="CY32" s="584">
        <v>360214591</v>
      </c>
      <c r="CZ32" s="576"/>
      <c r="DA32" s="576"/>
      <c r="DB32" s="576"/>
      <c r="DC32" s="576"/>
      <c r="DD32" s="576"/>
      <c r="DE32" s="576"/>
      <c r="DF32" s="576"/>
      <c r="DG32" s="576"/>
      <c r="DH32" s="576"/>
      <c r="DI32" s="576"/>
      <c r="DJ32" s="576"/>
      <c r="DK32" s="577"/>
      <c r="DL32" s="584">
        <v>2016285262</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73137938</v>
      </c>
      <c r="S33" s="576"/>
      <c r="T33" s="576"/>
      <c r="U33" s="576"/>
      <c r="V33" s="576"/>
      <c r="W33" s="576"/>
      <c r="X33" s="576"/>
      <c r="Y33" s="577"/>
      <c r="Z33" s="580">
        <v>2.6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218017732</v>
      </c>
      <c r="S34" s="576"/>
      <c r="T34" s="576"/>
      <c r="U34" s="576"/>
      <c r="V34" s="576"/>
      <c r="W34" s="576"/>
      <c r="X34" s="576"/>
      <c r="Y34" s="577"/>
      <c r="Z34" s="580">
        <v>7.6</v>
      </c>
      <c r="AA34" s="581"/>
      <c r="AB34" s="581"/>
      <c r="AC34" s="586"/>
      <c r="AD34" s="584">
        <v>452153</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278363200</v>
      </c>
      <c r="S35" s="576"/>
      <c r="T35" s="576"/>
      <c r="U35" s="576"/>
      <c r="V35" s="576"/>
      <c r="W35" s="576"/>
      <c r="X35" s="576"/>
      <c r="Y35" s="577"/>
      <c r="Z35" s="580">
        <v>9.6999999999999993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1055277583</v>
      </c>
      <c r="CN35" s="565"/>
      <c r="CO35" s="565"/>
      <c r="CP35" s="565"/>
      <c r="CQ35" s="565"/>
      <c r="CR35" s="565"/>
      <c r="CS35" s="565"/>
      <c r="CT35" s="566"/>
      <c r="CU35" s="569">
        <v>38</v>
      </c>
      <c r="CV35" s="570"/>
      <c r="CW35" s="570"/>
      <c r="CX35" s="609"/>
      <c r="CY35" s="610">
        <v>935422016</v>
      </c>
      <c r="CZ35" s="565"/>
      <c r="DA35" s="565"/>
      <c r="DB35" s="565"/>
      <c r="DC35" s="565"/>
      <c r="DD35" s="565"/>
      <c r="DE35" s="565"/>
      <c r="DF35" s="566"/>
      <c r="DG35" s="610">
        <v>916890964</v>
      </c>
      <c r="DH35" s="565"/>
      <c r="DI35" s="565"/>
      <c r="DJ35" s="565"/>
      <c r="DK35" s="565"/>
      <c r="DL35" s="565"/>
      <c r="DM35" s="565"/>
      <c r="DN35" s="565"/>
      <c r="DO35" s="565"/>
      <c r="DP35" s="565"/>
      <c r="DQ35" s="566"/>
      <c r="DR35" s="569">
        <v>56.9</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618098625</v>
      </c>
      <c r="CN36" s="604"/>
      <c r="CO36" s="604"/>
      <c r="CP36" s="604"/>
      <c r="CQ36" s="604"/>
      <c r="CR36" s="604"/>
      <c r="CS36" s="604"/>
      <c r="CT36" s="605"/>
      <c r="CU36" s="580">
        <v>22.2</v>
      </c>
      <c r="CV36" s="606"/>
      <c r="CW36" s="606"/>
      <c r="CX36" s="607"/>
      <c r="CY36" s="584">
        <v>527058284</v>
      </c>
      <c r="CZ36" s="604"/>
      <c r="DA36" s="604"/>
      <c r="DB36" s="604"/>
      <c r="DC36" s="604"/>
      <c r="DD36" s="604"/>
      <c r="DE36" s="604"/>
      <c r="DF36" s="605"/>
      <c r="DG36" s="584">
        <v>523341583</v>
      </c>
      <c r="DH36" s="604"/>
      <c r="DI36" s="604"/>
      <c r="DJ36" s="604"/>
      <c r="DK36" s="604"/>
      <c r="DL36" s="604"/>
      <c r="DM36" s="604"/>
      <c r="DN36" s="604"/>
      <c r="DO36" s="604"/>
      <c r="DP36" s="604"/>
      <c r="DQ36" s="605"/>
      <c r="DR36" s="580">
        <v>32.5</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27489200</v>
      </c>
      <c r="S37" s="576"/>
      <c r="T37" s="576"/>
      <c r="U37" s="576"/>
      <c r="V37" s="576"/>
      <c r="W37" s="576"/>
      <c r="X37" s="576"/>
      <c r="Y37" s="577"/>
      <c r="Z37" s="580">
        <v>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466704162</v>
      </c>
      <c r="CN37" s="576"/>
      <c r="CO37" s="576"/>
      <c r="CP37" s="576"/>
      <c r="CQ37" s="576"/>
      <c r="CR37" s="576"/>
      <c r="CS37" s="576"/>
      <c r="CT37" s="577"/>
      <c r="CU37" s="580">
        <v>16.8</v>
      </c>
      <c r="CV37" s="606"/>
      <c r="CW37" s="606"/>
      <c r="CX37" s="607"/>
      <c r="CY37" s="584">
        <v>377728829</v>
      </c>
      <c r="CZ37" s="604"/>
      <c r="DA37" s="604"/>
      <c r="DB37" s="604"/>
      <c r="DC37" s="604"/>
      <c r="DD37" s="604"/>
      <c r="DE37" s="604"/>
      <c r="DF37" s="605"/>
      <c r="DG37" s="584">
        <v>377717892</v>
      </c>
      <c r="DH37" s="604"/>
      <c r="DI37" s="604"/>
      <c r="DJ37" s="604"/>
      <c r="DK37" s="604"/>
      <c r="DL37" s="604"/>
      <c r="DM37" s="604"/>
      <c r="DN37" s="604"/>
      <c r="DO37" s="604"/>
      <c r="DP37" s="604"/>
      <c r="DQ37" s="605"/>
      <c r="DR37" s="580">
        <v>23.5</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2865466535</v>
      </c>
      <c r="S38" s="596"/>
      <c r="T38" s="596"/>
      <c r="U38" s="596"/>
      <c r="V38" s="596"/>
      <c r="W38" s="596"/>
      <c r="X38" s="596"/>
      <c r="Y38" s="597"/>
      <c r="Z38" s="601">
        <v>100</v>
      </c>
      <c r="AA38" s="602"/>
      <c r="AB38" s="602"/>
      <c r="AC38" s="603"/>
      <c r="AD38" s="611">
        <v>1583148547</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51998554</v>
      </c>
      <c r="CN38" s="604"/>
      <c r="CO38" s="604"/>
      <c r="CP38" s="604"/>
      <c r="CQ38" s="604"/>
      <c r="CR38" s="604"/>
      <c r="CS38" s="604"/>
      <c r="CT38" s="605"/>
      <c r="CU38" s="580">
        <v>1.9</v>
      </c>
      <c r="CV38" s="606"/>
      <c r="CW38" s="606"/>
      <c r="CX38" s="607"/>
      <c r="CY38" s="584">
        <v>32396015</v>
      </c>
      <c r="CZ38" s="604"/>
      <c r="DA38" s="604"/>
      <c r="DB38" s="604"/>
      <c r="DC38" s="604"/>
      <c r="DD38" s="604"/>
      <c r="DE38" s="604"/>
      <c r="DF38" s="605"/>
      <c r="DG38" s="584">
        <v>32181664</v>
      </c>
      <c r="DH38" s="604"/>
      <c r="DI38" s="604"/>
      <c r="DJ38" s="604"/>
      <c r="DK38" s="604"/>
      <c r="DL38" s="604"/>
      <c r="DM38" s="604"/>
      <c r="DN38" s="604"/>
      <c r="DO38" s="604"/>
      <c r="DP38" s="604"/>
      <c r="DQ38" s="605"/>
      <c r="DR38" s="580">
        <v>2</v>
      </c>
      <c r="DS38" s="606"/>
      <c r="DT38" s="606"/>
      <c r="DU38" s="606"/>
      <c r="DV38" s="606"/>
      <c r="DW38" s="606"/>
      <c r="DX38" s="608"/>
    </row>
    <row r="39" spans="2:128" ht="11.25" customHeight="1" x14ac:dyDescent="0.15">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385180404</v>
      </c>
      <c r="CN39" s="576"/>
      <c r="CO39" s="576"/>
      <c r="CP39" s="576"/>
      <c r="CQ39" s="576"/>
      <c r="CR39" s="576"/>
      <c r="CS39" s="576"/>
      <c r="CT39" s="577"/>
      <c r="CU39" s="580">
        <v>13.9</v>
      </c>
      <c r="CV39" s="606"/>
      <c r="CW39" s="606"/>
      <c r="CX39" s="607"/>
      <c r="CY39" s="584">
        <v>375967717</v>
      </c>
      <c r="CZ39" s="604"/>
      <c r="DA39" s="604"/>
      <c r="DB39" s="604"/>
      <c r="DC39" s="604"/>
      <c r="DD39" s="604"/>
      <c r="DE39" s="604"/>
      <c r="DF39" s="605"/>
      <c r="DG39" s="584">
        <v>361367717</v>
      </c>
      <c r="DH39" s="604"/>
      <c r="DI39" s="604"/>
      <c r="DJ39" s="604"/>
      <c r="DK39" s="604"/>
      <c r="DL39" s="604"/>
      <c r="DM39" s="604"/>
      <c r="DN39" s="604"/>
      <c r="DO39" s="604"/>
      <c r="DP39" s="604"/>
      <c r="DQ39" s="605"/>
      <c r="DR39" s="580">
        <v>22.4</v>
      </c>
      <c r="DS39" s="606"/>
      <c r="DT39" s="606"/>
      <c r="DU39" s="606"/>
      <c r="DV39" s="606"/>
      <c r="DW39" s="606"/>
      <c r="DX39" s="608"/>
    </row>
    <row r="40" spans="2:128" ht="11.25" customHeight="1" x14ac:dyDescent="0.15">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385018378</v>
      </c>
      <c r="CN40" s="604"/>
      <c r="CO40" s="604"/>
      <c r="CP40" s="604"/>
      <c r="CQ40" s="604"/>
      <c r="CR40" s="604"/>
      <c r="CS40" s="604"/>
      <c r="CT40" s="605"/>
      <c r="CU40" s="580">
        <v>13.9</v>
      </c>
      <c r="CV40" s="606"/>
      <c r="CW40" s="606"/>
      <c r="CX40" s="607"/>
      <c r="CY40" s="584">
        <v>375805691</v>
      </c>
      <c r="CZ40" s="604"/>
      <c r="DA40" s="604"/>
      <c r="DB40" s="604"/>
      <c r="DC40" s="604"/>
      <c r="DD40" s="604"/>
      <c r="DE40" s="604"/>
      <c r="DF40" s="605"/>
      <c r="DG40" s="584">
        <v>361205691</v>
      </c>
      <c r="DH40" s="604"/>
      <c r="DI40" s="604"/>
      <c r="DJ40" s="604"/>
      <c r="DK40" s="604"/>
      <c r="DL40" s="604"/>
      <c r="DM40" s="604"/>
      <c r="DN40" s="604"/>
      <c r="DO40" s="604"/>
      <c r="DP40" s="604"/>
      <c r="DQ40" s="605"/>
      <c r="DR40" s="580">
        <v>22.4</v>
      </c>
      <c r="DS40" s="606"/>
      <c r="DT40" s="606"/>
      <c r="DU40" s="606"/>
      <c r="DV40" s="606"/>
      <c r="DW40" s="606"/>
      <c r="DX40" s="608"/>
    </row>
    <row r="41" spans="2:128" ht="11.25" customHeight="1" x14ac:dyDescent="0.15">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354304002</v>
      </c>
      <c r="CN41" s="576"/>
      <c r="CO41" s="576"/>
      <c r="CP41" s="576"/>
      <c r="CQ41" s="576"/>
      <c r="CR41" s="576"/>
      <c r="CS41" s="576"/>
      <c r="CT41" s="577"/>
      <c r="CU41" s="580">
        <v>12.7</v>
      </c>
      <c r="CV41" s="606"/>
      <c r="CW41" s="606"/>
      <c r="CX41" s="607"/>
      <c r="CY41" s="584">
        <v>345388008</v>
      </c>
      <c r="CZ41" s="604"/>
      <c r="DA41" s="604"/>
      <c r="DB41" s="604"/>
      <c r="DC41" s="604"/>
      <c r="DD41" s="604"/>
      <c r="DE41" s="604"/>
      <c r="DF41" s="605"/>
      <c r="DG41" s="584">
        <v>330788008</v>
      </c>
      <c r="DH41" s="604"/>
      <c r="DI41" s="604"/>
      <c r="DJ41" s="604"/>
      <c r="DK41" s="604"/>
      <c r="DL41" s="604"/>
      <c r="DM41" s="604"/>
      <c r="DN41" s="604"/>
      <c r="DO41" s="604"/>
      <c r="DP41" s="604"/>
      <c r="DQ41" s="605"/>
      <c r="DR41" s="580">
        <v>20.5</v>
      </c>
      <c r="DS41" s="606"/>
      <c r="DT41" s="606"/>
      <c r="DU41" s="606"/>
      <c r="DV41" s="606"/>
      <c r="DW41" s="606"/>
      <c r="DX41" s="608"/>
    </row>
    <row r="42" spans="2:128" ht="11.25" customHeight="1" x14ac:dyDescent="0.15">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99.6</v>
      </c>
      <c r="BE42" s="632"/>
      <c r="BF42" s="632"/>
      <c r="BG42" s="632"/>
      <c r="BH42" s="632"/>
      <c r="BI42" s="632">
        <v>99.2</v>
      </c>
      <c r="BJ42" s="632"/>
      <c r="BK42" s="632"/>
      <c r="BL42" s="632"/>
      <c r="BM42" s="633"/>
      <c r="BN42" s="631">
        <v>99.6</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30714376</v>
      </c>
      <c r="CN42" s="604"/>
      <c r="CO42" s="604"/>
      <c r="CP42" s="604"/>
      <c r="CQ42" s="604"/>
      <c r="CR42" s="604"/>
      <c r="CS42" s="604"/>
      <c r="CT42" s="605"/>
      <c r="CU42" s="580">
        <v>1.1000000000000001</v>
      </c>
      <c r="CV42" s="606"/>
      <c r="CW42" s="606"/>
      <c r="CX42" s="607"/>
      <c r="CY42" s="584">
        <v>30417683</v>
      </c>
      <c r="CZ42" s="604"/>
      <c r="DA42" s="604"/>
      <c r="DB42" s="604"/>
      <c r="DC42" s="604"/>
      <c r="DD42" s="604"/>
      <c r="DE42" s="604"/>
      <c r="DF42" s="605"/>
      <c r="DG42" s="584">
        <v>30417683</v>
      </c>
      <c r="DH42" s="604"/>
      <c r="DI42" s="604"/>
      <c r="DJ42" s="604"/>
      <c r="DK42" s="604"/>
      <c r="DL42" s="604"/>
      <c r="DM42" s="604"/>
      <c r="DN42" s="604"/>
      <c r="DO42" s="604"/>
      <c r="DP42" s="604"/>
      <c r="DQ42" s="605"/>
      <c r="DR42" s="580">
        <v>1.9</v>
      </c>
      <c r="DS42" s="606"/>
      <c r="DT42" s="606"/>
      <c r="DU42" s="606"/>
      <c r="DV42" s="606"/>
      <c r="DW42" s="606"/>
      <c r="DX42" s="608"/>
    </row>
    <row r="43" spans="2:128" ht="11.25" customHeight="1" x14ac:dyDescent="0.15">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99.3</v>
      </c>
      <c r="BE43" s="620"/>
      <c r="BF43" s="620"/>
      <c r="BG43" s="620"/>
      <c r="BH43" s="620"/>
      <c r="BI43" s="620">
        <v>97.9</v>
      </c>
      <c r="BJ43" s="620"/>
      <c r="BK43" s="620"/>
      <c r="BL43" s="620"/>
      <c r="BM43" s="621"/>
      <c r="BN43" s="619">
        <v>99.2</v>
      </c>
      <c r="BO43" s="620"/>
      <c r="BP43" s="620"/>
      <c r="BQ43" s="620"/>
      <c r="BR43" s="620"/>
      <c r="BS43" s="620">
        <v>97.7</v>
      </c>
      <c r="BT43" s="620"/>
      <c r="BU43" s="620"/>
      <c r="BV43" s="620"/>
      <c r="BW43" s="621"/>
      <c r="BY43" s="617"/>
      <c r="BZ43" s="618"/>
      <c r="CA43" s="572" t="s">
        <v>306</v>
      </c>
      <c r="CB43" s="573"/>
      <c r="CC43" s="573"/>
      <c r="CD43" s="573"/>
      <c r="CE43" s="573"/>
      <c r="CF43" s="573"/>
      <c r="CG43" s="573"/>
      <c r="CH43" s="573"/>
      <c r="CI43" s="573"/>
      <c r="CJ43" s="573"/>
      <c r="CK43" s="573"/>
      <c r="CL43" s="574"/>
      <c r="CM43" s="575">
        <v>162026</v>
      </c>
      <c r="CN43" s="576"/>
      <c r="CO43" s="576"/>
      <c r="CP43" s="576"/>
      <c r="CQ43" s="576"/>
      <c r="CR43" s="576"/>
      <c r="CS43" s="576"/>
      <c r="CT43" s="577"/>
      <c r="CU43" s="580">
        <v>0</v>
      </c>
      <c r="CV43" s="606"/>
      <c r="CW43" s="606"/>
      <c r="CX43" s="607"/>
      <c r="CY43" s="584">
        <v>162026</v>
      </c>
      <c r="CZ43" s="604"/>
      <c r="DA43" s="604"/>
      <c r="DB43" s="604"/>
      <c r="DC43" s="604"/>
      <c r="DD43" s="604"/>
      <c r="DE43" s="604"/>
      <c r="DF43" s="605"/>
      <c r="DG43" s="584">
        <v>162026</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201"/>
      <c r="AV44" s="201"/>
      <c r="AW44" s="201"/>
      <c r="AX44" s="592" t="s">
        <v>307</v>
      </c>
      <c r="AY44" s="593"/>
      <c r="AZ44" s="593"/>
      <c r="BA44" s="593"/>
      <c r="BB44" s="593"/>
      <c r="BC44" s="594"/>
      <c r="BD44" s="634">
        <v>100.1</v>
      </c>
      <c r="BE44" s="635"/>
      <c r="BF44" s="635"/>
      <c r="BG44" s="635"/>
      <c r="BH44" s="635"/>
      <c r="BI44" s="635">
        <v>99.9</v>
      </c>
      <c r="BJ44" s="635"/>
      <c r="BK44" s="635"/>
      <c r="BL44" s="635"/>
      <c r="BM44" s="636"/>
      <c r="BN44" s="634">
        <v>100</v>
      </c>
      <c r="BO44" s="635"/>
      <c r="BP44" s="635"/>
      <c r="BQ44" s="635"/>
      <c r="BR44" s="635"/>
      <c r="BS44" s="635">
        <v>99.9</v>
      </c>
      <c r="BT44" s="635"/>
      <c r="BU44" s="635"/>
      <c r="BV44" s="635"/>
      <c r="BW44" s="636"/>
      <c r="BY44" s="572" t="s">
        <v>308</v>
      </c>
      <c r="BZ44" s="573"/>
      <c r="CA44" s="573"/>
      <c r="CB44" s="573"/>
      <c r="CC44" s="573"/>
      <c r="CD44" s="573"/>
      <c r="CE44" s="573"/>
      <c r="CF44" s="573"/>
      <c r="CG44" s="573"/>
      <c r="CH44" s="573"/>
      <c r="CI44" s="573"/>
      <c r="CJ44" s="573"/>
      <c r="CK44" s="573"/>
      <c r="CL44" s="574"/>
      <c r="CM44" s="575">
        <v>1360453093</v>
      </c>
      <c r="CN44" s="604"/>
      <c r="CO44" s="604"/>
      <c r="CP44" s="604"/>
      <c r="CQ44" s="604"/>
      <c r="CR44" s="604"/>
      <c r="CS44" s="604"/>
      <c r="CT44" s="605"/>
      <c r="CU44" s="580">
        <v>48.9</v>
      </c>
      <c r="CV44" s="606"/>
      <c r="CW44" s="606"/>
      <c r="CX44" s="607"/>
      <c r="CY44" s="584">
        <v>1041542990</v>
      </c>
      <c r="CZ44" s="604"/>
      <c r="DA44" s="604"/>
      <c r="DB44" s="604"/>
      <c r="DC44" s="604"/>
      <c r="DD44" s="604"/>
      <c r="DE44" s="604"/>
      <c r="DF44" s="605"/>
      <c r="DG44" s="584">
        <v>560329467</v>
      </c>
      <c r="DH44" s="604"/>
      <c r="DI44" s="604"/>
      <c r="DJ44" s="604"/>
      <c r="DK44" s="604"/>
      <c r="DL44" s="604"/>
      <c r="DM44" s="604"/>
      <c r="DN44" s="604"/>
      <c r="DO44" s="604"/>
      <c r="DP44" s="604"/>
      <c r="DQ44" s="605"/>
      <c r="DR44" s="580">
        <v>34.799999999999997</v>
      </c>
      <c r="DS44" s="606"/>
      <c r="DT44" s="606"/>
      <c r="DU44" s="606"/>
      <c r="DV44" s="606"/>
      <c r="DW44" s="606"/>
      <c r="DX44" s="608"/>
    </row>
    <row r="45" spans="2:128" ht="11.25" customHeight="1" x14ac:dyDescent="0.15">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15253558</v>
      </c>
      <c r="BE45" s="651"/>
      <c r="BF45" s="651"/>
      <c r="BG45" s="651"/>
      <c r="BH45" s="651"/>
      <c r="BI45" s="651"/>
      <c r="BJ45" s="651"/>
      <c r="BK45" s="651"/>
      <c r="BL45" s="651"/>
      <c r="BM45" s="652"/>
      <c r="BN45" s="650">
        <v>6267431</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90746387</v>
      </c>
      <c r="CN45" s="576"/>
      <c r="CO45" s="576"/>
      <c r="CP45" s="576"/>
      <c r="CQ45" s="576"/>
      <c r="CR45" s="576"/>
      <c r="CS45" s="576"/>
      <c r="CT45" s="577"/>
      <c r="CU45" s="580">
        <v>3.3</v>
      </c>
      <c r="CV45" s="606"/>
      <c r="CW45" s="606"/>
      <c r="CX45" s="607"/>
      <c r="CY45" s="584">
        <v>55867011</v>
      </c>
      <c r="CZ45" s="604"/>
      <c r="DA45" s="604"/>
      <c r="DB45" s="604"/>
      <c r="DC45" s="604"/>
      <c r="DD45" s="604"/>
      <c r="DE45" s="604"/>
      <c r="DF45" s="605"/>
      <c r="DG45" s="584">
        <v>49164383</v>
      </c>
      <c r="DH45" s="604"/>
      <c r="DI45" s="604"/>
      <c r="DJ45" s="604"/>
      <c r="DK45" s="604"/>
      <c r="DL45" s="604"/>
      <c r="DM45" s="604"/>
      <c r="DN45" s="604"/>
      <c r="DO45" s="604"/>
      <c r="DP45" s="604"/>
      <c r="DQ45" s="605"/>
      <c r="DR45" s="580">
        <v>3.1</v>
      </c>
      <c r="DS45" s="606"/>
      <c r="DT45" s="606"/>
      <c r="DU45" s="606"/>
      <c r="DV45" s="606"/>
      <c r="DW45" s="606"/>
      <c r="DX45" s="608"/>
    </row>
    <row r="46" spans="2:128" ht="11.25" customHeight="1" x14ac:dyDescent="0.15">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15253558</v>
      </c>
      <c r="BE46" s="642"/>
      <c r="BF46" s="642"/>
      <c r="BG46" s="642"/>
      <c r="BH46" s="642"/>
      <c r="BI46" s="642"/>
      <c r="BJ46" s="642"/>
      <c r="BK46" s="642"/>
      <c r="BL46" s="642"/>
      <c r="BM46" s="643"/>
      <c r="BN46" s="641">
        <v>6267431</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24971920</v>
      </c>
      <c r="CN46" s="604"/>
      <c r="CO46" s="604"/>
      <c r="CP46" s="604"/>
      <c r="CQ46" s="604"/>
      <c r="CR46" s="604"/>
      <c r="CS46" s="604"/>
      <c r="CT46" s="605"/>
      <c r="CU46" s="580">
        <v>0.9</v>
      </c>
      <c r="CV46" s="606"/>
      <c r="CW46" s="606"/>
      <c r="CX46" s="607"/>
      <c r="CY46" s="584">
        <v>22327207</v>
      </c>
      <c r="CZ46" s="604"/>
      <c r="DA46" s="604"/>
      <c r="DB46" s="604"/>
      <c r="DC46" s="604"/>
      <c r="DD46" s="604"/>
      <c r="DE46" s="604"/>
      <c r="DF46" s="605"/>
      <c r="DG46" s="584">
        <v>22299585</v>
      </c>
      <c r="DH46" s="604"/>
      <c r="DI46" s="604"/>
      <c r="DJ46" s="604"/>
      <c r="DK46" s="604"/>
      <c r="DL46" s="604"/>
      <c r="DM46" s="604"/>
      <c r="DN46" s="604"/>
      <c r="DO46" s="604"/>
      <c r="DP46" s="604"/>
      <c r="DQ46" s="605"/>
      <c r="DR46" s="580">
        <v>1.4</v>
      </c>
      <c r="DS46" s="606"/>
      <c r="DT46" s="606"/>
      <c r="DU46" s="606"/>
      <c r="DV46" s="606"/>
      <c r="DW46" s="606"/>
      <c r="DX46" s="608"/>
    </row>
    <row r="47" spans="2:128" ht="11.25" customHeight="1" x14ac:dyDescent="0.15">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836044993</v>
      </c>
      <c r="CN47" s="576"/>
      <c r="CO47" s="576"/>
      <c r="CP47" s="576"/>
      <c r="CQ47" s="576"/>
      <c r="CR47" s="576"/>
      <c r="CS47" s="576"/>
      <c r="CT47" s="577"/>
      <c r="CU47" s="580">
        <v>30.1</v>
      </c>
      <c r="CV47" s="606"/>
      <c r="CW47" s="606"/>
      <c r="CX47" s="607"/>
      <c r="CY47" s="584">
        <v>773627542</v>
      </c>
      <c r="CZ47" s="604"/>
      <c r="DA47" s="604"/>
      <c r="DB47" s="604"/>
      <c r="DC47" s="604"/>
      <c r="DD47" s="604"/>
      <c r="DE47" s="604"/>
      <c r="DF47" s="605"/>
      <c r="DG47" s="584">
        <v>451719406</v>
      </c>
      <c r="DH47" s="604"/>
      <c r="DI47" s="604"/>
      <c r="DJ47" s="604"/>
      <c r="DK47" s="604"/>
      <c r="DL47" s="604"/>
      <c r="DM47" s="604"/>
      <c r="DN47" s="604"/>
      <c r="DO47" s="604"/>
      <c r="DP47" s="604"/>
      <c r="DQ47" s="605"/>
      <c r="DR47" s="580">
        <v>28</v>
      </c>
      <c r="DS47" s="606"/>
      <c r="DT47" s="606"/>
      <c r="DU47" s="606"/>
      <c r="DV47" s="606"/>
      <c r="DW47" s="606"/>
      <c r="DX47" s="608"/>
    </row>
    <row r="48" spans="2:128" ht="11.25" customHeight="1" x14ac:dyDescent="0.15">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37004731</v>
      </c>
      <c r="CN48" s="604"/>
      <c r="CO48" s="604"/>
      <c r="CP48" s="604"/>
      <c r="CQ48" s="604"/>
      <c r="CR48" s="604"/>
      <c r="CS48" s="604"/>
      <c r="CT48" s="605"/>
      <c r="CU48" s="580">
        <v>1.3</v>
      </c>
      <c r="CV48" s="606"/>
      <c r="CW48" s="606"/>
      <c r="CX48" s="607"/>
      <c r="CY48" s="584">
        <v>36825511</v>
      </c>
      <c r="CZ48" s="604"/>
      <c r="DA48" s="604"/>
      <c r="DB48" s="604"/>
      <c r="DC48" s="604"/>
      <c r="DD48" s="604"/>
      <c r="DE48" s="604"/>
      <c r="DF48" s="605"/>
      <c r="DG48" s="584">
        <v>36799675</v>
      </c>
      <c r="DH48" s="604"/>
      <c r="DI48" s="604"/>
      <c r="DJ48" s="604"/>
      <c r="DK48" s="604"/>
      <c r="DL48" s="604"/>
      <c r="DM48" s="604"/>
      <c r="DN48" s="604"/>
      <c r="DO48" s="604"/>
      <c r="DP48" s="604"/>
      <c r="DQ48" s="605"/>
      <c r="DR48" s="580">
        <v>2.2999999999999998</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180371066</v>
      </c>
      <c r="CN49" s="576"/>
      <c r="CO49" s="576"/>
      <c r="CP49" s="576"/>
      <c r="CQ49" s="576"/>
      <c r="CR49" s="576"/>
      <c r="CS49" s="576"/>
      <c r="CT49" s="577"/>
      <c r="CU49" s="580">
        <v>6.5</v>
      </c>
      <c r="CV49" s="606"/>
      <c r="CW49" s="606"/>
      <c r="CX49" s="607"/>
      <c r="CY49" s="584">
        <v>150243752</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6032302</v>
      </c>
      <c r="CN50" s="604"/>
      <c r="CO50" s="604"/>
      <c r="CP50" s="604"/>
      <c r="CQ50" s="604"/>
      <c r="CR50" s="604"/>
      <c r="CS50" s="604"/>
      <c r="CT50" s="605"/>
      <c r="CU50" s="580">
        <v>0.2</v>
      </c>
      <c r="CV50" s="606"/>
      <c r="CW50" s="606"/>
      <c r="CX50" s="607"/>
      <c r="CY50" s="584">
        <v>2305549</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185281694</v>
      </c>
      <c r="CN51" s="576"/>
      <c r="CO51" s="576"/>
      <c r="CP51" s="576"/>
      <c r="CQ51" s="576"/>
      <c r="CR51" s="576"/>
      <c r="CS51" s="576"/>
      <c r="CT51" s="577"/>
      <c r="CU51" s="580">
        <v>6.7</v>
      </c>
      <c r="CV51" s="606"/>
      <c r="CW51" s="606"/>
      <c r="CX51" s="607"/>
      <c r="CY51" s="584">
        <v>346418</v>
      </c>
      <c r="CZ51" s="604"/>
      <c r="DA51" s="604"/>
      <c r="DB51" s="604"/>
      <c r="DC51" s="604"/>
      <c r="DD51" s="604"/>
      <c r="DE51" s="604"/>
      <c r="DF51" s="605"/>
      <c r="DG51" s="584">
        <v>346418</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363731440</v>
      </c>
      <c r="CN53" s="576"/>
      <c r="CO53" s="576"/>
      <c r="CP53" s="576"/>
      <c r="CQ53" s="576"/>
      <c r="CR53" s="576"/>
      <c r="CS53" s="576"/>
      <c r="CT53" s="577"/>
      <c r="CU53" s="580">
        <v>13.1</v>
      </c>
      <c r="CV53" s="606"/>
      <c r="CW53" s="606"/>
      <c r="CX53" s="607"/>
      <c r="CY53" s="584">
        <v>39320256</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8251533</v>
      </c>
      <c r="CN54" s="576"/>
      <c r="CO54" s="576"/>
      <c r="CP54" s="576"/>
      <c r="CQ54" s="576"/>
      <c r="CR54" s="576"/>
      <c r="CS54" s="576"/>
      <c r="CT54" s="577"/>
      <c r="CU54" s="580">
        <v>0.3</v>
      </c>
      <c r="CV54" s="606"/>
      <c r="CW54" s="606"/>
      <c r="CX54" s="607"/>
      <c r="CY54" s="584">
        <v>5987084</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360214591</v>
      </c>
      <c r="CN55" s="576"/>
      <c r="CO55" s="576"/>
      <c r="CP55" s="576"/>
      <c r="CQ55" s="576"/>
      <c r="CR55" s="576"/>
      <c r="CS55" s="576"/>
      <c r="CT55" s="577"/>
      <c r="CU55" s="580">
        <v>13</v>
      </c>
      <c r="CV55" s="606"/>
      <c r="CW55" s="606"/>
      <c r="CX55" s="607"/>
      <c r="CY55" s="584">
        <v>39317934</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2"/>
      <c r="BY56" s="615"/>
      <c r="BZ56" s="616"/>
      <c r="CA56" s="572" t="s">
        <v>327</v>
      </c>
      <c r="CB56" s="573"/>
      <c r="CC56" s="573"/>
      <c r="CD56" s="573"/>
      <c r="CE56" s="573"/>
      <c r="CF56" s="573"/>
      <c r="CG56" s="573"/>
      <c r="CH56" s="573"/>
      <c r="CI56" s="573"/>
      <c r="CJ56" s="573"/>
      <c r="CK56" s="573"/>
      <c r="CL56" s="574"/>
      <c r="CM56" s="575">
        <v>165125526</v>
      </c>
      <c r="CN56" s="576"/>
      <c r="CO56" s="576"/>
      <c r="CP56" s="576"/>
      <c r="CQ56" s="576"/>
      <c r="CR56" s="576"/>
      <c r="CS56" s="576"/>
      <c r="CT56" s="577"/>
      <c r="CU56" s="580">
        <v>5.9</v>
      </c>
      <c r="CV56" s="606"/>
      <c r="CW56" s="606"/>
      <c r="CX56" s="607"/>
      <c r="CY56" s="584">
        <v>2073030</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158431194</v>
      </c>
      <c r="CN57" s="576"/>
      <c r="CO57" s="576"/>
      <c r="CP57" s="576"/>
      <c r="CQ57" s="576"/>
      <c r="CR57" s="576"/>
      <c r="CS57" s="576"/>
      <c r="CT57" s="577"/>
      <c r="CU57" s="580">
        <v>5.7</v>
      </c>
      <c r="CV57" s="606"/>
      <c r="CW57" s="606"/>
      <c r="CX57" s="607"/>
      <c r="CY57" s="584">
        <v>29288085</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3516849</v>
      </c>
      <c r="CN58" s="576"/>
      <c r="CO58" s="576"/>
      <c r="CP58" s="576"/>
      <c r="CQ58" s="576"/>
      <c r="CR58" s="576"/>
      <c r="CS58" s="576"/>
      <c r="CT58" s="577"/>
      <c r="CU58" s="580">
        <v>0.1</v>
      </c>
      <c r="CV58" s="606"/>
      <c r="CW58" s="606"/>
      <c r="CX58" s="607"/>
      <c r="CY58" s="584">
        <v>2322</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2779462116</v>
      </c>
      <c r="CN60" s="596"/>
      <c r="CO60" s="596"/>
      <c r="CP60" s="596"/>
      <c r="CQ60" s="596"/>
      <c r="CR60" s="596"/>
      <c r="CS60" s="596"/>
      <c r="CT60" s="597"/>
      <c r="CU60" s="601">
        <v>100</v>
      </c>
      <c r="CV60" s="660"/>
      <c r="CW60" s="660"/>
      <c r="CX60" s="661"/>
      <c r="CY60" s="611">
        <v>2016285262</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5"/>
      <c r="BA61" s="195"/>
      <c r="BB61" s="195"/>
      <c r="BC61" s="195"/>
      <c r="BD61" s="203"/>
      <c r="BE61" s="203"/>
      <c r="BF61" s="203"/>
      <c r="BG61" s="203"/>
      <c r="BH61" s="203"/>
      <c r="BI61" s="203"/>
      <c r="BS61" s="195"/>
      <c r="BT61" s="195"/>
      <c r="BU61" s="195"/>
      <c r="BV61" s="195"/>
      <c r="BW61" s="195"/>
    </row>
    <row r="62" spans="2:128" ht="11.25" customHeight="1" x14ac:dyDescent="0.15">
      <c r="AZ62" s="195"/>
      <c r="BA62" s="195"/>
      <c r="BB62" s="195"/>
      <c r="BC62" s="195"/>
      <c r="BD62" s="203"/>
      <c r="BE62" s="203"/>
      <c r="BF62" s="203"/>
      <c r="BG62" s="203"/>
      <c r="BH62" s="203"/>
      <c r="BI62" s="203"/>
      <c r="BS62" s="195"/>
      <c r="BT62" s="195"/>
      <c r="BU62" s="195"/>
      <c r="BV62" s="195"/>
      <c r="BW62" s="195"/>
    </row>
    <row r="63" spans="2:128" ht="11.25" customHeight="1" x14ac:dyDescent="0.15">
      <c r="AZ63" s="195"/>
      <c r="BA63" s="195"/>
      <c r="BB63" s="195"/>
      <c r="BC63" s="195"/>
      <c r="BD63" s="203"/>
      <c r="BE63" s="203"/>
      <c r="BF63" s="203"/>
      <c r="BG63" s="203"/>
      <c r="BH63" s="203"/>
      <c r="BI63" s="203"/>
      <c r="BS63" s="195"/>
      <c r="BT63" s="195"/>
      <c r="BU63" s="195"/>
      <c r="BV63" s="195"/>
      <c r="BW63" s="195"/>
    </row>
    <row r="64" spans="2:128" ht="11.25" customHeight="1" x14ac:dyDescent="0.15">
      <c r="AZ64" s="195"/>
      <c r="BA64" s="195"/>
      <c r="BB64" s="195"/>
      <c r="BC64" s="195"/>
      <c r="BD64" s="203"/>
      <c r="BE64" s="203"/>
      <c r="BF64" s="203"/>
      <c r="BG64" s="203"/>
      <c r="BH64" s="203"/>
      <c r="BI64" s="203"/>
      <c r="BS64" s="195"/>
      <c r="BT64" s="195"/>
      <c r="BU64" s="195"/>
      <c r="BV64" s="195"/>
      <c r="BW64" s="195"/>
    </row>
    <row r="65" spans="42:75" ht="11.25" customHeight="1" x14ac:dyDescent="0.15">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15">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15"/>
    <row r="68" spans="42:75" ht="11.25" hidden="1" customHeight="1" x14ac:dyDescent="0.15"/>
  </sheetData>
  <sheetProtection algorithmName="SHA-512" hashValue="S6y6P1Pneu8dEiTrQQAC49Ly1VX21O5PQYVqt6/iMzUwAyaKBaybDITn3rH8YJSeN6DQCugO6lxFfk69ZZwMdw==" saltValue="AghkG9Irkyqo4j3ySu2XO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15">
      <c r="A7" s="214">
        <v>1</v>
      </c>
      <c r="B7" s="698" t="s">
        <v>354</v>
      </c>
      <c r="C7" s="699"/>
      <c r="D7" s="699"/>
      <c r="E7" s="699"/>
      <c r="F7" s="699"/>
      <c r="G7" s="699"/>
      <c r="H7" s="699"/>
      <c r="I7" s="699"/>
      <c r="J7" s="699"/>
      <c r="K7" s="699"/>
      <c r="L7" s="699"/>
      <c r="M7" s="699"/>
      <c r="N7" s="699"/>
      <c r="O7" s="699"/>
      <c r="P7" s="700"/>
      <c r="Q7" s="701">
        <v>3138747</v>
      </c>
      <c r="R7" s="702"/>
      <c r="S7" s="702"/>
      <c r="T7" s="702"/>
      <c r="U7" s="702"/>
      <c r="V7" s="702">
        <v>3053952</v>
      </c>
      <c r="W7" s="702"/>
      <c r="X7" s="702"/>
      <c r="Y7" s="702"/>
      <c r="Z7" s="702"/>
      <c r="AA7" s="702">
        <v>84795</v>
      </c>
      <c r="AB7" s="702"/>
      <c r="AC7" s="702"/>
      <c r="AD7" s="702"/>
      <c r="AE7" s="703"/>
      <c r="AF7" s="704">
        <v>68543</v>
      </c>
      <c r="AG7" s="705"/>
      <c r="AH7" s="705"/>
      <c r="AI7" s="705"/>
      <c r="AJ7" s="706"/>
      <c r="AK7" s="707">
        <v>30409</v>
      </c>
      <c r="AL7" s="708"/>
      <c r="AM7" s="708"/>
      <c r="AN7" s="708"/>
      <c r="AO7" s="708"/>
      <c r="AP7" s="708">
        <v>5358695</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t="s">
        <v>552</v>
      </c>
      <c r="BS7" s="695" t="s">
        <v>553</v>
      </c>
      <c r="BT7" s="696"/>
      <c r="BU7" s="696"/>
      <c r="BV7" s="696"/>
      <c r="BW7" s="696"/>
      <c r="BX7" s="696"/>
      <c r="BY7" s="696"/>
      <c r="BZ7" s="696"/>
      <c r="CA7" s="696"/>
      <c r="CB7" s="696"/>
      <c r="CC7" s="696"/>
      <c r="CD7" s="696"/>
      <c r="CE7" s="696"/>
      <c r="CF7" s="696"/>
      <c r="CG7" s="711"/>
      <c r="CH7" s="692">
        <v>297</v>
      </c>
      <c r="CI7" s="693"/>
      <c r="CJ7" s="693"/>
      <c r="CK7" s="693"/>
      <c r="CL7" s="694"/>
      <c r="CM7" s="692">
        <v>4272</v>
      </c>
      <c r="CN7" s="693"/>
      <c r="CO7" s="693"/>
      <c r="CP7" s="693"/>
      <c r="CQ7" s="694"/>
      <c r="CR7" s="692">
        <v>33</v>
      </c>
      <c r="CS7" s="693"/>
      <c r="CT7" s="693"/>
      <c r="CU7" s="693"/>
      <c r="CV7" s="694"/>
      <c r="CW7" s="692">
        <v>60</v>
      </c>
      <c r="CX7" s="693"/>
      <c r="CY7" s="693"/>
      <c r="CZ7" s="693"/>
      <c r="DA7" s="694"/>
      <c r="DB7" s="692" t="s">
        <v>473</v>
      </c>
      <c r="DC7" s="693"/>
      <c r="DD7" s="693"/>
      <c r="DE7" s="693"/>
      <c r="DF7" s="694"/>
      <c r="DG7" s="692" t="s">
        <v>473</v>
      </c>
      <c r="DH7" s="693"/>
      <c r="DI7" s="693"/>
      <c r="DJ7" s="693"/>
      <c r="DK7" s="694"/>
      <c r="DL7" s="692">
        <v>28779</v>
      </c>
      <c r="DM7" s="693"/>
      <c r="DN7" s="693"/>
      <c r="DO7" s="693"/>
      <c r="DP7" s="694"/>
      <c r="DQ7" s="692">
        <v>2878</v>
      </c>
      <c r="DR7" s="693"/>
      <c r="DS7" s="693"/>
      <c r="DT7" s="693"/>
      <c r="DU7" s="694"/>
      <c r="DV7" s="695"/>
      <c r="DW7" s="696"/>
      <c r="DX7" s="696"/>
      <c r="DY7" s="696"/>
      <c r="DZ7" s="697"/>
      <c r="EA7" s="212"/>
    </row>
    <row r="8" spans="1:131" s="213" customFormat="1" ht="26.25" customHeight="1" x14ac:dyDescent="0.15">
      <c r="A8" s="216">
        <v>2</v>
      </c>
      <c r="B8" s="729" t="s">
        <v>355</v>
      </c>
      <c r="C8" s="730"/>
      <c r="D8" s="730"/>
      <c r="E8" s="730"/>
      <c r="F8" s="730"/>
      <c r="G8" s="730"/>
      <c r="H8" s="730"/>
      <c r="I8" s="730"/>
      <c r="J8" s="730"/>
      <c r="K8" s="730"/>
      <c r="L8" s="730"/>
      <c r="M8" s="730"/>
      <c r="N8" s="730"/>
      <c r="O8" s="730"/>
      <c r="P8" s="731"/>
      <c r="Q8" s="732">
        <v>722270</v>
      </c>
      <c r="R8" s="733"/>
      <c r="S8" s="733"/>
      <c r="T8" s="733"/>
      <c r="U8" s="733"/>
      <c r="V8" s="733">
        <v>722270</v>
      </c>
      <c r="W8" s="733"/>
      <c r="X8" s="733"/>
      <c r="Y8" s="733"/>
      <c r="Z8" s="733"/>
      <c r="AA8" s="733" t="s">
        <v>473</v>
      </c>
      <c r="AB8" s="733"/>
      <c r="AC8" s="733"/>
      <c r="AD8" s="733"/>
      <c r="AE8" s="734"/>
      <c r="AF8" s="735" t="s">
        <v>118</v>
      </c>
      <c r="AG8" s="736"/>
      <c r="AH8" s="736"/>
      <c r="AI8" s="736"/>
      <c r="AJ8" s="737"/>
      <c r="AK8" s="718">
        <v>538473</v>
      </c>
      <c r="AL8" s="719"/>
      <c r="AM8" s="719"/>
      <c r="AN8" s="719"/>
      <c r="AO8" s="719"/>
      <c r="AP8" s="719" t="s">
        <v>473</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552</v>
      </c>
      <c r="BS8" s="722" t="s">
        <v>554</v>
      </c>
      <c r="BT8" s="723"/>
      <c r="BU8" s="723"/>
      <c r="BV8" s="723"/>
      <c r="BW8" s="723"/>
      <c r="BX8" s="723"/>
      <c r="BY8" s="723"/>
      <c r="BZ8" s="723"/>
      <c r="CA8" s="723"/>
      <c r="CB8" s="723"/>
      <c r="CC8" s="723"/>
      <c r="CD8" s="723"/>
      <c r="CE8" s="723"/>
      <c r="CF8" s="723"/>
      <c r="CG8" s="724"/>
      <c r="CH8" s="725">
        <v>1</v>
      </c>
      <c r="CI8" s="726"/>
      <c r="CJ8" s="726"/>
      <c r="CK8" s="726"/>
      <c r="CL8" s="727"/>
      <c r="CM8" s="725">
        <v>590</v>
      </c>
      <c r="CN8" s="726"/>
      <c r="CO8" s="726"/>
      <c r="CP8" s="726"/>
      <c r="CQ8" s="727"/>
      <c r="CR8" s="725">
        <v>100</v>
      </c>
      <c r="CS8" s="726"/>
      <c r="CT8" s="726"/>
      <c r="CU8" s="726"/>
      <c r="CV8" s="727"/>
      <c r="CW8" s="725">
        <v>0</v>
      </c>
      <c r="CX8" s="726"/>
      <c r="CY8" s="726"/>
      <c r="CZ8" s="726"/>
      <c r="DA8" s="727"/>
      <c r="DB8" s="725" t="s">
        <v>473</v>
      </c>
      <c r="DC8" s="726"/>
      <c r="DD8" s="726"/>
      <c r="DE8" s="726"/>
      <c r="DF8" s="727"/>
      <c r="DG8" s="725">
        <v>6891</v>
      </c>
      <c r="DH8" s="726"/>
      <c r="DI8" s="726"/>
      <c r="DJ8" s="726"/>
      <c r="DK8" s="727"/>
      <c r="DL8" s="725" t="s">
        <v>473</v>
      </c>
      <c r="DM8" s="726"/>
      <c r="DN8" s="726"/>
      <c r="DO8" s="726"/>
      <c r="DP8" s="727"/>
      <c r="DQ8" s="725" t="s">
        <v>473</v>
      </c>
      <c r="DR8" s="726"/>
      <c r="DS8" s="726"/>
      <c r="DT8" s="726"/>
      <c r="DU8" s="727"/>
      <c r="DV8" s="722"/>
      <c r="DW8" s="723"/>
      <c r="DX8" s="723"/>
      <c r="DY8" s="723"/>
      <c r="DZ8" s="728"/>
      <c r="EA8" s="212"/>
    </row>
    <row r="9" spans="1:131" s="213" customFormat="1" ht="26.25" customHeight="1" x14ac:dyDescent="0.15">
      <c r="A9" s="216">
        <v>3</v>
      </c>
      <c r="B9" s="729" t="s">
        <v>356</v>
      </c>
      <c r="C9" s="730"/>
      <c r="D9" s="730"/>
      <c r="E9" s="730"/>
      <c r="F9" s="730"/>
      <c r="G9" s="730"/>
      <c r="H9" s="730"/>
      <c r="I9" s="730"/>
      <c r="J9" s="730"/>
      <c r="K9" s="730"/>
      <c r="L9" s="730"/>
      <c r="M9" s="730"/>
      <c r="N9" s="730"/>
      <c r="O9" s="730"/>
      <c r="P9" s="731"/>
      <c r="Q9" s="732">
        <v>18692</v>
      </c>
      <c r="R9" s="733"/>
      <c r="S9" s="733"/>
      <c r="T9" s="733"/>
      <c r="U9" s="733"/>
      <c r="V9" s="733">
        <v>18206</v>
      </c>
      <c r="W9" s="733"/>
      <c r="X9" s="733"/>
      <c r="Y9" s="733"/>
      <c r="Z9" s="733"/>
      <c r="AA9" s="733">
        <v>486</v>
      </c>
      <c r="AB9" s="733"/>
      <c r="AC9" s="733"/>
      <c r="AD9" s="733"/>
      <c r="AE9" s="734"/>
      <c r="AF9" s="735">
        <v>486</v>
      </c>
      <c r="AG9" s="736"/>
      <c r="AH9" s="736"/>
      <c r="AI9" s="736"/>
      <c r="AJ9" s="737"/>
      <c r="AK9" s="718">
        <v>215</v>
      </c>
      <c r="AL9" s="719"/>
      <c r="AM9" s="719"/>
      <c r="AN9" s="719"/>
      <c r="AO9" s="719"/>
      <c r="AP9" s="719" t="s">
        <v>473</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t="s">
        <v>552</v>
      </c>
      <c r="BS9" s="722" t="s">
        <v>555</v>
      </c>
      <c r="BT9" s="723"/>
      <c r="BU9" s="723"/>
      <c r="BV9" s="723"/>
      <c r="BW9" s="723"/>
      <c r="BX9" s="723"/>
      <c r="BY9" s="723"/>
      <c r="BZ9" s="723"/>
      <c r="CA9" s="723"/>
      <c r="CB9" s="723"/>
      <c r="CC9" s="723"/>
      <c r="CD9" s="723"/>
      <c r="CE9" s="723"/>
      <c r="CF9" s="723"/>
      <c r="CG9" s="724"/>
      <c r="CH9" s="725">
        <v>0</v>
      </c>
      <c r="CI9" s="726"/>
      <c r="CJ9" s="726"/>
      <c r="CK9" s="726"/>
      <c r="CL9" s="727"/>
      <c r="CM9" s="725">
        <v>325259</v>
      </c>
      <c r="CN9" s="726"/>
      <c r="CO9" s="726"/>
      <c r="CP9" s="726"/>
      <c r="CQ9" s="727"/>
      <c r="CR9" s="725">
        <v>162630</v>
      </c>
      <c r="CS9" s="726"/>
      <c r="CT9" s="726"/>
      <c r="CU9" s="726"/>
      <c r="CV9" s="727"/>
      <c r="CW9" s="725">
        <v>0</v>
      </c>
      <c r="CX9" s="726"/>
      <c r="CY9" s="726"/>
      <c r="CZ9" s="726"/>
      <c r="DA9" s="727"/>
      <c r="DB9" s="725">
        <v>21878</v>
      </c>
      <c r="DC9" s="726"/>
      <c r="DD9" s="726"/>
      <c r="DE9" s="726"/>
      <c r="DF9" s="727"/>
      <c r="DG9" s="725">
        <v>240640</v>
      </c>
      <c r="DH9" s="726"/>
      <c r="DI9" s="726"/>
      <c r="DJ9" s="726"/>
      <c r="DK9" s="727"/>
      <c r="DL9" s="725" t="s">
        <v>473</v>
      </c>
      <c r="DM9" s="726"/>
      <c r="DN9" s="726"/>
      <c r="DO9" s="726"/>
      <c r="DP9" s="727"/>
      <c r="DQ9" s="725" t="s">
        <v>473</v>
      </c>
      <c r="DR9" s="726"/>
      <c r="DS9" s="726"/>
      <c r="DT9" s="726"/>
      <c r="DU9" s="727"/>
      <c r="DV9" s="722"/>
      <c r="DW9" s="723"/>
      <c r="DX9" s="723"/>
      <c r="DY9" s="723"/>
      <c r="DZ9" s="728"/>
      <c r="EA9" s="212"/>
    </row>
    <row r="10" spans="1:131" s="213" customFormat="1" ht="26.25" customHeight="1" x14ac:dyDescent="0.15">
      <c r="A10" s="216">
        <v>4</v>
      </c>
      <c r="B10" s="729" t="s">
        <v>357</v>
      </c>
      <c r="C10" s="730"/>
      <c r="D10" s="730"/>
      <c r="E10" s="730"/>
      <c r="F10" s="730"/>
      <c r="G10" s="730"/>
      <c r="H10" s="730"/>
      <c r="I10" s="730"/>
      <c r="J10" s="730"/>
      <c r="K10" s="730"/>
      <c r="L10" s="730"/>
      <c r="M10" s="730"/>
      <c r="N10" s="730"/>
      <c r="O10" s="730"/>
      <c r="P10" s="731"/>
      <c r="Q10" s="732">
        <v>154</v>
      </c>
      <c r="R10" s="733"/>
      <c r="S10" s="733"/>
      <c r="T10" s="733"/>
      <c r="U10" s="733"/>
      <c r="V10" s="733">
        <v>105</v>
      </c>
      <c r="W10" s="733"/>
      <c r="X10" s="733"/>
      <c r="Y10" s="733"/>
      <c r="Z10" s="733"/>
      <c r="AA10" s="733">
        <v>49</v>
      </c>
      <c r="AB10" s="733"/>
      <c r="AC10" s="733"/>
      <c r="AD10" s="733"/>
      <c r="AE10" s="734"/>
      <c r="AF10" s="735" t="s">
        <v>118</v>
      </c>
      <c r="AG10" s="736"/>
      <c r="AH10" s="736"/>
      <c r="AI10" s="736"/>
      <c r="AJ10" s="737"/>
      <c r="AK10" s="718">
        <v>2</v>
      </c>
      <c r="AL10" s="719"/>
      <c r="AM10" s="719"/>
      <c r="AN10" s="719"/>
      <c r="AO10" s="719"/>
      <c r="AP10" s="719">
        <v>111</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t="s">
        <v>552</v>
      </c>
      <c r="BS10" s="722" t="s">
        <v>556</v>
      </c>
      <c r="BT10" s="723"/>
      <c r="BU10" s="723"/>
      <c r="BV10" s="723"/>
      <c r="BW10" s="723"/>
      <c r="BX10" s="723"/>
      <c r="BY10" s="723"/>
      <c r="BZ10" s="723"/>
      <c r="CA10" s="723"/>
      <c r="CB10" s="723"/>
      <c r="CC10" s="723"/>
      <c r="CD10" s="723"/>
      <c r="CE10" s="723"/>
      <c r="CF10" s="723"/>
      <c r="CG10" s="724"/>
      <c r="CH10" s="725">
        <v>0</v>
      </c>
      <c r="CI10" s="726"/>
      <c r="CJ10" s="726"/>
      <c r="CK10" s="726"/>
      <c r="CL10" s="727"/>
      <c r="CM10" s="725">
        <v>73580</v>
      </c>
      <c r="CN10" s="726"/>
      <c r="CO10" s="726"/>
      <c r="CP10" s="726"/>
      <c r="CQ10" s="727"/>
      <c r="CR10" s="725">
        <v>73531</v>
      </c>
      <c r="CS10" s="726"/>
      <c r="CT10" s="726"/>
      <c r="CU10" s="726"/>
      <c r="CV10" s="727"/>
      <c r="CW10" s="725">
        <v>0</v>
      </c>
      <c r="CX10" s="726"/>
      <c r="CY10" s="726"/>
      <c r="CZ10" s="726"/>
      <c r="DA10" s="727"/>
      <c r="DB10" s="725" t="s">
        <v>473</v>
      </c>
      <c r="DC10" s="726"/>
      <c r="DD10" s="726"/>
      <c r="DE10" s="726"/>
      <c r="DF10" s="727"/>
      <c r="DG10" s="725" t="s">
        <v>473</v>
      </c>
      <c r="DH10" s="726"/>
      <c r="DI10" s="726"/>
      <c r="DJ10" s="726"/>
      <c r="DK10" s="727"/>
      <c r="DL10" s="725" t="s">
        <v>473</v>
      </c>
      <c r="DM10" s="726"/>
      <c r="DN10" s="726"/>
      <c r="DO10" s="726"/>
      <c r="DP10" s="727"/>
      <c r="DQ10" s="725" t="s">
        <v>473</v>
      </c>
      <c r="DR10" s="726"/>
      <c r="DS10" s="726"/>
      <c r="DT10" s="726"/>
      <c r="DU10" s="727"/>
      <c r="DV10" s="722"/>
      <c r="DW10" s="723"/>
      <c r="DX10" s="723"/>
      <c r="DY10" s="723"/>
      <c r="DZ10" s="728"/>
      <c r="EA10" s="212"/>
    </row>
    <row r="11" spans="1:131" s="213" customFormat="1" ht="26.25" customHeight="1" x14ac:dyDescent="0.15">
      <c r="A11" s="216">
        <v>5</v>
      </c>
      <c r="B11" s="729" t="s">
        <v>358</v>
      </c>
      <c r="C11" s="730"/>
      <c r="D11" s="730"/>
      <c r="E11" s="730"/>
      <c r="F11" s="730"/>
      <c r="G11" s="730"/>
      <c r="H11" s="730"/>
      <c r="I11" s="730"/>
      <c r="J11" s="730"/>
      <c r="K11" s="730"/>
      <c r="L11" s="730"/>
      <c r="M11" s="730"/>
      <c r="N11" s="730"/>
      <c r="O11" s="730"/>
      <c r="P11" s="731"/>
      <c r="Q11" s="732">
        <v>673</v>
      </c>
      <c r="R11" s="733"/>
      <c r="S11" s="733"/>
      <c r="T11" s="733"/>
      <c r="U11" s="733"/>
      <c r="V11" s="733">
        <v>586</v>
      </c>
      <c r="W11" s="733"/>
      <c r="X11" s="733"/>
      <c r="Y11" s="733"/>
      <c r="Z11" s="733"/>
      <c r="AA11" s="733">
        <v>87</v>
      </c>
      <c r="AB11" s="733"/>
      <c r="AC11" s="733"/>
      <c r="AD11" s="733"/>
      <c r="AE11" s="734"/>
      <c r="AF11" s="735" t="s">
        <v>118</v>
      </c>
      <c r="AG11" s="736"/>
      <c r="AH11" s="736"/>
      <c r="AI11" s="736"/>
      <c r="AJ11" s="737"/>
      <c r="AK11" s="718">
        <v>3</v>
      </c>
      <c r="AL11" s="719"/>
      <c r="AM11" s="719"/>
      <c r="AN11" s="719"/>
      <c r="AO11" s="719"/>
      <c r="AP11" s="719">
        <v>7643</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t="s">
        <v>552</v>
      </c>
      <c r="BS11" s="722" t="s">
        <v>557</v>
      </c>
      <c r="BT11" s="723"/>
      <c r="BU11" s="723"/>
      <c r="BV11" s="723"/>
      <c r="BW11" s="723"/>
      <c r="BX11" s="723"/>
      <c r="BY11" s="723"/>
      <c r="BZ11" s="723"/>
      <c r="CA11" s="723"/>
      <c r="CB11" s="723"/>
      <c r="CC11" s="723"/>
      <c r="CD11" s="723"/>
      <c r="CE11" s="723"/>
      <c r="CF11" s="723"/>
      <c r="CG11" s="724"/>
      <c r="CH11" s="725">
        <v>-108</v>
      </c>
      <c r="CI11" s="726"/>
      <c r="CJ11" s="726"/>
      <c r="CK11" s="726"/>
      <c r="CL11" s="727"/>
      <c r="CM11" s="725">
        <v>24391</v>
      </c>
      <c r="CN11" s="726"/>
      <c r="CO11" s="726"/>
      <c r="CP11" s="726"/>
      <c r="CQ11" s="727"/>
      <c r="CR11" s="725">
        <v>26925</v>
      </c>
      <c r="CS11" s="726"/>
      <c r="CT11" s="726"/>
      <c r="CU11" s="726"/>
      <c r="CV11" s="727"/>
      <c r="CW11" s="725">
        <v>4767</v>
      </c>
      <c r="CX11" s="726"/>
      <c r="CY11" s="726"/>
      <c r="CZ11" s="726"/>
      <c r="DA11" s="727"/>
      <c r="DB11" s="725" t="s">
        <v>473</v>
      </c>
      <c r="DC11" s="726"/>
      <c r="DD11" s="726"/>
      <c r="DE11" s="726"/>
      <c r="DF11" s="727"/>
      <c r="DG11" s="725" t="s">
        <v>473</v>
      </c>
      <c r="DH11" s="726"/>
      <c r="DI11" s="726"/>
      <c r="DJ11" s="726"/>
      <c r="DK11" s="727"/>
      <c r="DL11" s="725" t="s">
        <v>473</v>
      </c>
      <c r="DM11" s="726"/>
      <c r="DN11" s="726"/>
      <c r="DO11" s="726"/>
      <c r="DP11" s="727"/>
      <c r="DQ11" s="725" t="s">
        <v>473</v>
      </c>
      <c r="DR11" s="726"/>
      <c r="DS11" s="726"/>
      <c r="DT11" s="726"/>
      <c r="DU11" s="727"/>
      <c r="DV11" s="722"/>
      <c r="DW11" s="723"/>
      <c r="DX11" s="723"/>
      <c r="DY11" s="723"/>
      <c r="DZ11" s="728"/>
      <c r="EA11" s="212"/>
    </row>
    <row r="12" spans="1:131" s="213" customFormat="1" ht="26.25" customHeight="1" x14ac:dyDescent="0.15">
      <c r="A12" s="216">
        <v>6</v>
      </c>
      <c r="B12" s="729" t="s">
        <v>359</v>
      </c>
      <c r="C12" s="730"/>
      <c r="D12" s="730"/>
      <c r="E12" s="730"/>
      <c r="F12" s="730"/>
      <c r="G12" s="730"/>
      <c r="H12" s="730"/>
      <c r="I12" s="730"/>
      <c r="J12" s="730"/>
      <c r="K12" s="730"/>
      <c r="L12" s="730"/>
      <c r="M12" s="730"/>
      <c r="N12" s="730"/>
      <c r="O12" s="730"/>
      <c r="P12" s="731"/>
      <c r="Q12" s="732">
        <v>78</v>
      </c>
      <c r="R12" s="733"/>
      <c r="S12" s="733"/>
      <c r="T12" s="733"/>
      <c r="U12" s="733"/>
      <c r="V12" s="733">
        <v>64</v>
      </c>
      <c r="W12" s="733"/>
      <c r="X12" s="733"/>
      <c r="Y12" s="733"/>
      <c r="Z12" s="733"/>
      <c r="AA12" s="733">
        <v>14</v>
      </c>
      <c r="AB12" s="733"/>
      <c r="AC12" s="733"/>
      <c r="AD12" s="733"/>
      <c r="AE12" s="734"/>
      <c r="AF12" s="735" t="s">
        <v>118</v>
      </c>
      <c r="AG12" s="736"/>
      <c r="AH12" s="736"/>
      <c r="AI12" s="736"/>
      <c r="AJ12" s="737"/>
      <c r="AK12" s="718" t="s">
        <v>473</v>
      </c>
      <c r="AL12" s="719"/>
      <c r="AM12" s="719"/>
      <c r="AN12" s="719"/>
      <c r="AO12" s="719"/>
      <c r="AP12" s="719">
        <v>20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558</v>
      </c>
      <c r="BT12" s="723"/>
      <c r="BU12" s="723"/>
      <c r="BV12" s="723"/>
      <c r="BW12" s="723"/>
      <c r="BX12" s="723"/>
      <c r="BY12" s="723"/>
      <c r="BZ12" s="723"/>
      <c r="CA12" s="723"/>
      <c r="CB12" s="723"/>
      <c r="CC12" s="723"/>
      <c r="CD12" s="723"/>
      <c r="CE12" s="723"/>
      <c r="CF12" s="723"/>
      <c r="CG12" s="724"/>
      <c r="CH12" s="725">
        <v>290</v>
      </c>
      <c r="CI12" s="726"/>
      <c r="CJ12" s="726"/>
      <c r="CK12" s="726"/>
      <c r="CL12" s="727"/>
      <c r="CM12" s="725">
        <v>2952</v>
      </c>
      <c r="CN12" s="726"/>
      <c r="CO12" s="726"/>
      <c r="CP12" s="726"/>
      <c r="CQ12" s="727"/>
      <c r="CR12" s="725">
        <v>54</v>
      </c>
      <c r="CS12" s="726"/>
      <c r="CT12" s="726"/>
      <c r="CU12" s="726"/>
      <c r="CV12" s="727"/>
      <c r="CW12" s="725">
        <v>0</v>
      </c>
      <c r="CX12" s="726"/>
      <c r="CY12" s="726"/>
      <c r="CZ12" s="726"/>
      <c r="DA12" s="727"/>
      <c r="DB12" s="725" t="s">
        <v>473</v>
      </c>
      <c r="DC12" s="726"/>
      <c r="DD12" s="726"/>
      <c r="DE12" s="726"/>
      <c r="DF12" s="727"/>
      <c r="DG12" s="725" t="s">
        <v>473</v>
      </c>
      <c r="DH12" s="726"/>
      <c r="DI12" s="726"/>
      <c r="DJ12" s="726"/>
      <c r="DK12" s="727"/>
      <c r="DL12" s="725" t="s">
        <v>473</v>
      </c>
      <c r="DM12" s="726"/>
      <c r="DN12" s="726"/>
      <c r="DO12" s="726"/>
      <c r="DP12" s="727"/>
      <c r="DQ12" s="725" t="s">
        <v>473</v>
      </c>
      <c r="DR12" s="726"/>
      <c r="DS12" s="726"/>
      <c r="DT12" s="726"/>
      <c r="DU12" s="727"/>
      <c r="DV12" s="722"/>
      <c r="DW12" s="723"/>
      <c r="DX12" s="723"/>
      <c r="DY12" s="723"/>
      <c r="DZ12" s="728"/>
      <c r="EA12" s="212"/>
    </row>
    <row r="13" spans="1:131" s="213" customFormat="1" ht="26.25" customHeight="1" x14ac:dyDescent="0.15">
      <c r="A13" s="216">
        <v>7</v>
      </c>
      <c r="B13" s="729" t="s">
        <v>360</v>
      </c>
      <c r="C13" s="730"/>
      <c r="D13" s="730"/>
      <c r="E13" s="730"/>
      <c r="F13" s="730"/>
      <c r="G13" s="730"/>
      <c r="H13" s="730"/>
      <c r="I13" s="730"/>
      <c r="J13" s="730"/>
      <c r="K13" s="730"/>
      <c r="L13" s="730"/>
      <c r="M13" s="730"/>
      <c r="N13" s="730"/>
      <c r="O13" s="730"/>
      <c r="P13" s="731"/>
      <c r="Q13" s="732">
        <v>1121</v>
      </c>
      <c r="R13" s="733"/>
      <c r="S13" s="733"/>
      <c r="T13" s="733"/>
      <c r="U13" s="733"/>
      <c r="V13" s="733">
        <v>1006</v>
      </c>
      <c r="W13" s="733"/>
      <c r="X13" s="733"/>
      <c r="Y13" s="733"/>
      <c r="Z13" s="733"/>
      <c r="AA13" s="733">
        <v>115</v>
      </c>
      <c r="AB13" s="733"/>
      <c r="AC13" s="733"/>
      <c r="AD13" s="733"/>
      <c r="AE13" s="734"/>
      <c r="AF13" s="735">
        <v>115</v>
      </c>
      <c r="AG13" s="736"/>
      <c r="AH13" s="736"/>
      <c r="AI13" s="736"/>
      <c r="AJ13" s="737"/>
      <c r="AK13" s="718">
        <v>655</v>
      </c>
      <c r="AL13" s="719"/>
      <c r="AM13" s="719"/>
      <c r="AN13" s="719"/>
      <c r="AO13" s="719"/>
      <c r="AP13" s="719">
        <v>969</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559</v>
      </c>
      <c r="BT13" s="723"/>
      <c r="BU13" s="723"/>
      <c r="BV13" s="723"/>
      <c r="BW13" s="723"/>
      <c r="BX13" s="723"/>
      <c r="BY13" s="723"/>
      <c r="BZ13" s="723"/>
      <c r="CA13" s="723"/>
      <c r="CB13" s="723"/>
      <c r="CC13" s="723"/>
      <c r="CD13" s="723"/>
      <c r="CE13" s="723"/>
      <c r="CF13" s="723"/>
      <c r="CG13" s="724"/>
      <c r="CH13" s="725">
        <v>18</v>
      </c>
      <c r="CI13" s="726"/>
      <c r="CJ13" s="726"/>
      <c r="CK13" s="726"/>
      <c r="CL13" s="727"/>
      <c r="CM13" s="725">
        <v>1544</v>
      </c>
      <c r="CN13" s="726"/>
      <c r="CO13" s="726"/>
      <c r="CP13" s="726"/>
      <c r="CQ13" s="727"/>
      <c r="CR13" s="725">
        <v>589</v>
      </c>
      <c r="CS13" s="726"/>
      <c r="CT13" s="726"/>
      <c r="CU13" s="726"/>
      <c r="CV13" s="727"/>
      <c r="CW13" s="725">
        <v>0</v>
      </c>
      <c r="CX13" s="726"/>
      <c r="CY13" s="726"/>
      <c r="CZ13" s="726"/>
      <c r="DA13" s="727"/>
      <c r="DB13" s="725" t="s">
        <v>473</v>
      </c>
      <c r="DC13" s="726"/>
      <c r="DD13" s="726"/>
      <c r="DE13" s="726"/>
      <c r="DF13" s="727"/>
      <c r="DG13" s="725" t="s">
        <v>473</v>
      </c>
      <c r="DH13" s="726"/>
      <c r="DI13" s="726"/>
      <c r="DJ13" s="726"/>
      <c r="DK13" s="727"/>
      <c r="DL13" s="725" t="s">
        <v>473</v>
      </c>
      <c r="DM13" s="726"/>
      <c r="DN13" s="726"/>
      <c r="DO13" s="726"/>
      <c r="DP13" s="727"/>
      <c r="DQ13" s="725" t="s">
        <v>473</v>
      </c>
      <c r="DR13" s="726"/>
      <c r="DS13" s="726"/>
      <c r="DT13" s="726"/>
      <c r="DU13" s="727"/>
      <c r="DV13" s="722"/>
      <c r="DW13" s="723"/>
      <c r="DX13" s="723"/>
      <c r="DY13" s="723"/>
      <c r="DZ13" s="728"/>
      <c r="EA13" s="212"/>
    </row>
    <row r="14" spans="1:131" s="213" customFormat="1" ht="26.25" customHeight="1" x14ac:dyDescent="0.15">
      <c r="A14" s="216">
        <v>8</v>
      </c>
      <c r="B14" s="729" t="s">
        <v>361</v>
      </c>
      <c r="C14" s="730"/>
      <c r="D14" s="730"/>
      <c r="E14" s="730"/>
      <c r="F14" s="730"/>
      <c r="G14" s="730"/>
      <c r="H14" s="730"/>
      <c r="I14" s="730"/>
      <c r="J14" s="730"/>
      <c r="K14" s="730"/>
      <c r="L14" s="730"/>
      <c r="M14" s="730"/>
      <c r="N14" s="730"/>
      <c r="O14" s="730"/>
      <c r="P14" s="731"/>
      <c r="Q14" s="732">
        <v>125</v>
      </c>
      <c r="R14" s="733"/>
      <c r="S14" s="733"/>
      <c r="T14" s="733"/>
      <c r="U14" s="733"/>
      <c r="V14" s="733" t="s">
        <v>473</v>
      </c>
      <c r="W14" s="733"/>
      <c r="X14" s="733"/>
      <c r="Y14" s="733"/>
      <c r="Z14" s="733"/>
      <c r="AA14" s="733">
        <v>125</v>
      </c>
      <c r="AB14" s="733"/>
      <c r="AC14" s="733"/>
      <c r="AD14" s="733"/>
      <c r="AE14" s="734"/>
      <c r="AF14" s="735" t="s">
        <v>118</v>
      </c>
      <c r="AG14" s="736"/>
      <c r="AH14" s="736"/>
      <c r="AI14" s="736"/>
      <c r="AJ14" s="737"/>
      <c r="AK14" s="718" t="s">
        <v>473</v>
      </c>
      <c r="AL14" s="719"/>
      <c r="AM14" s="719"/>
      <c r="AN14" s="719"/>
      <c r="AO14" s="719"/>
      <c r="AP14" s="719" t="s">
        <v>473</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560</v>
      </c>
      <c r="BT14" s="723"/>
      <c r="BU14" s="723"/>
      <c r="BV14" s="723"/>
      <c r="BW14" s="723"/>
      <c r="BX14" s="723"/>
      <c r="BY14" s="723"/>
      <c r="BZ14" s="723"/>
      <c r="CA14" s="723"/>
      <c r="CB14" s="723"/>
      <c r="CC14" s="723"/>
      <c r="CD14" s="723"/>
      <c r="CE14" s="723"/>
      <c r="CF14" s="723"/>
      <c r="CG14" s="724"/>
      <c r="CH14" s="725">
        <v>-111</v>
      </c>
      <c r="CI14" s="726"/>
      <c r="CJ14" s="726"/>
      <c r="CK14" s="726"/>
      <c r="CL14" s="727"/>
      <c r="CM14" s="725">
        <v>8520</v>
      </c>
      <c r="CN14" s="726"/>
      <c r="CO14" s="726"/>
      <c r="CP14" s="726"/>
      <c r="CQ14" s="727"/>
      <c r="CR14" s="725">
        <v>3821</v>
      </c>
      <c r="CS14" s="726"/>
      <c r="CT14" s="726"/>
      <c r="CU14" s="726"/>
      <c r="CV14" s="727"/>
      <c r="CW14" s="725">
        <v>0</v>
      </c>
      <c r="CX14" s="726"/>
      <c r="CY14" s="726"/>
      <c r="CZ14" s="726"/>
      <c r="DA14" s="727"/>
      <c r="DB14" s="725" t="s">
        <v>473</v>
      </c>
      <c r="DC14" s="726"/>
      <c r="DD14" s="726"/>
      <c r="DE14" s="726"/>
      <c r="DF14" s="727"/>
      <c r="DG14" s="725" t="s">
        <v>473</v>
      </c>
      <c r="DH14" s="726"/>
      <c r="DI14" s="726"/>
      <c r="DJ14" s="726"/>
      <c r="DK14" s="727"/>
      <c r="DL14" s="725" t="s">
        <v>473</v>
      </c>
      <c r="DM14" s="726"/>
      <c r="DN14" s="726"/>
      <c r="DO14" s="726"/>
      <c r="DP14" s="727"/>
      <c r="DQ14" s="725" t="s">
        <v>473</v>
      </c>
      <c r="DR14" s="726"/>
      <c r="DS14" s="726"/>
      <c r="DT14" s="726"/>
      <c r="DU14" s="727"/>
      <c r="DV14" s="722"/>
      <c r="DW14" s="723"/>
      <c r="DX14" s="723"/>
      <c r="DY14" s="723"/>
      <c r="DZ14" s="728"/>
      <c r="EA14" s="212"/>
    </row>
    <row r="15" spans="1:131" s="213" customFormat="1" ht="26.25" customHeight="1" x14ac:dyDescent="0.15">
      <c r="A15" s="216">
        <v>9</v>
      </c>
      <c r="B15" s="729" t="s">
        <v>362</v>
      </c>
      <c r="C15" s="730"/>
      <c r="D15" s="730"/>
      <c r="E15" s="730"/>
      <c r="F15" s="730"/>
      <c r="G15" s="730"/>
      <c r="H15" s="730"/>
      <c r="I15" s="730"/>
      <c r="J15" s="730"/>
      <c r="K15" s="730"/>
      <c r="L15" s="730"/>
      <c r="M15" s="730"/>
      <c r="N15" s="730"/>
      <c r="O15" s="730"/>
      <c r="P15" s="731"/>
      <c r="Q15" s="732">
        <v>371</v>
      </c>
      <c r="R15" s="733"/>
      <c r="S15" s="733"/>
      <c r="T15" s="733"/>
      <c r="U15" s="733"/>
      <c r="V15" s="733" t="s">
        <v>473</v>
      </c>
      <c r="W15" s="733"/>
      <c r="X15" s="733"/>
      <c r="Y15" s="733"/>
      <c r="Z15" s="733"/>
      <c r="AA15" s="733">
        <v>371</v>
      </c>
      <c r="AB15" s="733"/>
      <c r="AC15" s="733"/>
      <c r="AD15" s="733"/>
      <c r="AE15" s="734"/>
      <c r="AF15" s="735" t="s">
        <v>118</v>
      </c>
      <c r="AG15" s="736"/>
      <c r="AH15" s="736"/>
      <c r="AI15" s="736"/>
      <c r="AJ15" s="737"/>
      <c r="AK15" s="718" t="s">
        <v>473</v>
      </c>
      <c r="AL15" s="719"/>
      <c r="AM15" s="719"/>
      <c r="AN15" s="719"/>
      <c r="AO15" s="719"/>
      <c r="AP15" s="719" t="s">
        <v>473</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561</v>
      </c>
      <c r="BT15" s="723"/>
      <c r="BU15" s="723"/>
      <c r="BV15" s="723"/>
      <c r="BW15" s="723"/>
      <c r="BX15" s="723"/>
      <c r="BY15" s="723"/>
      <c r="BZ15" s="723"/>
      <c r="CA15" s="723"/>
      <c r="CB15" s="723"/>
      <c r="CC15" s="723"/>
      <c r="CD15" s="723"/>
      <c r="CE15" s="723"/>
      <c r="CF15" s="723"/>
      <c r="CG15" s="724"/>
      <c r="CH15" s="725">
        <v>881</v>
      </c>
      <c r="CI15" s="726"/>
      <c r="CJ15" s="726"/>
      <c r="CK15" s="726"/>
      <c r="CL15" s="727"/>
      <c r="CM15" s="725">
        <v>18111</v>
      </c>
      <c r="CN15" s="726"/>
      <c r="CO15" s="726"/>
      <c r="CP15" s="726"/>
      <c r="CQ15" s="727"/>
      <c r="CR15" s="725">
        <v>4822</v>
      </c>
      <c r="CS15" s="726"/>
      <c r="CT15" s="726"/>
      <c r="CU15" s="726"/>
      <c r="CV15" s="727"/>
      <c r="CW15" s="725">
        <v>0</v>
      </c>
      <c r="CX15" s="726"/>
      <c r="CY15" s="726"/>
      <c r="CZ15" s="726"/>
      <c r="DA15" s="727"/>
      <c r="DB15" s="725">
        <v>2280</v>
      </c>
      <c r="DC15" s="726"/>
      <c r="DD15" s="726"/>
      <c r="DE15" s="726"/>
      <c r="DF15" s="727"/>
      <c r="DG15" s="725" t="s">
        <v>473</v>
      </c>
      <c r="DH15" s="726"/>
      <c r="DI15" s="726"/>
      <c r="DJ15" s="726"/>
      <c r="DK15" s="727"/>
      <c r="DL15" s="725" t="s">
        <v>473</v>
      </c>
      <c r="DM15" s="726"/>
      <c r="DN15" s="726"/>
      <c r="DO15" s="726"/>
      <c r="DP15" s="727"/>
      <c r="DQ15" s="725" t="s">
        <v>473</v>
      </c>
      <c r="DR15" s="726"/>
      <c r="DS15" s="726"/>
      <c r="DT15" s="726"/>
      <c r="DU15" s="727"/>
      <c r="DV15" s="722"/>
      <c r="DW15" s="723"/>
      <c r="DX15" s="723"/>
      <c r="DY15" s="723"/>
      <c r="DZ15" s="728"/>
      <c r="EA15" s="212"/>
    </row>
    <row r="16" spans="1:131" s="213" customFormat="1" ht="26.25" customHeight="1" x14ac:dyDescent="0.15">
      <c r="A16" s="216">
        <v>10</v>
      </c>
      <c r="B16" s="729" t="s">
        <v>363</v>
      </c>
      <c r="C16" s="730"/>
      <c r="D16" s="730"/>
      <c r="E16" s="730"/>
      <c r="F16" s="730"/>
      <c r="G16" s="730"/>
      <c r="H16" s="730"/>
      <c r="I16" s="730"/>
      <c r="J16" s="730"/>
      <c r="K16" s="730"/>
      <c r="L16" s="730"/>
      <c r="M16" s="730"/>
      <c r="N16" s="730"/>
      <c r="O16" s="730"/>
      <c r="P16" s="731"/>
      <c r="Q16" s="732">
        <v>16708</v>
      </c>
      <c r="R16" s="733"/>
      <c r="S16" s="733"/>
      <c r="T16" s="733"/>
      <c r="U16" s="733"/>
      <c r="V16" s="733">
        <v>16260</v>
      </c>
      <c r="W16" s="733"/>
      <c r="X16" s="733"/>
      <c r="Y16" s="733"/>
      <c r="Z16" s="733"/>
      <c r="AA16" s="733">
        <v>448</v>
      </c>
      <c r="AB16" s="733"/>
      <c r="AC16" s="733"/>
      <c r="AD16" s="733"/>
      <c r="AE16" s="734"/>
      <c r="AF16" s="735">
        <v>448</v>
      </c>
      <c r="AG16" s="736"/>
      <c r="AH16" s="736"/>
      <c r="AI16" s="736"/>
      <c r="AJ16" s="737"/>
      <c r="AK16" s="718">
        <v>1597</v>
      </c>
      <c r="AL16" s="719"/>
      <c r="AM16" s="719"/>
      <c r="AN16" s="719"/>
      <c r="AO16" s="719"/>
      <c r="AP16" s="719">
        <v>47950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562</v>
      </c>
      <c r="BT16" s="723"/>
      <c r="BU16" s="723"/>
      <c r="BV16" s="723"/>
      <c r="BW16" s="723"/>
      <c r="BX16" s="723"/>
      <c r="BY16" s="723"/>
      <c r="BZ16" s="723"/>
      <c r="CA16" s="723"/>
      <c r="CB16" s="723"/>
      <c r="CC16" s="723"/>
      <c r="CD16" s="723"/>
      <c r="CE16" s="723"/>
      <c r="CF16" s="723"/>
      <c r="CG16" s="724"/>
      <c r="CH16" s="725">
        <v>463</v>
      </c>
      <c r="CI16" s="726"/>
      <c r="CJ16" s="726"/>
      <c r="CK16" s="726"/>
      <c r="CL16" s="727"/>
      <c r="CM16" s="725">
        <v>8406</v>
      </c>
      <c r="CN16" s="726"/>
      <c r="CO16" s="726"/>
      <c r="CP16" s="726"/>
      <c r="CQ16" s="727"/>
      <c r="CR16" s="725">
        <v>2873</v>
      </c>
      <c r="CS16" s="726"/>
      <c r="CT16" s="726"/>
      <c r="CU16" s="726"/>
      <c r="CV16" s="727"/>
      <c r="CW16" s="725">
        <v>0</v>
      </c>
      <c r="CX16" s="726"/>
      <c r="CY16" s="726"/>
      <c r="CZ16" s="726"/>
      <c r="DA16" s="727"/>
      <c r="DB16" s="725">
        <v>4773</v>
      </c>
      <c r="DC16" s="726"/>
      <c r="DD16" s="726"/>
      <c r="DE16" s="726"/>
      <c r="DF16" s="727"/>
      <c r="DG16" s="725" t="s">
        <v>473</v>
      </c>
      <c r="DH16" s="726"/>
      <c r="DI16" s="726"/>
      <c r="DJ16" s="726"/>
      <c r="DK16" s="727"/>
      <c r="DL16" s="725" t="s">
        <v>473</v>
      </c>
      <c r="DM16" s="726"/>
      <c r="DN16" s="726"/>
      <c r="DO16" s="726"/>
      <c r="DP16" s="727"/>
      <c r="DQ16" s="725" t="s">
        <v>473</v>
      </c>
      <c r="DR16" s="726"/>
      <c r="DS16" s="726"/>
      <c r="DT16" s="726"/>
      <c r="DU16" s="727"/>
      <c r="DV16" s="722"/>
      <c r="DW16" s="723"/>
      <c r="DX16" s="723"/>
      <c r="DY16" s="723"/>
      <c r="DZ16" s="728"/>
      <c r="EA16" s="212"/>
    </row>
    <row r="17" spans="1:131" s="213" customFormat="1" ht="26.25" customHeight="1" x14ac:dyDescent="0.15">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563</v>
      </c>
      <c r="BT17" s="723"/>
      <c r="BU17" s="723"/>
      <c r="BV17" s="723"/>
      <c r="BW17" s="723"/>
      <c r="BX17" s="723"/>
      <c r="BY17" s="723"/>
      <c r="BZ17" s="723"/>
      <c r="CA17" s="723"/>
      <c r="CB17" s="723"/>
      <c r="CC17" s="723"/>
      <c r="CD17" s="723"/>
      <c r="CE17" s="723"/>
      <c r="CF17" s="723"/>
      <c r="CG17" s="724"/>
      <c r="CH17" s="725">
        <v>507</v>
      </c>
      <c r="CI17" s="726"/>
      <c r="CJ17" s="726"/>
      <c r="CK17" s="726"/>
      <c r="CL17" s="727"/>
      <c r="CM17" s="725">
        <v>13898</v>
      </c>
      <c r="CN17" s="726"/>
      <c r="CO17" s="726"/>
      <c r="CP17" s="726"/>
      <c r="CQ17" s="727"/>
      <c r="CR17" s="725">
        <v>63</v>
      </c>
      <c r="CS17" s="726"/>
      <c r="CT17" s="726"/>
      <c r="CU17" s="726"/>
      <c r="CV17" s="727"/>
      <c r="CW17" s="725">
        <v>0</v>
      </c>
      <c r="CX17" s="726"/>
      <c r="CY17" s="726"/>
      <c r="CZ17" s="726"/>
      <c r="DA17" s="727"/>
      <c r="DB17" s="725" t="s">
        <v>473</v>
      </c>
      <c r="DC17" s="726"/>
      <c r="DD17" s="726"/>
      <c r="DE17" s="726"/>
      <c r="DF17" s="727"/>
      <c r="DG17" s="725" t="s">
        <v>473</v>
      </c>
      <c r="DH17" s="726"/>
      <c r="DI17" s="726"/>
      <c r="DJ17" s="726"/>
      <c r="DK17" s="727"/>
      <c r="DL17" s="725" t="s">
        <v>473</v>
      </c>
      <c r="DM17" s="726"/>
      <c r="DN17" s="726"/>
      <c r="DO17" s="726"/>
      <c r="DP17" s="727"/>
      <c r="DQ17" s="725" t="s">
        <v>473</v>
      </c>
      <c r="DR17" s="726"/>
      <c r="DS17" s="726"/>
      <c r="DT17" s="726"/>
      <c r="DU17" s="727"/>
      <c r="DV17" s="722"/>
      <c r="DW17" s="723"/>
      <c r="DX17" s="723"/>
      <c r="DY17" s="723"/>
      <c r="DZ17" s="728"/>
      <c r="EA17" s="212"/>
    </row>
    <row r="18" spans="1:131" s="213" customFormat="1" ht="26.25" customHeight="1" x14ac:dyDescent="0.15">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564</v>
      </c>
      <c r="BT18" s="723"/>
      <c r="BU18" s="723"/>
      <c r="BV18" s="723"/>
      <c r="BW18" s="723"/>
      <c r="BX18" s="723"/>
      <c r="BY18" s="723"/>
      <c r="BZ18" s="723"/>
      <c r="CA18" s="723"/>
      <c r="CB18" s="723"/>
      <c r="CC18" s="723"/>
      <c r="CD18" s="723"/>
      <c r="CE18" s="723"/>
      <c r="CF18" s="723"/>
      <c r="CG18" s="724"/>
      <c r="CH18" s="725">
        <v>-394</v>
      </c>
      <c r="CI18" s="726"/>
      <c r="CJ18" s="726"/>
      <c r="CK18" s="726"/>
      <c r="CL18" s="727"/>
      <c r="CM18" s="725">
        <v>5112</v>
      </c>
      <c r="CN18" s="726"/>
      <c r="CO18" s="726"/>
      <c r="CP18" s="726"/>
      <c r="CQ18" s="727"/>
      <c r="CR18" s="725">
        <v>4005</v>
      </c>
      <c r="CS18" s="726"/>
      <c r="CT18" s="726"/>
      <c r="CU18" s="726"/>
      <c r="CV18" s="727"/>
      <c r="CW18" s="725">
        <v>0</v>
      </c>
      <c r="CX18" s="726"/>
      <c r="CY18" s="726"/>
      <c r="CZ18" s="726"/>
      <c r="DA18" s="727"/>
      <c r="DB18" s="725" t="s">
        <v>473</v>
      </c>
      <c r="DC18" s="726"/>
      <c r="DD18" s="726"/>
      <c r="DE18" s="726"/>
      <c r="DF18" s="727"/>
      <c r="DG18" s="725" t="s">
        <v>473</v>
      </c>
      <c r="DH18" s="726"/>
      <c r="DI18" s="726"/>
      <c r="DJ18" s="726"/>
      <c r="DK18" s="727"/>
      <c r="DL18" s="725" t="s">
        <v>473</v>
      </c>
      <c r="DM18" s="726"/>
      <c r="DN18" s="726"/>
      <c r="DO18" s="726"/>
      <c r="DP18" s="727"/>
      <c r="DQ18" s="725" t="s">
        <v>473</v>
      </c>
      <c r="DR18" s="726"/>
      <c r="DS18" s="726"/>
      <c r="DT18" s="726"/>
      <c r="DU18" s="727"/>
      <c r="DV18" s="722"/>
      <c r="DW18" s="723"/>
      <c r="DX18" s="723"/>
      <c r="DY18" s="723"/>
      <c r="DZ18" s="728"/>
      <c r="EA18" s="212"/>
    </row>
    <row r="19" spans="1:131" s="213" customFormat="1" ht="26.25" customHeight="1" x14ac:dyDescent="0.15">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565</v>
      </c>
      <c r="BT19" s="723"/>
      <c r="BU19" s="723"/>
      <c r="BV19" s="723"/>
      <c r="BW19" s="723"/>
      <c r="BX19" s="723"/>
      <c r="BY19" s="723"/>
      <c r="BZ19" s="723"/>
      <c r="CA19" s="723"/>
      <c r="CB19" s="723"/>
      <c r="CC19" s="723"/>
      <c r="CD19" s="723"/>
      <c r="CE19" s="723"/>
      <c r="CF19" s="723"/>
      <c r="CG19" s="724"/>
      <c r="CH19" s="725">
        <v>92</v>
      </c>
      <c r="CI19" s="726"/>
      <c r="CJ19" s="726"/>
      <c r="CK19" s="726"/>
      <c r="CL19" s="727"/>
      <c r="CM19" s="725">
        <v>310</v>
      </c>
      <c r="CN19" s="726"/>
      <c r="CO19" s="726"/>
      <c r="CP19" s="726"/>
      <c r="CQ19" s="727"/>
      <c r="CR19" s="725">
        <v>20</v>
      </c>
      <c r="CS19" s="726"/>
      <c r="CT19" s="726"/>
      <c r="CU19" s="726"/>
      <c r="CV19" s="727"/>
      <c r="CW19" s="725">
        <v>0</v>
      </c>
      <c r="CX19" s="726"/>
      <c r="CY19" s="726"/>
      <c r="CZ19" s="726"/>
      <c r="DA19" s="727"/>
      <c r="DB19" s="725" t="s">
        <v>473</v>
      </c>
      <c r="DC19" s="726"/>
      <c r="DD19" s="726"/>
      <c r="DE19" s="726"/>
      <c r="DF19" s="727"/>
      <c r="DG19" s="725" t="s">
        <v>473</v>
      </c>
      <c r="DH19" s="726"/>
      <c r="DI19" s="726"/>
      <c r="DJ19" s="726"/>
      <c r="DK19" s="727"/>
      <c r="DL19" s="725" t="s">
        <v>473</v>
      </c>
      <c r="DM19" s="726"/>
      <c r="DN19" s="726"/>
      <c r="DO19" s="726"/>
      <c r="DP19" s="727"/>
      <c r="DQ19" s="725" t="s">
        <v>473</v>
      </c>
      <c r="DR19" s="726"/>
      <c r="DS19" s="726"/>
      <c r="DT19" s="726"/>
      <c r="DU19" s="727"/>
      <c r="DV19" s="722"/>
      <c r="DW19" s="723"/>
      <c r="DX19" s="723"/>
      <c r="DY19" s="723"/>
      <c r="DZ19" s="728"/>
      <c r="EA19" s="212"/>
    </row>
    <row r="20" spans="1:131" s="213" customFormat="1" ht="26.25" customHeight="1" x14ac:dyDescent="0.15">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566</v>
      </c>
      <c r="BT20" s="723"/>
      <c r="BU20" s="723"/>
      <c r="BV20" s="723"/>
      <c r="BW20" s="723"/>
      <c r="BX20" s="723"/>
      <c r="BY20" s="723"/>
      <c r="BZ20" s="723"/>
      <c r="CA20" s="723"/>
      <c r="CB20" s="723"/>
      <c r="CC20" s="723"/>
      <c r="CD20" s="723"/>
      <c r="CE20" s="723"/>
      <c r="CF20" s="723"/>
      <c r="CG20" s="724"/>
      <c r="CH20" s="725">
        <v>2243</v>
      </c>
      <c r="CI20" s="726"/>
      <c r="CJ20" s="726"/>
      <c r="CK20" s="726"/>
      <c r="CL20" s="727"/>
      <c r="CM20" s="725">
        <v>55794</v>
      </c>
      <c r="CN20" s="726"/>
      <c r="CO20" s="726"/>
      <c r="CP20" s="726"/>
      <c r="CQ20" s="727"/>
      <c r="CR20" s="725">
        <v>115</v>
      </c>
      <c r="CS20" s="726"/>
      <c r="CT20" s="726"/>
      <c r="CU20" s="726"/>
      <c r="CV20" s="727"/>
      <c r="CW20" s="725">
        <v>0</v>
      </c>
      <c r="CX20" s="726"/>
      <c r="CY20" s="726"/>
      <c r="CZ20" s="726"/>
      <c r="DA20" s="727"/>
      <c r="DB20" s="725" t="s">
        <v>473</v>
      </c>
      <c r="DC20" s="726"/>
      <c r="DD20" s="726"/>
      <c r="DE20" s="726"/>
      <c r="DF20" s="727"/>
      <c r="DG20" s="725" t="s">
        <v>473</v>
      </c>
      <c r="DH20" s="726"/>
      <c r="DI20" s="726"/>
      <c r="DJ20" s="726"/>
      <c r="DK20" s="727"/>
      <c r="DL20" s="725" t="s">
        <v>473</v>
      </c>
      <c r="DM20" s="726"/>
      <c r="DN20" s="726"/>
      <c r="DO20" s="726"/>
      <c r="DP20" s="727"/>
      <c r="DQ20" s="725" t="s">
        <v>473</v>
      </c>
      <c r="DR20" s="726"/>
      <c r="DS20" s="726"/>
      <c r="DT20" s="726"/>
      <c r="DU20" s="727"/>
      <c r="DV20" s="722"/>
      <c r="DW20" s="723"/>
      <c r="DX20" s="723"/>
      <c r="DY20" s="723"/>
      <c r="DZ20" s="728"/>
      <c r="EA20" s="212"/>
    </row>
    <row r="21" spans="1:131" s="213" customFormat="1" ht="26.25" customHeight="1" thickBot="1" x14ac:dyDescent="0.2">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567</v>
      </c>
      <c r="BT21" s="723"/>
      <c r="BU21" s="723"/>
      <c r="BV21" s="723"/>
      <c r="BW21" s="723"/>
      <c r="BX21" s="723"/>
      <c r="BY21" s="723"/>
      <c r="BZ21" s="723"/>
      <c r="CA21" s="723"/>
      <c r="CB21" s="723"/>
      <c r="CC21" s="723"/>
      <c r="CD21" s="723"/>
      <c r="CE21" s="723"/>
      <c r="CF21" s="723"/>
      <c r="CG21" s="724"/>
      <c r="CH21" s="725">
        <v>50</v>
      </c>
      <c r="CI21" s="726"/>
      <c r="CJ21" s="726"/>
      <c r="CK21" s="726"/>
      <c r="CL21" s="727"/>
      <c r="CM21" s="725">
        <v>2908</v>
      </c>
      <c r="CN21" s="726"/>
      <c r="CO21" s="726"/>
      <c r="CP21" s="726"/>
      <c r="CQ21" s="727"/>
      <c r="CR21" s="725">
        <v>1070</v>
      </c>
      <c r="CS21" s="726"/>
      <c r="CT21" s="726"/>
      <c r="CU21" s="726"/>
      <c r="CV21" s="727"/>
      <c r="CW21" s="725">
        <v>0</v>
      </c>
      <c r="CX21" s="726"/>
      <c r="CY21" s="726"/>
      <c r="CZ21" s="726"/>
      <c r="DA21" s="727"/>
      <c r="DB21" s="725" t="s">
        <v>473</v>
      </c>
      <c r="DC21" s="726"/>
      <c r="DD21" s="726"/>
      <c r="DE21" s="726"/>
      <c r="DF21" s="727"/>
      <c r="DG21" s="725" t="s">
        <v>473</v>
      </c>
      <c r="DH21" s="726"/>
      <c r="DI21" s="726"/>
      <c r="DJ21" s="726"/>
      <c r="DK21" s="727"/>
      <c r="DL21" s="725" t="s">
        <v>473</v>
      </c>
      <c r="DM21" s="726"/>
      <c r="DN21" s="726"/>
      <c r="DO21" s="726"/>
      <c r="DP21" s="727"/>
      <c r="DQ21" s="725" t="s">
        <v>473</v>
      </c>
      <c r="DR21" s="726"/>
      <c r="DS21" s="726"/>
      <c r="DT21" s="726"/>
      <c r="DU21" s="727"/>
      <c r="DV21" s="722"/>
      <c r="DW21" s="723"/>
      <c r="DX21" s="723"/>
      <c r="DY21" s="723"/>
      <c r="DZ21" s="728"/>
      <c r="EA21" s="212"/>
    </row>
    <row r="22" spans="1:131" s="213" customFormat="1" ht="26.25" customHeight="1" x14ac:dyDescent="0.15">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6">
        <v>16</v>
      </c>
      <c r="BR22" s="217"/>
      <c r="BS22" s="722" t="s">
        <v>568</v>
      </c>
      <c r="BT22" s="723"/>
      <c r="BU22" s="723"/>
      <c r="BV22" s="723"/>
      <c r="BW22" s="723"/>
      <c r="BX22" s="723"/>
      <c r="BY22" s="723"/>
      <c r="BZ22" s="723"/>
      <c r="CA22" s="723"/>
      <c r="CB22" s="723"/>
      <c r="CC22" s="723"/>
      <c r="CD22" s="723"/>
      <c r="CE22" s="723"/>
      <c r="CF22" s="723"/>
      <c r="CG22" s="724"/>
      <c r="CH22" s="725">
        <v>229</v>
      </c>
      <c r="CI22" s="726"/>
      <c r="CJ22" s="726"/>
      <c r="CK22" s="726"/>
      <c r="CL22" s="727"/>
      <c r="CM22" s="725">
        <v>2569</v>
      </c>
      <c r="CN22" s="726"/>
      <c r="CO22" s="726"/>
      <c r="CP22" s="726"/>
      <c r="CQ22" s="727"/>
      <c r="CR22" s="725">
        <v>20</v>
      </c>
      <c r="CS22" s="726"/>
      <c r="CT22" s="726"/>
      <c r="CU22" s="726"/>
      <c r="CV22" s="727"/>
      <c r="CW22" s="725">
        <v>0</v>
      </c>
      <c r="CX22" s="726"/>
      <c r="CY22" s="726"/>
      <c r="CZ22" s="726"/>
      <c r="DA22" s="727"/>
      <c r="DB22" s="725" t="s">
        <v>473</v>
      </c>
      <c r="DC22" s="726"/>
      <c r="DD22" s="726"/>
      <c r="DE22" s="726"/>
      <c r="DF22" s="727"/>
      <c r="DG22" s="725" t="s">
        <v>473</v>
      </c>
      <c r="DH22" s="726"/>
      <c r="DI22" s="726"/>
      <c r="DJ22" s="726"/>
      <c r="DK22" s="727"/>
      <c r="DL22" s="725" t="s">
        <v>473</v>
      </c>
      <c r="DM22" s="726"/>
      <c r="DN22" s="726"/>
      <c r="DO22" s="726"/>
      <c r="DP22" s="727"/>
      <c r="DQ22" s="725" t="s">
        <v>473</v>
      </c>
      <c r="DR22" s="726"/>
      <c r="DS22" s="726"/>
      <c r="DT22" s="726"/>
      <c r="DU22" s="727"/>
      <c r="DV22" s="722"/>
      <c r="DW22" s="723"/>
      <c r="DX22" s="723"/>
      <c r="DY22" s="723"/>
      <c r="DZ22" s="728"/>
      <c r="EA22" s="212"/>
    </row>
    <row r="23" spans="1:131" s="213" customFormat="1" ht="26.25" customHeight="1" thickBot="1" x14ac:dyDescent="0.2">
      <c r="A23" s="218" t="s">
        <v>365</v>
      </c>
      <c r="B23" s="738" t="s">
        <v>366</v>
      </c>
      <c r="C23" s="739"/>
      <c r="D23" s="739"/>
      <c r="E23" s="739"/>
      <c r="F23" s="739"/>
      <c r="G23" s="739"/>
      <c r="H23" s="739"/>
      <c r="I23" s="739"/>
      <c r="J23" s="739"/>
      <c r="K23" s="739"/>
      <c r="L23" s="739"/>
      <c r="M23" s="739"/>
      <c r="N23" s="739"/>
      <c r="O23" s="739"/>
      <c r="P23" s="740"/>
      <c r="Q23" s="741">
        <v>3898939</v>
      </c>
      <c r="R23" s="742"/>
      <c r="S23" s="742"/>
      <c r="T23" s="742"/>
      <c r="U23" s="742"/>
      <c r="V23" s="742">
        <v>3812449</v>
      </c>
      <c r="W23" s="742"/>
      <c r="X23" s="742"/>
      <c r="Y23" s="742"/>
      <c r="Z23" s="742"/>
      <c r="AA23" s="742">
        <v>86490</v>
      </c>
      <c r="AB23" s="742"/>
      <c r="AC23" s="742"/>
      <c r="AD23" s="742"/>
      <c r="AE23" s="743"/>
      <c r="AF23" s="744">
        <v>69592</v>
      </c>
      <c r="AG23" s="742"/>
      <c r="AH23" s="742"/>
      <c r="AI23" s="742"/>
      <c r="AJ23" s="745"/>
      <c r="AK23" s="746"/>
      <c r="AL23" s="747"/>
      <c r="AM23" s="747"/>
      <c r="AN23" s="747"/>
      <c r="AO23" s="747"/>
      <c r="AP23" s="742">
        <v>5415388</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t="s">
        <v>552</v>
      </c>
      <c r="BS23" s="722" t="s">
        <v>569</v>
      </c>
      <c r="BT23" s="723"/>
      <c r="BU23" s="723"/>
      <c r="BV23" s="723"/>
      <c r="BW23" s="723"/>
      <c r="BX23" s="723"/>
      <c r="BY23" s="723"/>
      <c r="BZ23" s="723"/>
      <c r="CA23" s="723"/>
      <c r="CB23" s="723"/>
      <c r="CC23" s="723"/>
      <c r="CD23" s="723"/>
      <c r="CE23" s="723"/>
      <c r="CF23" s="723"/>
      <c r="CG23" s="724"/>
      <c r="CH23" s="725">
        <v>24</v>
      </c>
      <c r="CI23" s="726"/>
      <c r="CJ23" s="726"/>
      <c r="CK23" s="726"/>
      <c r="CL23" s="727"/>
      <c r="CM23" s="725">
        <v>425</v>
      </c>
      <c r="CN23" s="726"/>
      <c r="CO23" s="726"/>
      <c r="CP23" s="726"/>
      <c r="CQ23" s="727"/>
      <c r="CR23" s="725">
        <v>12</v>
      </c>
      <c r="CS23" s="726"/>
      <c r="CT23" s="726"/>
      <c r="CU23" s="726"/>
      <c r="CV23" s="727"/>
      <c r="CW23" s="725">
        <v>473</v>
      </c>
      <c r="CX23" s="726"/>
      <c r="CY23" s="726"/>
      <c r="CZ23" s="726"/>
      <c r="DA23" s="727"/>
      <c r="DB23" s="725">
        <v>5898</v>
      </c>
      <c r="DC23" s="726"/>
      <c r="DD23" s="726"/>
      <c r="DE23" s="726"/>
      <c r="DF23" s="727"/>
      <c r="DG23" s="725" t="s">
        <v>473</v>
      </c>
      <c r="DH23" s="726"/>
      <c r="DI23" s="726"/>
      <c r="DJ23" s="726"/>
      <c r="DK23" s="727"/>
      <c r="DL23" s="725">
        <v>17515</v>
      </c>
      <c r="DM23" s="726"/>
      <c r="DN23" s="726"/>
      <c r="DO23" s="726"/>
      <c r="DP23" s="727"/>
      <c r="DQ23" s="725">
        <v>1724</v>
      </c>
      <c r="DR23" s="726"/>
      <c r="DS23" s="726"/>
      <c r="DT23" s="726"/>
      <c r="DU23" s="727"/>
      <c r="DV23" s="722"/>
      <c r="DW23" s="723"/>
      <c r="DX23" s="723"/>
      <c r="DY23" s="723"/>
      <c r="DZ23" s="728"/>
      <c r="EA23" s="212"/>
    </row>
    <row r="24" spans="1:131" s="213" customFormat="1" ht="26.25" customHeight="1" x14ac:dyDescent="0.15">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570</v>
      </c>
      <c r="BT24" s="723"/>
      <c r="BU24" s="723"/>
      <c r="BV24" s="723"/>
      <c r="BW24" s="723"/>
      <c r="BX24" s="723"/>
      <c r="BY24" s="723"/>
      <c r="BZ24" s="723"/>
      <c r="CA24" s="723"/>
      <c r="CB24" s="723"/>
      <c r="CC24" s="723"/>
      <c r="CD24" s="723"/>
      <c r="CE24" s="723"/>
      <c r="CF24" s="723"/>
      <c r="CG24" s="724"/>
      <c r="CH24" s="725">
        <v>55</v>
      </c>
      <c r="CI24" s="726"/>
      <c r="CJ24" s="726"/>
      <c r="CK24" s="726"/>
      <c r="CL24" s="727"/>
      <c r="CM24" s="725">
        <v>1089</v>
      </c>
      <c r="CN24" s="726"/>
      <c r="CO24" s="726"/>
      <c r="CP24" s="726"/>
      <c r="CQ24" s="727"/>
      <c r="CR24" s="725">
        <v>30</v>
      </c>
      <c r="CS24" s="726"/>
      <c r="CT24" s="726"/>
      <c r="CU24" s="726"/>
      <c r="CV24" s="727"/>
      <c r="CW24" s="725">
        <v>285</v>
      </c>
      <c r="CX24" s="726"/>
      <c r="CY24" s="726"/>
      <c r="CZ24" s="726"/>
      <c r="DA24" s="727"/>
      <c r="DB24" s="725" t="s">
        <v>473</v>
      </c>
      <c r="DC24" s="726"/>
      <c r="DD24" s="726"/>
      <c r="DE24" s="726"/>
      <c r="DF24" s="727"/>
      <c r="DG24" s="725" t="s">
        <v>473</v>
      </c>
      <c r="DH24" s="726"/>
      <c r="DI24" s="726"/>
      <c r="DJ24" s="726"/>
      <c r="DK24" s="727"/>
      <c r="DL24" s="725" t="s">
        <v>473</v>
      </c>
      <c r="DM24" s="726"/>
      <c r="DN24" s="726"/>
      <c r="DO24" s="726"/>
      <c r="DP24" s="727"/>
      <c r="DQ24" s="725" t="s">
        <v>473</v>
      </c>
      <c r="DR24" s="726"/>
      <c r="DS24" s="726"/>
      <c r="DT24" s="726"/>
      <c r="DU24" s="727"/>
      <c r="DV24" s="722"/>
      <c r="DW24" s="723"/>
      <c r="DX24" s="723"/>
      <c r="DY24" s="723"/>
      <c r="DZ24" s="728"/>
      <c r="EA24" s="212"/>
    </row>
    <row r="25" spans="1:131" ht="26.25" customHeight="1" thickBot="1" x14ac:dyDescent="0.2">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571</v>
      </c>
      <c r="BT25" s="723"/>
      <c r="BU25" s="723"/>
      <c r="BV25" s="723"/>
      <c r="BW25" s="723"/>
      <c r="BX25" s="723"/>
      <c r="BY25" s="723"/>
      <c r="BZ25" s="723"/>
      <c r="CA25" s="723"/>
      <c r="CB25" s="723"/>
      <c r="CC25" s="723"/>
      <c r="CD25" s="723"/>
      <c r="CE25" s="723"/>
      <c r="CF25" s="723"/>
      <c r="CG25" s="724"/>
      <c r="CH25" s="725">
        <v>14</v>
      </c>
      <c r="CI25" s="726"/>
      <c r="CJ25" s="726"/>
      <c r="CK25" s="726"/>
      <c r="CL25" s="727"/>
      <c r="CM25" s="725">
        <v>11329</v>
      </c>
      <c r="CN25" s="726"/>
      <c r="CO25" s="726"/>
      <c r="CP25" s="726"/>
      <c r="CQ25" s="727"/>
      <c r="CR25" s="725">
        <v>6880</v>
      </c>
      <c r="CS25" s="726"/>
      <c r="CT25" s="726"/>
      <c r="CU25" s="726"/>
      <c r="CV25" s="727"/>
      <c r="CW25" s="725">
        <v>21</v>
      </c>
      <c r="CX25" s="726"/>
      <c r="CY25" s="726"/>
      <c r="CZ25" s="726"/>
      <c r="DA25" s="727"/>
      <c r="DB25" s="725" t="s">
        <v>473</v>
      </c>
      <c r="DC25" s="726"/>
      <c r="DD25" s="726"/>
      <c r="DE25" s="726"/>
      <c r="DF25" s="727"/>
      <c r="DG25" s="725" t="s">
        <v>473</v>
      </c>
      <c r="DH25" s="726"/>
      <c r="DI25" s="726"/>
      <c r="DJ25" s="726"/>
      <c r="DK25" s="727"/>
      <c r="DL25" s="725" t="s">
        <v>473</v>
      </c>
      <c r="DM25" s="726"/>
      <c r="DN25" s="726"/>
      <c r="DO25" s="726"/>
      <c r="DP25" s="727"/>
      <c r="DQ25" s="725" t="s">
        <v>473</v>
      </c>
      <c r="DR25" s="726"/>
      <c r="DS25" s="726"/>
      <c r="DT25" s="726"/>
      <c r="DU25" s="727"/>
      <c r="DV25" s="722"/>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19"/>
      <c r="BP26" s="219"/>
      <c r="BQ26" s="216">
        <v>20</v>
      </c>
      <c r="BR26" s="217"/>
      <c r="BS26" s="722" t="s">
        <v>572</v>
      </c>
      <c r="BT26" s="723"/>
      <c r="BU26" s="723"/>
      <c r="BV26" s="723"/>
      <c r="BW26" s="723"/>
      <c r="BX26" s="723"/>
      <c r="BY26" s="723"/>
      <c r="BZ26" s="723"/>
      <c r="CA26" s="723"/>
      <c r="CB26" s="723"/>
      <c r="CC26" s="723"/>
      <c r="CD26" s="723"/>
      <c r="CE26" s="723"/>
      <c r="CF26" s="723"/>
      <c r="CG26" s="724"/>
      <c r="CH26" s="725">
        <v>-12</v>
      </c>
      <c r="CI26" s="726"/>
      <c r="CJ26" s="726"/>
      <c r="CK26" s="726"/>
      <c r="CL26" s="727"/>
      <c r="CM26" s="725">
        <v>81</v>
      </c>
      <c r="CN26" s="726"/>
      <c r="CO26" s="726"/>
      <c r="CP26" s="726"/>
      <c r="CQ26" s="727"/>
      <c r="CR26" s="725">
        <v>10</v>
      </c>
      <c r="CS26" s="726"/>
      <c r="CT26" s="726"/>
      <c r="CU26" s="726"/>
      <c r="CV26" s="727"/>
      <c r="CW26" s="725">
        <v>40</v>
      </c>
      <c r="CX26" s="726"/>
      <c r="CY26" s="726"/>
      <c r="CZ26" s="726"/>
      <c r="DA26" s="727"/>
      <c r="DB26" s="725" t="s">
        <v>473</v>
      </c>
      <c r="DC26" s="726"/>
      <c r="DD26" s="726"/>
      <c r="DE26" s="726"/>
      <c r="DF26" s="727"/>
      <c r="DG26" s="725" t="s">
        <v>473</v>
      </c>
      <c r="DH26" s="726"/>
      <c r="DI26" s="726"/>
      <c r="DJ26" s="726"/>
      <c r="DK26" s="727"/>
      <c r="DL26" s="725" t="s">
        <v>473</v>
      </c>
      <c r="DM26" s="726"/>
      <c r="DN26" s="726"/>
      <c r="DO26" s="726"/>
      <c r="DP26" s="727"/>
      <c r="DQ26" s="725" t="s">
        <v>473</v>
      </c>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573</v>
      </c>
      <c r="BT27" s="723"/>
      <c r="BU27" s="723"/>
      <c r="BV27" s="723"/>
      <c r="BW27" s="723"/>
      <c r="BX27" s="723"/>
      <c r="BY27" s="723"/>
      <c r="BZ27" s="723"/>
      <c r="CA27" s="723"/>
      <c r="CB27" s="723"/>
      <c r="CC27" s="723"/>
      <c r="CD27" s="723"/>
      <c r="CE27" s="723"/>
      <c r="CF27" s="723"/>
      <c r="CG27" s="724"/>
      <c r="CH27" s="725">
        <v>2</v>
      </c>
      <c r="CI27" s="726"/>
      <c r="CJ27" s="726"/>
      <c r="CK27" s="726"/>
      <c r="CL27" s="727"/>
      <c r="CM27" s="725">
        <v>360</v>
      </c>
      <c r="CN27" s="726"/>
      <c r="CO27" s="726"/>
      <c r="CP27" s="726"/>
      <c r="CQ27" s="727"/>
      <c r="CR27" s="725">
        <v>280</v>
      </c>
      <c r="CS27" s="726"/>
      <c r="CT27" s="726"/>
      <c r="CU27" s="726"/>
      <c r="CV27" s="727"/>
      <c r="CW27" s="725">
        <v>175</v>
      </c>
      <c r="CX27" s="726"/>
      <c r="CY27" s="726"/>
      <c r="CZ27" s="726"/>
      <c r="DA27" s="727"/>
      <c r="DB27" s="725" t="s">
        <v>473</v>
      </c>
      <c r="DC27" s="726"/>
      <c r="DD27" s="726"/>
      <c r="DE27" s="726"/>
      <c r="DF27" s="727"/>
      <c r="DG27" s="725" t="s">
        <v>473</v>
      </c>
      <c r="DH27" s="726"/>
      <c r="DI27" s="726"/>
      <c r="DJ27" s="726"/>
      <c r="DK27" s="727"/>
      <c r="DL27" s="725" t="s">
        <v>473</v>
      </c>
      <c r="DM27" s="726"/>
      <c r="DN27" s="726"/>
      <c r="DO27" s="726"/>
      <c r="DP27" s="727"/>
      <c r="DQ27" s="725" t="s">
        <v>473</v>
      </c>
      <c r="DR27" s="726"/>
      <c r="DS27" s="726"/>
      <c r="DT27" s="726"/>
      <c r="DU27" s="727"/>
      <c r="DV27" s="722"/>
      <c r="DW27" s="723"/>
      <c r="DX27" s="723"/>
      <c r="DY27" s="723"/>
      <c r="DZ27" s="728"/>
      <c r="EA27" s="208"/>
    </row>
    <row r="28" spans="1:131" ht="26.25" customHeight="1" thickTop="1" x14ac:dyDescent="0.15">
      <c r="A28" s="220">
        <v>1</v>
      </c>
      <c r="B28" s="698" t="s">
        <v>377</v>
      </c>
      <c r="C28" s="699"/>
      <c r="D28" s="699"/>
      <c r="E28" s="699"/>
      <c r="F28" s="699"/>
      <c r="G28" s="699"/>
      <c r="H28" s="699"/>
      <c r="I28" s="699"/>
      <c r="J28" s="699"/>
      <c r="K28" s="699"/>
      <c r="L28" s="699"/>
      <c r="M28" s="699"/>
      <c r="N28" s="699"/>
      <c r="O28" s="699"/>
      <c r="P28" s="700"/>
      <c r="Q28" s="779">
        <v>557732</v>
      </c>
      <c r="R28" s="780"/>
      <c r="S28" s="780"/>
      <c r="T28" s="780"/>
      <c r="U28" s="780"/>
      <c r="V28" s="780">
        <v>542478</v>
      </c>
      <c r="W28" s="780"/>
      <c r="X28" s="780"/>
      <c r="Y28" s="780"/>
      <c r="Z28" s="780"/>
      <c r="AA28" s="780">
        <v>15254</v>
      </c>
      <c r="AB28" s="780"/>
      <c r="AC28" s="780"/>
      <c r="AD28" s="780"/>
      <c r="AE28" s="781"/>
      <c r="AF28" s="782">
        <v>15254</v>
      </c>
      <c r="AG28" s="780"/>
      <c r="AH28" s="780"/>
      <c r="AI28" s="780"/>
      <c r="AJ28" s="783"/>
      <c r="AK28" s="784">
        <v>36862</v>
      </c>
      <c r="AL28" s="785"/>
      <c r="AM28" s="785"/>
      <c r="AN28" s="785"/>
      <c r="AO28" s="785"/>
      <c r="AP28" s="785" t="s">
        <v>473</v>
      </c>
      <c r="AQ28" s="785"/>
      <c r="AR28" s="785"/>
      <c r="AS28" s="785"/>
      <c r="AT28" s="785"/>
      <c r="AU28" s="785" t="s">
        <v>473</v>
      </c>
      <c r="AV28" s="785"/>
      <c r="AW28" s="785"/>
      <c r="AX28" s="785"/>
      <c r="AY28" s="785"/>
      <c r="AZ28" s="786" t="s">
        <v>473</v>
      </c>
      <c r="BA28" s="786"/>
      <c r="BB28" s="786"/>
      <c r="BC28" s="786"/>
      <c r="BD28" s="786"/>
      <c r="BE28" s="777"/>
      <c r="BF28" s="777"/>
      <c r="BG28" s="777"/>
      <c r="BH28" s="777"/>
      <c r="BI28" s="778"/>
      <c r="BJ28" s="210"/>
      <c r="BK28" s="210"/>
      <c r="BL28" s="210"/>
      <c r="BM28" s="210"/>
      <c r="BN28" s="210"/>
      <c r="BO28" s="219"/>
      <c r="BP28" s="219"/>
      <c r="BQ28" s="216">
        <v>22</v>
      </c>
      <c r="BR28" s="217"/>
      <c r="BS28" s="722" t="s">
        <v>574</v>
      </c>
      <c r="BT28" s="723"/>
      <c r="BU28" s="723"/>
      <c r="BV28" s="723"/>
      <c r="BW28" s="723"/>
      <c r="BX28" s="723"/>
      <c r="BY28" s="723"/>
      <c r="BZ28" s="723"/>
      <c r="CA28" s="723"/>
      <c r="CB28" s="723"/>
      <c r="CC28" s="723"/>
      <c r="CD28" s="723"/>
      <c r="CE28" s="723"/>
      <c r="CF28" s="723"/>
      <c r="CG28" s="724"/>
      <c r="CH28" s="725">
        <v>94</v>
      </c>
      <c r="CI28" s="726"/>
      <c r="CJ28" s="726"/>
      <c r="CK28" s="726"/>
      <c r="CL28" s="727"/>
      <c r="CM28" s="725">
        <v>967</v>
      </c>
      <c r="CN28" s="726"/>
      <c r="CO28" s="726"/>
      <c r="CP28" s="726"/>
      <c r="CQ28" s="727"/>
      <c r="CR28" s="725">
        <v>300</v>
      </c>
      <c r="CS28" s="726"/>
      <c r="CT28" s="726"/>
      <c r="CU28" s="726"/>
      <c r="CV28" s="727"/>
      <c r="CW28" s="725">
        <v>2</v>
      </c>
      <c r="CX28" s="726"/>
      <c r="CY28" s="726"/>
      <c r="CZ28" s="726"/>
      <c r="DA28" s="727"/>
      <c r="DB28" s="725" t="s">
        <v>473</v>
      </c>
      <c r="DC28" s="726"/>
      <c r="DD28" s="726"/>
      <c r="DE28" s="726"/>
      <c r="DF28" s="727"/>
      <c r="DG28" s="725" t="s">
        <v>473</v>
      </c>
      <c r="DH28" s="726"/>
      <c r="DI28" s="726"/>
      <c r="DJ28" s="726"/>
      <c r="DK28" s="727"/>
      <c r="DL28" s="725" t="s">
        <v>473</v>
      </c>
      <c r="DM28" s="726"/>
      <c r="DN28" s="726"/>
      <c r="DO28" s="726"/>
      <c r="DP28" s="727"/>
      <c r="DQ28" s="725" t="s">
        <v>473</v>
      </c>
      <c r="DR28" s="726"/>
      <c r="DS28" s="726"/>
      <c r="DT28" s="726"/>
      <c r="DU28" s="727"/>
      <c r="DV28" s="722"/>
      <c r="DW28" s="723"/>
      <c r="DX28" s="723"/>
      <c r="DY28" s="723"/>
      <c r="DZ28" s="728"/>
      <c r="EA28" s="208"/>
    </row>
    <row r="29" spans="1:131" ht="26.25" customHeight="1" x14ac:dyDescent="0.15">
      <c r="A29" s="220">
        <v>2</v>
      </c>
      <c r="B29" s="729" t="s">
        <v>378</v>
      </c>
      <c r="C29" s="730"/>
      <c r="D29" s="730"/>
      <c r="E29" s="730"/>
      <c r="F29" s="730"/>
      <c r="G29" s="730"/>
      <c r="H29" s="730"/>
      <c r="I29" s="730"/>
      <c r="J29" s="730"/>
      <c r="K29" s="730"/>
      <c r="L29" s="730"/>
      <c r="M29" s="730"/>
      <c r="N29" s="730"/>
      <c r="O29" s="730"/>
      <c r="P29" s="731"/>
      <c r="Q29" s="732">
        <v>41723</v>
      </c>
      <c r="R29" s="733"/>
      <c r="S29" s="733"/>
      <c r="T29" s="733"/>
      <c r="U29" s="733"/>
      <c r="V29" s="733">
        <v>42974</v>
      </c>
      <c r="W29" s="733"/>
      <c r="X29" s="733"/>
      <c r="Y29" s="733"/>
      <c r="Z29" s="733"/>
      <c r="AA29" s="733">
        <v>-1251</v>
      </c>
      <c r="AB29" s="733"/>
      <c r="AC29" s="733"/>
      <c r="AD29" s="733"/>
      <c r="AE29" s="734"/>
      <c r="AF29" s="775" t="s">
        <v>118</v>
      </c>
      <c r="AG29" s="733"/>
      <c r="AH29" s="733"/>
      <c r="AI29" s="733"/>
      <c r="AJ29" s="776"/>
      <c r="AK29" s="791">
        <v>8281</v>
      </c>
      <c r="AL29" s="787"/>
      <c r="AM29" s="787"/>
      <c r="AN29" s="787"/>
      <c r="AO29" s="787"/>
      <c r="AP29" s="787">
        <v>20611</v>
      </c>
      <c r="AQ29" s="787"/>
      <c r="AR29" s="787"/>
      <c r="AS29" s="787"/>
      <c r="AT29" s="787"/>
      <c r="AU29" s="787">
        <v>13191</v>
      </c>
      <c r="AV29" s="787"/>
      <c r="AW29" s="787"/>
      <c r="AX29" s="787"/>
      <c r="AY29" s="787"/>
      <c r="AZ29" s="788" t="s">
        <v>473</v>
      </c>
      <c r="BA29" s="788"/>
      <c r="BB29" s="788"/>
      <c r="BC29" s="788"/>
      <c r="BD29" s="788"/>
      <c r="BE29" s="789" t="s">
        <v>538</v>
      </c>
      <c r="BF29" s="789"/>
      <c r="BG29" s="789"/>
      <c r="BH29" s="789"/>
      <c r="BI29" s="790"/>
      <c r="BJ29" s="210"/>
      <c r="BK29" s="210"/>
      <c r="BL29" s="210"/>
      <c r="BM29" s="210"/>
      <c r="BN29" s="210"/>
      <c r="BO29" s="219"/>
      <c r="BP29" s="219"/>
      <c r="BQ29" s="216">
        <v>23</v>
      </c>
      <c r="BR29" s="217"/>
      <c r="BS29" s="722" t="s">
        <v>575</v>
      </c>
      <c r="BT29" s="723"/>
      <c r="BU29" s="723"/>
      <c r="BV29" s="723"/>
      <c r="BW29" s="723"/>
      <c r="BX29" s="723"/>
      <c r="BY29" s="723"/>
      <c r="BZ29" s="723"/>
      <c r="CA29" s="723"/>
      <c r="CB29" s="723"/>
      <c r="CC29" s="723"/>
      <c r="CD29" s="723"/>
      <c r="CE29" s="723"/>
      <c r="CF29" s="723"/>
      <c r="CG29" s="724"/>
      <c r="CH29" s="725">
        <v>-311</v>
      </c>
      <c r="CI29" s="726"/>
      <c r="CJ29" s="726"/>
      <c r="CK29" s="726"/>
      <c r="CL29" s="727"/>
      <c r="CM29" s="725">
        <v>5424</v>
      </c>
      <c r="CN29" s="726"/>
      <c r="CO29" s="726"/>
      <c r="CP29" s="726"/>
      <c r="CQ29" s="727"/>
      <c r="CR29" s="725">
        <v>4500</v>
      </c>
      <c r="CS29" s="726"/>
      <c r="CT29" s="726"/>
      <c r="CU29" s="726"/>
      <c r="CV29" s="727"/>
      <c r="CW29" s="725">
        <v>137</v>
      </c>
      <c r="CX29" s="726"/>
      <c r="CY29" s="726"/>
      <c r="CZ29" s="726"/>
      <c r="DA29" s="727"/>
      <c r="DB29" s="725" t="s">
        <v>473</v>
      </c>
      <c r="DC29" s="726"/>
      <c r="DD29" s="726"/>
      <c r="DE29" s="726"/>
      <c r="DF29" s="727"/>
      <c r="DG29" s="725" t="s">
        <v>473</v>
      </c>
      <c r="DH29" s="726"/>
      <c r="DI29" s="726"/>
      <c r="DJ29" s="726"/>
      <c r="DK29" s="727"/>
      <c r="DL29" s="725" t="s">
        <v>473</v>
      </c>
      <c r="DM29" s="726"/>
      <c r="DN29" s="726"/>
      <c r="DO29" s="726"/>
      <c r="DP29" s="727"/>
      <c r="DQ29" s="725" t="s">
        <v>473</v>
      </c>
      <c r="DR29" s="726"/>
      <c r="DS29" s="726"/>
      <c r="DT29" s="726"/>
      <c r="DU29" s="727"/>
      <c r="DV29" s="722"/>
      <c r="DW29" s="723"/>
      <c r="DX29" s="723"/>
      <c r="DY29" s="723"/>
      <c r="DZ29" s="728"/>
      <c r="EA29" s="208"/>
    </row>
    <row r="30" spans="1:131" ht="26.25" customHeight="1" x14ac:dyDescent="0.15">
      <c r="A30" s="220">
        <v>3</v>
      </c>
      <c r="B30" s="729" t="s">
        <v>379</v>
      </c>
      <c r="C30" s="730"/>
      <c r="D30" s="730"/>
      <c r="E30" s="730"/>
      <c r="F30" s="730"/>
      <c r="G30" s="730"/>
      <c r="H30" s="730"/>
      <c r="I30" s="730"/>
      <c r="J30" s="730"/>
      <c r="K30" s="730"/>
      <c r="L30" s="730"/>
      <c r="M30" s="730"/>
      <c r="N30" s="730"/>
      <c r="O30" s="730"/>
      <c r="P30" s="731"/>
      <c r="Q30" s="732">
        <v>32762</v>
      </c>
      <c r="R30" s="733"/>
      <c r="S30" s="733"/>
      <c r="T30" s="733"/>
      <c r="U30" s="733"/>
      <c r="V30" s="733">
        <v>32112</v>
      </c>
      <c r="W30" s="733"/>
      <c r="X30" s="733"/>
      <c r="Y30" s="733"/>
      <c r="Z30" s="733"/>
      <c r="AA30" s="733">
        <v>651</v>
      </c>
      <c r="AB30" s="733"/>
      <c r="AC30" s="733"/>
      <c r="AD30" s="733"/>
      <c r="AE30" s="734"/>
      <c r="AF30" s="775">
        <v>22758</v>
      </c>
      <c r="AG30" s="733"/>
      <c r="AH30" s="733"/>
      <c r="AI30" s="733"/>
      <c r="AJ30" s="776"/>
      <c r="AK30" s="791">
        <v>2955</v>
      </c>
      <c r="AL30" s="787"/>
      <c r="AM30" s="787"/>
      <c r="AN30" s="787"/>
      <c r="AO30" s="787"/>
      <c r="AP30" s="787">
        <v>65019</v>
      </c>
      <c r="AQ30" s="787"/>
      <c r="AR30" s="787"/>
      <c r="AS30" s="787"/>
      <c r="AT30" s="787"/>
      <c r="AU30" s="787">
        <v>520</v>
      </c>
      <c r="AV30" s="787"/>
      <c r="AW30" s="787"/>
      <c r="AX30" s="787"/>
      <c r="AY30" s="787"/>
      <c r="AZ30" s="788" t="s">
        <v>473</v>
      </c>
      <c r="BA30" s="788"/>
      <c r="BB30" s="788"/>
      <c r="BC30" s="788"/>
      <c r="BD30" s="788"/>
      <c r="BE30" s="789" t="s">
        <v>538</v>
      </c>
      <c r="BF30" s="789"/>
      <c r="BG30" s="789"/>
      <c r="BH30" s="789"/>
      <c r="BI30" s="790"/>
      <c r="BJ30" s="210"/>
      <c r="BK30" s="210"/>
      <c r="BL30" s="210"/>
      <c r="BM30" s="210"/>
      <c r="BN30" s="210"/>
      <c r="BO30" s="219"/>
      <c r="BP30" s="219"/>
      <c r="BQ30" s="216">
        <v>24</v>
      </c>
      <c r="BR30" s="217"/>
      <c r="BS30" s="722" t="s">
        <v>576</v>
      </c>
      <c r="BT30" s="723"/>
      <c r="BU30" s="723"/>
      <c r="BV30" s="723"/>
      <c r="BW30" s="723"/>
      <c r="BX30" s="723"/>
      <c r="BY30" s="723"/>
      <c r="BZ30" s="723"/>
      <c r="CA30" s="723"/>
      <c r="CB30" s="723"/>
      <c r="CC30" s="723"/>
      <c r="CD30" s="723"/>
      <c r="CE30" s="723"/>
      <c r="CF30" s="723"/>
      <c r="CG30" s="724"/>
      <c r="CH30" s="725">
        <v>63</v>
      </c>
      <c r="CI30" s="726"/>
      <c r="CJ30" s="726"/>
      <c r="CK30" s="726"/>
      <c r="CL30" s="727"/>
      <c r="CM30" s="725">
        <v>2154</v>
      </c>
      <c r="CN30" s="726"/>
      <c r="CO30" s="726"/>
      <c r="CP30" s="726"/>
      <c r="CQ30" s="727"/>
      <c r="CR30" s="725">
        <v>2000</v>
      </c>
      <c r="CS30" s="726"/>
      <c r="CT30" s="726"/>
      <c r="CU30" s="726"/>
      <c r="CV30" s="727"/>
      <c r="CW30" s="725">
        <v>30</v>
      </c>
      <c r="CX30" s="726"/>
      <c r="CY30" s="726"/>
      <c r="CZ30" s="726"/>
      <c r="DA30" s="727"/>
      <c r="DB30" s="725" t="s">
        <v>473</v>
      </c>
      <c r="DC30" s="726"/>
      <c r="DD30" s="726"/>
      <c r="DE30" s="726"/>
      <c r="DF30" s="727"/>
      <c r="DG30" s="725" t="s">
        <v>473</v>
      </c>
      <c r="DH30" s="726"/>
      <c r="DI30" s="726"/>
      <c r="DJ30" s="726"/>
      <c r="DK30" s="727"/>
      <c r="DL30" s="725" t="s">
        <v>473</v>
      </c>
      <c r="DM30" s="726"/>
      <c r="DN30" s="726"/>
      <c r="DO30" s="726"/>
      <c r="DP30" s="727"/>
      <c r="DQ30" s="725" t="s">
        <v>473</v>
      </c>
      <c r="DR30" s="726"/>
      <c r="DS30" s="726"/>
      <c r="DT30" s="726"/>
      <c r="DU30" s="727"/>
      <c r="DV30" s="722"/>
      <c r="DW30" s="723"/>
      <c r="DX30" s="723"/>
      <c r="DY30" s="723"/>
      <c r="DZ30" s="728"/>
      <c r="EA30" s="208"/>
    </row>
    <row r="31" spans="1:131" ht="26.25" customHeight="1" x14ac:dyDescent="0.15">
      <c r="A31" s="220">
        <v>4</v>
      </c>
      <c r="B31" s="729" t="s">
        <v>380</v>
      </c>
      <c r="C31" s="730"/>
      <c r="D31" s="730"/>
      <c r="E31" s="730"/>
      <c r="F31" s="730"/>
      <c r="G31" s="730"/>
      <c r="H31" s="730"/>
      <c r="I31" s="730"/>
      <c r="J31" s="730"/>
      <c r="K31" s="730"/>
      <c r="L31" s="730"/>
      <c r="M31" s="730"/>
      <c r="N31" s="730"/>
      <c r="O31" s="730"/>
      <c r="P31" s="731"/>
      <c r="Q31" s="732">
        <v>14536</v>
      </c>
      <c r="R31" s="733"/>
      <c r="S31" s="733"/>
      <c r="T31" s="733"/>
      <c r="U31" s="733"/>
      <c r="V31" s="733">
        <v>12478</v>
      </c>
      <c r="W31" s="733"/>
      <c r="X31" s="733"/>
      <c r="Y31" s="733"/>
      <c r="Z31" s="733"/>
      <c r="AA31" s="733">
        <v>2058</v>
      </c>
      <c r="AB31" s="733"/>
      <c r="AC31" s="733"/>
      <c r="AD31" s="733"/>
      <c r="AE31" s="734"/>
      <c r="AF31" s="775">
        <v>9093</v>
      </c>
      <c r="AG31" s="733"/>
      <c r="AH31" s="733"/>
      <c r="AI31" s="733"/>
      <c r="AJ31" s="776"/>
      <c r="AK31" s="791">
        <v>1184</v>
      </c>
      <c r="AL31" s="787"/>
      <c r="AM31" s="787"/>
      <c r="AN31" s="787"/>
      <c r="AO31" s="787"/>
      <c r="AP31" s="787">
        <v>33812</v>
      </c>
      <c r="AQ31" s="787"/>
      <c r="AR31" s="787"/>
      <c r="AS31" s="787"/>
      <c r="AT31" s="787"/>
      <c r="AU31" s="787">
        <v>676</v>
      </c>
      <c r="AV31" s="787"/>
      <c r="AW31" s="787"/>
      <c r="AX31" s="787"/>
      <c r="AY31" s="787"/>
      <c r="AZ31" s="788" t="s">
        <v>473</v>
      </c>
      <c r="BA31" s="788"/>
      <c r="BB31" s="788"/>
      <c r="BC31" s="788"/>
      <c r="BD31" s="788"/>
      <c r="BE31" s="789" t="s">
        <v>538</v>
      </c>
      <c r="BF31" s="789"/>
      <c r="BG31" s="789"/>
      <c r="BH31" s="789"/>
      <c r="BI31" s="790"/>
      <c r="BJ31" s="210"/>
      <c r="BK31" s="210"/>
      <c r="BL31" s="210"/>
      <c r="BM31" s="210"/>
      <c r="BN31" s="210"/>
      <c r="BO31" s="219"/>
      <c r="BP31" s="219"/>
      <c r="BQ31" s="216">
        <v>25</v>
      </c>
      <c r="BR31" s="217"/>
      <c r="BS31" s="722" t="s">
        <v>577</v>
      </c>
      <c r="BT31" s="723"/>
      <c r="BU31" s="723"/>
      <c r="BV31" s="723"/>
      <c r="BW31" s="723"/>
      <c r="BX31" s="723"/>
      <c r="BY31" s="723"/>
      <c r="BZ31" s="723"/>
      <c r="CA31" s="723"/>
      <c r="CB31" s="723"/>
      <c r="CC31" s="723"/>
      <c r="CD31" s="723"/>
      <c r="CE31" s="723"/>
      <c r="CF31" s="723"/>
      <c r="CG31" s="724"/>
      <c r="CH31" s="725">
        <v>0</v>
      </c>
      <c r="CI31" s="726"/>
      <c r="CJ31" s="726"/>
      <c r="CK31" s="726"/>
      <c r="CL31" s="727"/>
      <c r="CM31" s="725">
        <v>1580</v>
      </c>
      <c r="CN31" s="726"/>
      <c r="CO31" s="726"/>
      <c r="CP31" s="726"/>
      <c r="CQ31" s="727"/>
      <c r="CR31" s="725">
        <v>1000</v>
      </c>
      <c r="CS31" s="726"/>
      <c r="CT31" s="726"/>
      <c r="CU31" s="726"/>
      <c r="CV31" s="727"/>
      <c r="CW31" s="725">
        <v>1</v>
      </c>
      <c r="CX31" s="726"/>
      <c r="CY31" s="726"/>
      <c r="CZ31" s="726"/>
      <c r="DA31" s="727"/>
      <c r="DB31" s="725" t="s">
        <v>473</v>
      </c>
      <c r="DC31" s="726"/>
      <c r="DD31" s="726"/>
      <c r="DE31" s="726"/>
      <c r="DF31" s="727"/>
      <c r="DG31" s="725" t="s">
        <v>473</v>
      </c>
      <c r="DH31" s="726"/>
      <c r="DI31" s="726"/>
      <c r="DJ31" s="726"/>
      <c r="DK31" s="727"/>
      <c r="DL31" s="725" t="s">
        <v>473</v>
      </c>
      <c r="DM31" s="726"/>
      <c r="DN31" s="726"/>
      <c r="DO31" s="726"/>
      <c r="DP31" s="727"/>
      <c r="DQ31" s="725" t="s">
        <v>473</v>
      </c>
      <c r="DR31" s="726"/>
      <c r="DS31" s="726"/>
      <c r="DT31" s="726"/>
      <c r="DU31" s="727"/>
      <c r="DV31" s="722"/>
      <c r="DW31" s="723"/>
      <c r="DX31" s="723"/>
      <c r="DY31" s="723"/>
      <c r="DZ31" s="728"/>
      <c r="EA31" s="208"/>
    </row>
    <row r="32" spans="1:131" ht="26.25" customHeight="1" x14ac:dyDescent="0.15">
      <c r="A32" s="220">
        <v>5</v>
      </c>
      <c r="B32" s="729" t="s">
        <v>381</v>
      </c>
      <c r="C32" s="730"/>
      <c r="D32" s="730"/>
      <c r="E32" s="730"/>
      <c r="F32" s="730"/>
      <c r="G32" s="730"/>
      <c r="H32" s="730"/>
      <c r="I32" s="730"/>
      <c r="J32" s="730"/>
      <c r="K32" s="730"/>
      <c r="L32" s="730"/>
      <c r="M32" s="730"/>
      <c r="N32" s="730"/>
      <c r="O32" s="730"/>
      <c r="P32" s="731"/>
      <c r="Q32" s="732">
        <v>31108</v>
      </c>
      <c r="R32" s="733"/>
      <c r="S32" s="733"/>
      <c r="T32" s="733"/>
      <c r="U32" s="733"/>
      <c r="V32" s="733">
        <v>30235</v>
      </c>
      <c r="W32" s="733"/>
      <c r="X32" s="733"/>
      <c r="Y32" s="733"/>
      <c r="Z32" s="733"/>
      <c r="AA32" s="733">
        <v>873</v>
      </c>
      <c r="AB32" s="733"/>
      <c r="AC32" s="733"/>
      <c r="AD32" s="733"/>
      <c r="AE32" s="734"/>
      <c r="AF32" s="775">
        <v>6538</v>
      </c>
      <c r="AG32" s="733"/>
      <c r="AH32" s="733"/>
      <c r="AI32" s="733"/>
      <c r="AJ32" s="776"/>
      <c r="AK32" s="791">
        <v>5106</v>
      </c>
      <c r="AL32" s="787"/>
      <c r="AM32" s="787"/>
      <c r="AN32" s="787"/>
      <c r="AO32" s="787"/>
      <c r="AP32" s="787">
        <v>107695</v>
      </c>
      <c r="AQ32" s="787"/>
      <c r="AR32" s="787"/>
      <c r="AS32" s="787"/>
      <c r="AT32" s="787"/>
      <c r="AU32" s="787">
        <v>72263</v>
      </c>
      <c r="AV32" s="787"/>
      <c r="AW32" s="787"/>
      <c r="AX32" s="787"/>
      <c r="AY32" s="787"/>
      <c r="AZ32" s="788" t="s">
        <v>473</v>
      </c>
      <c r="BA32" s="788"/>
      <c r="BB32" s="788"/>
      <c r="BC32" s="788"/>
      <c r="BD32" s="788"/>
      <c r="BE32" s="789" t="s">
        <v>538</v>
      </c>
      <c r="BF32" s="789"/>
      <c r="BG32" s="789"/>
      <c r="BH32" s="789"/>
      <c r="BI32" s="790"/>
      <c r="BJ32" s="210"/>
      <c r="BK32" s="210"/>
      <c r="BL32" s="210"/>
      <c r="BM32" s="210"/>
      <c r="BN32" s="210"/>
      <c r="BO32" s="219"/>
      <c r="BP32" s="219"/>
      <c r="BQ32" s="216">
        <v>26</v>
      </c>
      <c r="BR32" s="217"/>
      <c r="BS32" s="722" t="s">
        <v>578</v>
      </c>
      <c r="BT32" s="723"/>
      <c r="BU32" s="723"/>
      <c r="BV32" s="723"/>
      <c r="BW32" s="723"/>
      <c r="BX32" s="723"/>
      <c r="BY32" s="723"/>
      <c r="BZ32" s="723"/>
      <c r="CA32" s="723"/>
      <c r="CB32" s="723"/>
      <c r="CC32" s="723"/>
      <c r="CD32" s="723"/>
      <c r="CE32" s="723"/>
      <c r="CF32" s="723"/>
      <c r="CG32" s="724"/>
      <c r="CH32" s="725">
        <v>1</v>
      </c>
      <c r="CI32" s="726"/>
      <c r="CJ32" s="726"/>
      <c r="CK32" s="726"/>
      <c r="CL32" s="727"/>
      <c r="CM32" s="725">
        <v>2859</v>
      </c>
      <c r="CN32" s="726"/>
      <c r="CO32" s="726"/>
      <c r="CP32" s="726"/>
      <c r="CQ32" s="727"/>
      <c r="CR32" s="725">
        <v>2700</v>
      </c>
      <c r="CS32" s="726"/>
      <c r="CT32" s="726"/>
      <c r="CU32" s="726"/>
      <c r="CV32" s="727"/>
      <c r="CW32" s="725">
        <v>0</v>
      </c>
      <c r="CX32" s="726"/>
      <c r="CY32" s="726"/>
      <c r="CZ32" s="726"/>
      <c r="DA32" s="727"/>
      <c r="DB32" s="725" t="s">
        <v>473</v>
      </c>
      <c r="DC32" s="726"/>
      <c r="DD32" s="726"/>
      <c r="DE32" s="726"/>
      <c r="DF32" s="727"/>
      <c r="DG32" s="725" t="s">
        <v>473</v>
      </c>
      <c r="DH32" s="726"/>
      <c r="DI32" s="726"/>
      <c r="DJ32" s="726"/>
      <c r="DK32" s="727"/>
      <c r="DL32" s="725" t="s">
        <v>473</v>
      </c>
      <c r="DM32" s="726"/>
      <c r="DN32" s="726"/>
      <c r="DO32" s="726"/>
      <c r="DP32" s="727"/>
      <c r="DQ32" s="725" t="s">
        <v>473</v>
      </c>
      <c r="DR32" s="726"/>
      <c r="DS32" s="726"/>
      <c r="DT32" s="726"/>
      <c r="DU32" s="727"/>
      <c r="DV32" s="722"/>
      <c r="DW32" s="723"/>
      <c r="DX32" s="723"/>
      <c r="DY32" s="723"/>
      <c r="DZ32" s="728"/>
      <c r="EA32" s="208"/>
    </row>
    <row r="33" spans="1:131" ht="26.25" customHeight="1" x14ac:dyDescent="0.15">
      <c r="A33" s="220">
        <v>6</v>
      </c>
      <c r="B33" s="729" t="s">
        <v>382</v>
      </c>
      <c r="C33" s="730"/>
      <c r="D33" s="730"/>
      <c r="E33" s="730"/>
      <c r="F33" s="730"/>
      <c r="G33" s="730"/>
      <c r="H33" s="730"/>
      <c r="I33" s="730"/>
      <c r="J33" s="730"/>
      <c r="K33" s="730"/>
      <c r="L33" s="730"/>
      <c r="M33" s="730"/>
      <c r="N33" s="730"/>
      <c r="O33" s="730"/>
      <c r="P33" s="731"/>
      <c r="Q33" s="732">
        <v>6267</v>
      </c>
      <c r="R33" s="733"/>
      <c r="S33" s="733"/>
      <c r="T33" s="733"/>
      <c r="U33" s="733"/>
      <c r="V33" s="733">
        <v>4218</v>
      </c>
      <c r="W33" s="733"/>
      <c r="X33" s="733"/>
      <c r="Y33" s="733"/>
      <c r="Z33" s="733"/>
      <c r="AA33" s="733">
        <v>2049</v>
      </c>
      <c r="AB33" s="733"/>
      <c r="AC33" s="733"/>
      <c r="AD33" s="733"/>
      <c r="AE33" s="734"/>
      <c r="AF33" s="775">
        <v>14231</v>
      </c>
      <c r="AG33" s="733"/>
      <c r="AH33" s="733"/>
      <c r="AI33" s="733"/>
      <c r="AJ33" s="776"/>
      <c r="AK33" s="791">
        <v>0</v>
      </c>
      <c r="AL33" s="787"/>
      <c r="AM33" s="787"/>
      <c r="AN33" s="787"/>
      <c r="AO33" s="787"/>
      <c r="AP33" s="787">
        <v>44303</v>
      </c>
      <c r="AQ33" s="787"/>
      <c r="AR33" s="787"/>
      <c r="AS33" s="787"/>
      <c r="AT33" s="787"/>
      <c r="AU33" s="787" t="s">
        <v>539</v>
      </c>
      <c r="AV33" s="787"/>
      <c r="AW33" s="787"/>
      <c r="AX33" s="787"/>
      <c r="AY33" s="787"/>
      <c r="AZ33" s="788" t="s">
        <v>473</v>
      </c>
      <c r="BA33" s="788"/>
      <c r="BB33" s="788"/>
      <c r="BC33" s="788"/>
      <c r="BD33" s="788"/>
      <c r="BE33" s="789" t="s">
        <v>540</v>
      </c>
      <c r="BF33" s="789"/>
      <c r="BG33" s="789"/>
      <c r="BH33" s="789"/>
      <c r="BI33" s="790"/>
      <c r="BJ33" s="210"/>
      <c r="BK33" s="210"/>
      <c r="BL33" s="210"/>
      <c r="BM33" s="210"/>
      <c r="BN33" s="210"/>
      <c r="BO33" s="219"/>
      <c r="BP33" s="219"/>
      <c r="BQ33" s="216">
        <v>27</v>
      </c>
      <c r="BR33" s="217"/>
      <c r="BS33" s="722" t="s">
        <v>579</v>
      </c>
      <c r="BT33" s="723"/>
      <c r="BU33" s="723"/>
      <c r="BV33" s="723"/>
      <c r="BW33" s="723"/>
      <c r="BX33" s="723"/>
      <c r="BY33" s="723"/>
      <c r="BZ33" s="723"/>
      <c r="CA33" s="723"/>
      <c r="CB33" s="723"/>
      <c r="CC33" s="723"/>
      <c r="CD33" s="723"/>
      <c r="CE33" s="723"/>
      <c r="CF33" s="723"/>
      <c r="CG33" s="724"/>
      <c r="CH33" s="725">
        <v>64</v>
      </c>
      <c r="CI33" s="726"/>
      <c r="CJ33" s="726"/>
      <c r="CK33" s="726"/>
      <c r="CL33" s="727"/>
      <c r="CM33" s="725">
        <v>6872</v>
      </c>
      <c r="CN33" s="726"/>
      <c r="CO33" s="726"/>
      <c r="CP33" s="726"/>
      <c r="CQ33" s="727"/>
      <c r="CR33" s="725">
        <v>4000</v>
      </c>
      <c r="CS33" s="726"/>
      <c r="CT33" s="726"/>
      <c r="CU33" s="726"/>
      <c r="CV33" s="727"/>
      <c r="CW33" s="725">
        <v>563</v>
      </c>
      <c r="CX33" s="726"/>
      <c r="CY33" s="726"/>
      <c r="CZ33" s="726"/>
      <c r="DA33" s="727"/>
      <c r="DB33" s="725" t="s">
        <v>473</v>
      </c>
      <c r="DC33" s="726"/>
      <c r="DD33" s="726"/>
      <c r="DE33" s="726"/>
      <c r="DF33" s="727"/>
      <c r="DG33" s="725" t="s">
        <v>473</v>
      </c>
      <c r="DH33" s="726"/>
      <c r="DI33" s="726"/>
      <c r="DJ33" s="726"/>
      <c r="DK33" s="727"/>
      <c r="DL33" s="725" t="s">
        <v>473</v>
      </c>
      <c r="DM33" s="726"/>
      <c r="DN33" s="726"/>
      <c r="DO33" s="726"/>
      <c r="DP33" s="727"/>
      <c r="DQ33" s="725" t="s">
        <v>473</v>
      </c>
      <c r="DR33" s="726"/>
      <c r="DS33" s="726"/>
      <c r="DT33" s="726"/>
      <c r="DU33" s="727"/>
      <c r="DV33" s="722"/>
      <c r="DW33" s="723"/>
      <c r="DX33" s="723"/>
      <c r="DY33" s="723"/>
      <c r="DZ33" s="728"/>
      <c r="EA33" s="208"/>
    </row>
    <row r="34" spans="1:131" ht="26.25" customHeight="1" x14ac:dyDescent="0.15">
      <c r="A34" s="220">
        <v>7</v>
      </c>
      <c r="B34" s="729" t="s">
        <v>383</v>
      </c>
      <c r="C34" s="730"/>
      <c r="D34" s="730"/>
      <c r="E34" s="730"/>
      <c r="F34" s="730"/>
      <c r="G34" s="730"/>
      <c r="H34" s="730"/>
      <c r="I34" s="730"/>
      <c r="J34" s="730"/>
      <c r="K34" s="730"/>
      <c r="L34" s="730"/>
      <c r="M34" s="730"/>
      <c r="N34" s="730"/>
      <c r="O34" s="730"/>
      <c r="P34" s="731"/>
      <c r="Q34" s="732">
        <v>4359</v>
      </c>
      <c r="R34" s="733"/>
      <c r="S34" s="733"/>
      <c r="T34" s="733"/>
      <c r="U34" s="733"/>
      <c r="V34" s="733">
        <v>3996</v>
      </c>
      <c r="W34" s="733"/>
      <c r="X34" s="733"/>
      <c r="Y34" s="733"/>
      <c r="Z34" s="733"/>
      <c r="AA34" s="733">
        <v>363</v>
      </c>
      <c r="AB34" s="733"/>
      <c r="AC34" s="733"/>
      <c r="AD34" s="733"/>
      <c r="AE34" s="734"/>
      <c r="AF34" s="775">
        <v>363</v>
      </c>
      <c r="AG34" s="733"/>
      <c r="AH34" s="733"/>
      <c r="AI34" s="733"/>
      <c r="AJ34" s="776"/>
      <c r="AK34" s="791">
        <v>26</v>
      </c>
      <c r="AL34" s="787"/>
      <c r="AM34" s="787"/>
      <c r="AN34" s="787"/>
      <c r="AO34" s="787"/>
      <c r="AP34" s="787">
        <v>12683</v>
      </c>
      <c r="AQ34" s="787"/>
      <c r="AR34" s="787"/>
      <c r="AS34" s="787"/>
      <c r="AT34" s="787"/>
      <c r="AU34" s="787">
        <v>939</v>
      </c>
      <c r="AV34" s="787"/>
      <c r="AW34" s="787"/>
      <c r="AX34" s="787"/>
      <c r="AY34" s="787"/>
      <c r="AZ34" s="788" t="s">
        <v>473</v>
      </c>
      <c r="BA34" s="788"/>
      <c r="BB34" s="788"/>
      <c r="BC34" s="788"/>
      <c r="BD34" s="788"/>
      <c r="BE34" s="789" t="s">
        <v>541</v>
      </c>
      <c r="BF34" s="789"/>
      <c r="BG34" s="789"/>
      <c r="BH34" s="789"/>
      <c r="BI34" s="790"/>
      <c r="BJ34" s="210"/>
      <c r="BK34" s="210"/>
      <c r="BL34" s="210"/>
      <c r="BM34" s="210"/>
      <c r="BN34" s="210"/>
      <c r="BO34" s="219"/>
      <c r="BP34" s="219"/>
      <c r="BQ34" s="216">
        <v>28</v>
      </c>
      <c r="BR34" s="217"/>
      <c r="BS34" s="722" t="s">
        <v>580</v>
      </c>
      <c r="BT34" s="723"/>
      <c r="BU34" s="723"/>
      <c r="BV34" s="723"/>
      <c r="BW34" s="723"/>
      <c r="BX34" s="723"/>
      <c r="BY34" s="723"/>
      <c r="BZ34" s="723"/>
      <c r="CA34" s="723"/>
      <c r="CB34" s="723"/>
      <c r="CC34" s="723"/>
      <c r="CD34" s="723"/>
      <c r="CE34" s="723"/>
      <c r="CF34" s="723"/>
      <c r="CG34" s="724"/>
      <c r="CH34" s="725">
        <v>0</v>
      </c>
      <c r="CI34" s="726"/>
      <c r="CJ34" s="726"/>
      <c r="CK34" s="726"/>
      <c r="CL34" s="727"/>
      <c r="CM34" s="725">
        <v>104</v>
      </c>
      <c r="CN34" s="726"/>
      <c r="CO34" s="726"/>
      <c r="CP34" s="726"/>
      <c r="CQ34" s="727"/>
      <c r="CR34" s="725">
        <v>100</v>
      </c>
      <c r="CS34" s="726"/>
      <c r="CT34" s="726"/>
      <c r="CU34" s="726"/>
      <c r="CV34" s="727"/>
      <c r="CW34" s="725">
        <v>75</v>
      </c>
      <c r="CX34" s="726"/>
      <c r="CY34" s="726"/>
      <c r="CZ34" s="726"/>
      <c r="DA34" s="727"/>
      <c r="DB34" s="725" t="s">
        <v>473</v>
      </c>
      <c r="DC34" s="726"/>
      <c r="DD34" s="726"/>
      <c r="DE34" s="726"/>
      <c r="DF34" s="727"/>
      <c r="DG34" s="725" t="s">
        <v>473</v>
      </c>
      <c r="DH34" s="726"/>
      <c r="DI34" s="726"/>
      <c r="DJ34" s="726"/>
      <c r="DK34" s="727"/>
      <c r="DL34" s="725" t="s">
        <v>473</v>
      </c>
      <c r="DM34" s="726"/>
      <c r="DN34" s="726"/>
      <c r="DO34" s="726"/>
      <c r="DP34" s="727"/>
      <c r="DQ34" s="725" t="s">
        <v>473</v>
      </c>
      <c r="DR34" s="726"/>
      <c r="DS34" s="726"/>
      <c r="DT34" s="726"/>
      <c r="DU34" s="727"/>
      <c r="DV34" s="722"/>
      <c r="DW34" s="723"/>
      <c r="DX34" s="723"/>
      <c r="DY34" s="723"/>
      <c r="DZ34" s="728"/>
      <c r="EA34" s="208"/>
    </row>
    <row r="35" spans="1:131" ht="26.25" customHeight="1" x14ac:dyDescent="0.15">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t="s">
        <v>552</v>
      </c>
      <c r="BS35" s="722" t="s">
        <v>581</v>
      </c>
      <c r="BT35" s="723"/>
      <c r="BU35" s="723"/>
      <c r="BV35" s="723"/>
      <c r="BW35" s="723"/>
      <c r="BX35" s="723"/>
      <c r="BY35" s="723"/>
      <c r="BZ35" s="723"/>
      <c r="CA35" s="723"/>
      <c r="CB35" s="723"/>
      <c r="CC35" s="723"/>
      <c r="CD35" s="723"/>
      <c r="CE35" s="723"/>
      <c r="CF35" s="723"/>
      <c r="CG35" s="724"/>
      <c r="CH35" s="725">
        <v>-1848</v>
      </c>
      <c r="CI35" s="726"/>
      <c r="CJ35" s="726"/>
      <c r="CK35" s="726"/>
      <c r="CL35" s="727"/>
      <c r="CM35" s="725">
        <v>12768</v>
      </c>
      <c r="CN35" s="726"/>
      <c r="CO35" s="726"/>
      <c r="CP35" s="726"/>
      <c r="CQ35" s="727"/>
      <c r="CR35" s="725">
        <v>60</v>
      </c>
      <c r="CS35" s="726"/>
      <c r="CT35" s="726"/>
      <c r="CU35" s="726"/>
      <c r="CV35" s="727"/>
      <c r="CW35" s="725">
        <v>0</v>
      </c>
      <c r="CX35" s="726"/>
      <c r="CY35" s="726"/>
      <c r="CZ35" s="726"/>
      <c r="DA35" s="727"/>
      <c r="DB35" s="725">
        <v>533</v>
      </c>
      <c r="DC35" s="726"/>
      <c r="DD35" s="726"/>
      <c r="DE35" s="726"/>
      <c r="DF35" s="727"/>
      <c r="DG35" s="725" t="s">
        <v>473</v>
      </c>
      <c r="DH35" s="726"/>
      <c r="DI35" s="726"/>
      <c r="DJ35" s="726"/>
      <c r="DK35" s="727"/>
      <c r="DL35" s="725">
        <v>3890</v>
      </c>
      <c r="DM35" s="726"/>
      <c r="DN35" s="726"/>
      <c r="DO35" s="726"/>
      <c r="DP35" s="727"/>
      <c r="DQ35" s="725">
        <v>1167</v>
      </c>
      <c r="DR35" s="726"/>
      <c r="DS35" s="726"/>
      <c r="DT35" s="726"/>
      <c r="DU35" s="727"/>
      <c r="DV35" s="722"/>
      <c r="DW35" s="723"/>
      <c r="DX35" s="723"/>
      <c r="DY35" s="723"/>
      <c r="DZ35" s="728"/>
      <c r="EA35" s="208"/>
    </row>
    <row r="36" spans="1:131" ht="26.25" customHeight="1" x14ac:dyDescent="0.15">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582</v>
      </c>
      <c r="BT36" s="723"/>
      <c r="BU36" s="723"/>
      <c r="BV36" s="723"/>
      <c r="BW36" s="723"/>
      <c r="BX36" s="723"/>
      <c r="BY36" s="723"/>
      <c r="BZ36" s="723"/>
      <c r="CA36" s="723"/>
      <c r="CB36" s="723"/>
      <c r="CC36" s="723"/>
      <c r="CD36" s="723"/>
      <c r="CE36" s="723"/>
      <c r="CF36" s="723"/>
      <c r="CG36" s="724"/>
      <c r="CH36" s="725">
        <v>-2</v>
      </c>
      <c r="CI36" s="726"/>
      <c r="CJ36" s="726"/>
      <c r="CK36" s="726"/>
      <c r="CL36" s="727"/>
      <c r="CM36" s="725">
        <v>6284</v>
      </c>
      <c r="CN36" s="726"/>
      <c r="CO36" s="726"/>
      <c r="CP36" s="726"/>
      <c r="CQ36" s="727"/>
      <c r="CR36" s="725">
        <v>316</v>
      </c>
      <c r="CS36" s="726"/>
      <c r="CT36" s="726"/>
      <c r="CU36" s="726"/>
      <c r="CV36" s="727"/>
      <c r="CW36" s="725">
        <v>60</v>
      </c>
      <c r="CX36" s="726"/>
      <c r="CY36" s="726"/>
      <c r="CZ36" s="726"/>
      <c r="DA36" s="727"/>
      <c r="DB36" s="725" t="s">
        <v>473</v>
      </c>
      <c r="DC36" s="726"/>
      <c r="DD36" s="726"/>
      <c r="DE36" s="726"/>
      <c r="DF36" s="727"/>
      <c r="DG36" s="725" t="s">
        <v>473</v>
      </c>
      <c r="DH36" s="726"/>
      <c r="DI36" s="726"/>
      <c r="DJ36" s="726"/>
      <c r="DK36" s="727"/>
      <c r="DL36" s="725" t="s">
        <v>473</v>
      </c>
      <c r="DM36" s="726"/>
      <c r="DN36" s="726"/>
      <c r="DO36" s="726"/>
      <c r="DP36" s="727"/>
      <c r="DQ36" s="725" t="s">
        <v>473</v>
      </c>
      <c r="DR36" s="726"/>
      <c r="DS36" s="726"/>
      <c r="DT36" s="726"/>
      <c r="DU36" s="727"/>
      <c r="DV36" s="722"/>
      <c r="DW36" s="723"/>
      <c r="DX36" s="723"/>
      <c r="DY36" s="723"/>
      <c r="DZ36" s="728"/>
      <c r="EA36" s="208"/>
    </row>
    <row r="37" spans="1:131" ht="26.25" customHeight="1" x14ac:dyDescent="0.15">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t="s">
        <v>583</v>
      </c>
      <c r="BT37" s="723"/>
      <c r="BU37" s="723"/>
      <c r="BV37" s="723"/>
      <c r="BW37" s="723"/>
      <c r="BX37" s="723"/>
      <c r="BY37" s="723"/>
      <c r="BZ37" s="723"/>
      <c r="CA37" s="723"/>
      <c r="CB37" s="723"/>
      <c r="CC37" s="723"/>
      <c r="CD37" s="723"/>
      <c r="CE37" s="723"/>
      <c r="CF37" s="723"/>
      <c r="CG37" s="724"/>
      <c r="CH37" s="725">
        <v>0</v>
      </c>
      <c r="CI37" s="726"/>
      <c r="CJ37" s="726"/>
      <c r="CK37" s="726"/>
      <c r="CL37" s="727"/>
      <c r="CM37" s="725">
        <v>964</v>
      </c>
      <c r="CN37" s="726"/>
      <c r="CO37" s="726"/>
      <c r="CP37" s="726"/>
      <c r="CQ37" s="727"/>
      <c r="CR37" s="725">
        <v>260</v>
      </c>
      <c r="CS37" s="726"/>
      <c r="CT37" s="726"/>
      <c r="CU37" s="726"/>
      <c r="CV37" s="727"/>
      <c r="CW37" s="725">
        <v>27</v>
      </c>
      <c r="CX37" s="726"/>
      <c r="CY37" s="726"/>
      <c r="CZ37" s="726"/>
      <c r="DA37" s="727"/>
      <c r="DB37" s="725" t="s">
        <v>473</v>
      </c>
      <c r="DC37" s="726"/>
      <c r="DD37" s="726"/>
      <c r="DE37" s="726"/>
      <c r="DF37" s="727"/>
      <c r="DG37" s="725" t="s">
        <v>473</v>
      </c>
      <c r="DH37" s="726"/>
      <c r="DI37" s="726"/>
      <c r="DJ37" s="726"/>
      <c r="DK37" s="727"/>
      <c r="DL37" s="725" t="s">
        <v>473</v>
      </c>
      <c r="DM37" s="726"/>
      <c r="DN37" s="726"/>
      <c r="DO37" s="726"/>
      <c r="DP37" s="727"/>
      <c r="DQ37" s="725" t="s">
        <v>473</v>
      </c>
      <c r="DR37" s="726"/>
      <c r="DS37" s="726"/>
      <c r="DT37" s="726"/>
      <c r="DU37" s="727"/>
      <c r="DV37" s="722"/>
      <c r="DW37" s="723"/>
      <c r="DX37" s="723"/>
      <c r="DY37" s="723"/>
      <c r="DZ37" s="728"/>
      <c r="EA37" s="208"/>
    </row>
    <row r="38" spans="1:131" ht="26.25" customHeight="1" x14ac:dyDescent="0.15">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t="s">
        <v>584</v>
      </c>
      <c r="BT38" s="723"/>
      <c r="BU38" s="723"/>
      <c r="BV38" s="723"/>
      <c r="BW38" s="723"/>
      <c r="BX38" s="723"/>
      <c r="BY38" s="723"/>
      <c r="BZ38" s="723"/>
      <c r="CA38" s="723"/>
      <c r="CB38" s="723"/>
      <c r="CC38" s="723"/>
      <c r="CD38" s="723"/>
      <c r="CE38" s="723"/>
      <c r="CF38" s="723"/>
      <c r="CG38" s="724"/>
      <c r="CH38" s="725">
        <v>-2</v>
      </c>
      <c r="CI38" s="726"/>
      <c r="CJ38" s="726"/>
      <c r="CK38" s="726"/>
      <c r="CL38" s="727"/>
      <c r="CM38" s="725">
        <v>4974</v>
      </c>
      <c r="CN38" s="726"/>
      <c r="CO38" s="726"/>
      <c r="CP38" s="726"/>
      <c r="CQ38" s="727"/>
      <c r="CR38" s="725">
        <v>2100</v>
      </c>
      <c r="CS38" s="726"/>
      <c r="CT38" s="726"/>
      <c r="CU38" s="726"/>
      <c r="CV38" s="727"/>
      <c r="CW38" s="725">
        <v>0</v>
      </c>
      <c r="CX38" s="726"/>
      <c r="CY38" s="726"/>
      <c r="CZ38" s="726"/>
      <c r="DA38" s="727"/>
      <c r="DB38" s="725" t="s">
        <v>473</v>
      </c>
      <c r="DC38" s="726"/>
      <c r="DD38" s="726"/>
      <c r="DE38" s="726"/>
      <c r="DF38" s="727"/>
      <c r="DG38" s="725" t="s">
        <v>473</v>
      </c>
      <c r="DH38" s="726"/>
      <c r="DI38" s="726"/>
      <c r="DJ38" s="726"/>
      <c r="DK38" s="727"/>
      <c r="DL38" s="725" t="s">
        <v>473</v>
      </c>
      <c r="DM38" s="726"/>
      <c r="DN38" s="726"/>
      <c r="DO38" s="726"/>
      <c r="DP38" s="727"/>
      <c r="DQ38" s="725" t="s">
        <v>473</v>
      </c>
      <c r="DR38" s="726"/>
      <c r="DS38" s="726"/>
      <c r="DT38" s="726"/>
      <c r="DU38" s="727"/>
      <c r="DV38" s="722"/>
      <c r="DW38" s="723"/>
      <c r="DX38" s="723"/>
      <c r="DY38" s="723"/>
      <c r="DZ38" s="728"/>
      <c r="EA38" s="208"/>
    </row>
    <row r="39" spans="1:131" ht="26.25" customHeight="1" x14ac:dyDescent="0.15">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t="s">
        <v>585</v>
      </c>
      <c r="BT39" s="723"/>
      <c r="BU39" s="723"/>
      <c r="BV39" s="723"/>
      <c r="BW39" s="723"/>
      <c r="BX39" s="723"/>
      <c r="BY39" s="723"/>
      <c r="BZ39" s="723"/>
      <c r="CA39" s="723"/>
      <c r="CB39" s="723"/>
      <c r="CC39" s="723"/>
      <c r="CD39" s="723"/>
      <c r="CE39" s="723"/>
      <c r="CF39" s="723"/>
      <c r="CG39" s="724"/>
      <c r="CH39" s="725">
        <v>1</v>
      </c>
      <c r="CI39" s="726"/>
      <c r="CJ39" s="726"/>
      <c r="CK39" s="726"/>
      <c r="CL39" s="727"/>
      <c r="CM39" s="725">
        <v>24</v>
      </c>
      <c r="CN39" s="726"/>
      <c r="CO39" s="726"/>
      <c r="CP39" s="726"/>
      <c r="CQ39" s="727"/>
      <c r="CR39" s="725">
        <v>10</v>
      </c>
      <c r="CS39" s="726"/>
      <c r="CT39" s="726"/>
      <c r="CU39" s="726"/>
      <c r="CV39" s="727"/>
      <c r="CW39" s="725">
        <v>34</v>
      </c>
      <c r="CX39" s="726"/>
      <c r="CY39" s="726"/>
      <c r="CZ39" s="726"/>
      <c r="DA39" s="727"/>
      <c r="DB39" s="725" t="s">
        <v>473</v>
      </c>
      <c r="DC39" s="726"/>
      <c r="DD39" s="726"/>
      <c r="DE39" s="726"/>
      <c r="DF39" s="727"/>
      <c r="DG39" s="725" t="s">
        <v>473</v>
      </c>
      <c r="DH39" s="726"/>
      <c r="DI39" s="726"/>
      <c r="DJ39" s="726"/>
      <c r="DK39" s="727"/>
      <c r="DL39" s="725" t="s">
        <v>473</v>
      </c>
      <c r="DM39" s="726"/>
      <c r="DN39" s="726"/>
      <c r="DO39" s="726"/>
      <c r="DP39" s="727"/>
      <c r="DQ39" s="725" t="s">
        <v>473</v>
      </c>
      <c r="DR39" s="726"/>
      <c r="DS39" s="726"/>
      <c r="DT39" s="726"/>
      <c r="DU39" s="727"/>
      <c r="DV39" s="722"/>
      <c r="DW39" s="723"/>
      <c r="DX39" s="723"/>
      <c r="DY39" s="723"/>
      <c r="DZ39" s="728"/>
      <c r="EA39" s="208"/>
    </row>
    <row r="40" spans="1:131" ht="26.25" customHeight="1" x14ac:dyDescent="0.15">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t="s">
        <v>586</v>
      </c>
      <c r="BT40" s="723"/>
      <c r="BU40" s="723"/>
      <c r="BV40" s="723"/>
      <c r="BW40" s="723"/>
      <c r="BX40" s="723"/>
      <c r="BY40" s="723"/>
      <c r="BZ40" s="723"/>
      <c r="CA40" s="723"/>
      <c r="CB40" s="723"/>
      <c r="CC40" s="723"/>
      <c r="CD40" s="723"/>
      <c r="CE40" s="723"/>
      <c r="CF40" s="723"/>
      <c r="CG40" s="724"/>
      <c r="CH40" s="725">
        <v>-23</v>
      </c>
      <c r="CI40" s="726"/>
      <c r="CJ40" s="726"/>
      <c r="CK40" s="726"/>
      <c r="CL40" s="727"/>
      <c r="CM40" s="725">
        <v>499</v>
      </c>
      <c r="CN40" s="726"/>
      <c r="CO40" s="726"/>
      <c r="CP40" s="726"/>
      <c r="CQ40" s="727"/>
      <c r="CR40" s="725">
        <v>7</v>
      </c>
      <c r="CS40" s="726"/>
      <c r="CT40" s="726"/>
      <c r="CU40" s="726"/>
      <c r="CV40" s="727"/>
      <c r="CW40" s="725">
        <v>0</v>
      </c>
      <c r="CX40" s="726"/>
      <c r="CY40" s="726"/>
      <c r="CZ40" s="726"/>
      <c r="DA40" s="727"/>
      <c r="DB40" s="725" t="s">
        <v>473</v>
      </c>
      <c r="DC40" s="726"/>
      <c r="DD40" s="726"/>
      <c r="DE40" s="726"/>
      <c r="DF40" s="727"/>
      <c r="DG40" s="725" t="s">
        <v>473</v>
      </c>
      <c r="DH40" s="726"/>
      <c r="DI40" s="726"/>
      <c r="DJ40" s="726"/>
      <c r="DK40" s="727"/>
      <c r="DL40" s="725" t="s">
        <v>473</v>
      </c>
      <c r="DM40" s="726"/>
      <c r="DN40" s="726"/>
      <c r="DO40" s="726"/>
      <c r="DP40" s="727"/>
      <c r="DQ40" s="725" t="s">
        <v>473</v>
      </c>
      <c r="DR40" s="726"/>
      <c r="DS40" s="726"/>
      <c r="DT40" s="726"/>
      <c r="DU40" s="727"/>
      <c r="DV40" s="722"/>
      <c r="DW40" s="723"/>
      <c r="DX40" s="723"/>
      <c r="DY40" s="723"/>
      <c r="DZ40" s="728"/>
      <c r="EA40" s="208"/>
    </row>
    <row r="41" spans="1:131" ht="26.25" customHeight="1" x14ac:dyDescent="0.15">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t="s">
        <v>587</v>
      </c>
      <c r="BT41" s="723"/>
      <c r="BU41" s="723"/>
      <c r="BV41" s="723"/>
      <c r="BW41" s="723"/>
      <c r="BX41" s="723"/>
      <c r="BY41" s="723"/>
      <c r="BZ41" s="723"/>
      <c r="CA41" s="723"/>
      <c r="CB41" s="723"/>
      <c r="CC41" s="723"/>
      <c r="CD41" s="723"/>
      <c r="CE41" s="723"/>
      <c r="CF41" s="723"/>
      <c r="CG41" s="724"/>
      <c r="CH41" s="725">
        <v>-5</v>
      </c>
      <c r="CI41" s="726"/>
      <c r="CJ41" s="726"/>
      <c r="CK41" s="726"/>
      <c r="CL41" s="727"/>
      <c r="CM41" s="725">
        <v>355</v>
      </c>
      <c r="CN41" s="726"/>
      <c r="CO41" s="726"/>
      <c r="CP41" s="726"/>
      <c r="CQ41" s="727"/>
      <c r="CR41" s="725">
        <v>20</v>
      </c>
      <c r="CS41" s="726"/>
      <c r="CT41" s="726"/>
      <c r="CU41" s="726"/>
      <c r="CV41" s="727"/>
      <c r="CW41" s="725">
        <v>0</v>
      </c>
      <c r="CX41" s="726"/>
      <c r="CY41" s="726"/>
      <c r="CZ41" s="726"/>
      <c r="DA41" s="727"/>
      <c r="DB41" s="725" t="s">
        <v>473</v>
      </c>
      <c r="DC41" s="726"/>
      <c r="DD41" s="726"/>
      <c r="DE41" s="726"/>
      <c r="DF41" s="727"/>
      <c r="DG41" s="725" t="s">
        <v>473</v>
      </c>
      <c r="DH41" s="726"/>
      <c r="DI41" s="726"/>
      <c r="DJ41" s="726"/>
      <c r="DK41" s="727"/>
      <c r="DL41" s="725" t="s">
        <v>473</v>
      </c>
      <c r="DM41" s="726"/>
      <c r="DN41" s="726"/>
      <c r="DO41" s="726"/>
      <c r="DP41" s="727"/>
      <c r="DQ41" s="725" t="s">
        <v>473</v>
      </c>
      <c r="DR41" s="726"/>
      <c r="DS41" s="726"/>
      <c r="DT41" s="726"/>
      <c r="DU41" s="727"/>
      <c r="DV41" s="722"/>
      <c r="DW41" s="723"/>
      <c r="DX41" s="723"/>
      <c r="DY41" s="723"/>
      <c r="DZ41" s="728"/>
      <c r="EA41" s="208"/>
    </row>
    <row r="42" spans="1:131" ht="26.25" customHeight="1" x14ac:dyDescent="0.15">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t="s">
        <v>588</v>
      </c>
      <c r="BT42" s="723"/>
      <c r="BU42" s="723"/>
      <c r="BV42" s="723"/>
      <c r="BW42" s="723"/>
      <c r="BX42" s="723"/>
      <c r="BY42" s="723"/>
      <c r="BZ42" s="723"/>
      <c r="CA42" s="723"/>
      <c r="CB42" s="723"/>
      <c r="CC42" s="723"/>
      <c r="CD42" s="723"/>
      <c r="CE42" s="723"/>
      <c r="CF42" s="723"/>
      <c r="CG42" s="724"/>
      <c r="CH42" s="725">
        <v>1</v>
      </c>
      <c r="CI42" s="726"/>
      <c r="CJ42" s="726"/>
      <c r="CK42" s="726"/>
      <c r="CL42" s="727"/>
      <c r="CM42" s="725">
        <v>17103</v>
      </c>
      <c r="CN42" s="726"/>
      <c r="CO42" s="726"/>
      <c r="CP42" s="726"/>
      <c r="CQ42" s="727"/>
      <c r="CR42" s="725">
        <v>295</v>
      </c>
      <c r="CS42" s="726"/>
      <c r="CT42" s="726"/>
      <c r="CU42" s="726"/>
      <c r="CV42" s="727"/>
      <c r="CW42" s="725">
        <v>0</v>
      </c>
      <c r="CX42" s="726"/>
      <c r="CY42" s="726"/>
      <c r="CZ42" s="726"/>
      <c r="DA42" s="727"/>
      <c r="DB42" s="725">
        <v>7378</v>
      </c>
      <c r="DC42" s="726"/>
      <c r="DD42" s="726"/>
      <c r="DE42" s="726"/>
      <c r="DF42" s="727"/>
      <c r="DG42" s="725" t="s">
        <v>473</v>
      </c>
      <c r="DH42" s="726"/>
      <c r="DI42" s="726"/>
      <c r="DJ42" s="726"/>
      <c r="DK42" s="727"/>
      <c r="DL42" s="725" t="s">
        <v>473</v>
      </c>
      <c r="DM42" s="726"/>
      <c r="DN42" s="726"/>
      <c r="DO42" s="726"/>
      <c r="DP42" s="727"/>
      <c r="DQ42" s="725" t="s">
        <v>473</v>
      </c>
      <c r="DR42" s="726"/>
      <c r="DS42" s="726"/>
      <c r="DT42" s="726"/>
      <c r="DU42" s="727"/>
      <c r="DV42" s="722"/>
      <c r="DW42" s="723"/>
      <c r="DX42" s="723"/>
      <c r="DY42" s="723"/>
      <c r="DZ42" s="728"/>
      <c r="EA42" s="208"/>
    </row>
    <row r="43" spans="1:131" ht="26.25" customHeight="1" x14ac:dyDescent="0.15">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t="s">
        <v>589</v>
      </c>
      <c r="BT43" s="723"/>
      <c r="BU43" s="723"/>
      <c r="BV43" s="723"/>
      <c r="BW43" s="723"/>
      <c r="BX43" s="723"/>
      <c r="BY43" s="723"/>
      <c r="BZ43" s="723"/>
      <c r="CA43" s="723"/>
      <c r="CB43" s="723"/>
      <c r="CC43" s="723"/>
      <c r="CD43" s="723"/>
      <c r="CE43" s="723"/>
      <c r="CF43" s="723"/>
      <c r="CG43" s="724"/>
      <c r="CH43" s="725">
        <v>14</v>
      </c>
      <c r="CI43" s="726"/>
      <c r="CJ43" s="726"/>
      <c r="CK43" s="726"/>
      <c r="CL43" s="727"/>
      <c r="CM43" s="725">
        <v>1031</v>
      </c>
      <c r="CN43" s="726"/>
      <c r="CO43" s="726"/>
      <c r="CP43" s="726"/>
      <c r="CQ43" s="727"/>
      <c r="CR43" s="725">
        <v>40</v>
      </c>
      <c r="CS43" s="726"/>
      <c r="CT43" s="726"/>
      <c r="CU43" s="726"/>
      <c r="CV43" s="727"/>
      <c r="CW43" s="725">
        <v>0</v>
      </c>
      <c r="CX43" s="726"/>
      <c r="CY43" s="726"/>
      <c r="CZ43" s="726"/>
      <c r="DA43" s="727"/>
      <c r="DB43" s="725" t="s">
        <v>473</v>
      </c>
      <c r="DC43" s="726"/>
      <c r="DD43" s="726"/>
      <c r="DE43" s="726"/>
      <c r="DF43" s="727"/>
      <c r="DG43" s="725" t="s">
        <v>473</v>
      </c>
      <c r="DH43" s="726"/>
      <c r="DI43" s="726"/>
      <c r="DJ43" s="726"/>
      <c r="DK43" s="727"/>
      <c r="DL43" s="725" t="s">
        <v>473</v>
      </c>
      <c r="DM43" s="726"/>
      <c r="DN43" s="726"/>
      <c r="DO43" s="726"/>
      <c r="DP43" s="727"/>
      <c r="DQ43" s="725" t="s">
        <v>473</v>
      </c>
      <c r="DR43" s="726"/>
      <c r="DS43" s="726"/>
      <c r="DT43" s="726"/>
      <c r="DU43" s="727"/>
      <c r="DV43" s="722"/>
      <c r="DW43" s="723"/>
      <c r="DX43" s="723"/>
      <c r="DY43" s="723"/>
      <c r="DZ43" s="728"/>
      <c r="EA43" s="208"/>
    </row>
    <row r="44" spans="1:131" ht="26.25" customHeight="1" x14ac:dyDescent="0.15">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t="s">
        <v>590</v>
      </c>
      <c r="BT44" s="723"/>
      <c r="BU44" s="723"/>
      <c r="BV44" s="723"/>
      <c r="BW44" s="723"/>
      <c r="BX44" s="723"/>
      <c r="BY44" s="723"/>
      <c r="BZ44" s="723"/>
      <c r="CA44" s="723"/>
      <c r="CB44" s="723"/>
      <c r="CC44" s="723"/>
      <c r="CD44" s="723"/>
      <c r="CE44" s="723"/>
      <c r="CF44" s="723"/>
      <c r="CG44" s="724"/>
      <c r="CH44" s="725">
        <v>1987</v>
      </c>
      <c r="CI44" s="726"/>
      <c r="CJ44" s="726"/>
      <c r="CK44" s="726"/>
      <c r="CL44" s="727"/>
      <c r="CM44" s="725">
        <v>11057</v>
      </c>
      <c r="CN44" s="726"/>
      <c r="CO44" s="726"/>
      <c r="CP44" s="726"/>
      <c r="CQ44" s="727"/>
      <c r="CR44" s="725">
        <v>1</v>
      </c>
      <c r="CS44" s="726"/>
      <c r="CT44" s="726"/>
      <c r="CU44" s="726"/>
      <c r="CV44" s="727"/>
      <c r="CW44" s="725">
        <v>2423</v>
      </c>
      <c r="CX44" s="726"/>
      <c r="CY44" s="726"/>
      <c r="CZ44" s="726"/>
      <c r="DA44" s="727"/>
      <c r="DB44" s="725" t="s">
        <v>473</v>
      </c>
      <c r="DC44" s="726"/>
      <c r="DD44" s="726"/>
      <c r="DE44" s="726"/>
      <c r="DF44" s="727"/>
      <c r="DG44" s="725" t="s">
        <v>473</v>
      </c>
      <c r="DH44" s="726"/>
      <c r="DI44" s="726"/>
      <c r="DJ44" s="726"/>
      <c r="DK44" s="727"/>
      <c r="DL44" s="725" t="s">
        <v>473</v>
      </c>
      <c r="DM44" s="726"/>
      <c r="DN44" s="726"/>
      <c r="DO44" s="726"/>
      <c r="DP44" s="727"/>
      <c r="DQ44" s="725" t="s">
        <v>473</v>
      </c>
      <c r="DR44" s="726"/>
      <c r="DS44" s="726"/>
      <c r="DT44" s="726"/>
      <c r="DU44" s="727"/>
      <c r="DV44" s="722"/>
      <c r="DW44" s="723"/>
      <c r="DX44" s="723"/>
      <c r="DY44" s="723"/>
      <c r="DZ44" s="728"/>
      <c r="EA44" s="208"/>
    </row>
    <row r="45" spans="1:131" ht="26.25" customHeight="1" x14ac:dyDescent="0.15">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t="s">
        <v>591</v>
      </c>
      <c r="BT45" s="723"/>
      <c r="BU45" s="723"/>
      <c r="BV45" s="723"/>
      <c r="BW45" s="723"/>
      <c r="BX45" s="723"/>
      <c r="BY45" s="723"/>
      <c r="BZ45" s="723"/>
      <c r="CA45" s="723"/>
      <c r="CB45" s="723"/>
      <c r="CC45" s="723"/>
      <c r="CD45" s="723"/>
      <c r="CE45" s="723"/>
      <c r="CF45" s="723"/>
      <c r="CG45" s="724"/>
      <c r="CH45" s="725">
        <v>-2</v>
      </c>
      <c r="CI45" s="726"/>
      <c r="CJ45" s="726"/>
      <c r="CK45" s="726"/>
      <c r="CL45" s="727"/>
      <c r="CM45" s="725">
        <v>271</v>
      </c>
      <c r="CN45" s="726"/>
      <c r="CO45" s="726"/>
      <c r="CP45" s="726"/>
      <c r="CQ45" s="727"/>
      <c r="CR45" s="725">
        <v>70</v>
      </c>
      <c r="CS45" s="726"/>
      <c r="CT45" s="726"/>
      <c r="CU45" s="726"/>
      <c r="CV45" s="727"/>
      <c r="CW45" s="725">
        <v>70</v>
      </c>
      <c r="CX45" s="726"/>
      <c r="CY45" s="726"/>
      <c r="CZ45" s="726"/>
      <c r="DA45" s="727"/>
      <c r="DB45" s="725" t="s">
        <v>473</v>
      </c>
      <c r="DC45" s="726"/>
      <c r="DD45" s="726"/>
      <c r="DE45" s="726"/>
      <c r="DF45" s="727"/>
      <c r="DG45" s="725" t="s">
        <v>473</v>
      </c>
      <c r="DH45" s="726"/>
      <c r="DI45" s="726"/>
      <c r="DJ45" s="726"/>
      <c r="DK45" s="727"/>
      <c r="DL45" s="725" t="s">
        <v>473</v>
      </c>
      <c r="DM45" s="726"/>
      <c r="DN45" s="726"/>
      <c r="DO45" s="726"/>
      <c r="DP45" s="727"/>
      <c r="DQ45" s="725" t="s">
        <v>473</v>
      </c>
      <c r="DR45" s="726"/>
      <c r="DS45" s="726"/>
      <c r="DT45" s="726"/>
      <c r="DU45" s="727"/>
      <c r="DV45" s="722"/>
      <c r="DW45" s="723"/>
      <c r="DX45" s="723"/>
      <c r="DY45" s="723"/>
      <c r="DZ45" s="728"/>
      <c r="EA45" s="208"/>
    </row>
    <row r="46" spans="1:131" ht="26.25" customHeight="1" x14ac:dyDescent="0.15">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t="s">
        <v>592</v>
      </c>
      <c r="BT46" s="723"/>
      <c r="BU46" s="723"/>
      <c r="BV46" s="723"/>
      <c r="BW46" s="723"/>
      <c r="BX46" s="723"/>
      <c r="BY46" s="723"/>
      <c r="BZ46" s="723"/>
      <c r="CA46" s="723"/>
      <c r="CB46" s="723"/>
      <c r="CC46" s="723"/>
      <c r="CD46" s="723"/>
      <c r="CE46" s="723"/>
      <c r="CF46" s="723"/>
      <c r="CG46" s="724"/>
      <c r="CH46" s="725">
        <v>128</v>
      </c>
      <c r="CI46" s="726"/>
      <c r="CJ46" s="726"/>
      <c r="CK46" s="726"/>
      <c r="CL46" s="727"/>
      <c r="CM46" s="725">
        <v>1013</v>
      </c>
      <c r="CN46" s="726"/>
      <c r="CO46" s="726"/>
      <c r="CP46" s="726"/>
      <c r="CQ46" s="727"/>
      <c r="CR46" s="725">
        <v>0</v>
      </c>
      <c r="CS46" s="726"/>
      <c r="CT46" s="726"/>
      <c r="CU46" s="726"/>
      <c r="CV46" s="727"/>
      <c r="CW46" s="725">
        <v>17</v>
      </c>
      <c r="CX46" s="726"/>
      <c r="CY46" s="726"/>
      <c r="CZ46" s="726"/>
      <c r="DA46" s="727"/>
      <c r="DB46" s="725">
        <v>49</v>
      </c>
      <c r="DC46" s="726"/>
      <c r="DD46" s="726"/>
      <c r="DE46" s="726"/>
      <c r="DF46" s="727"/>
      <c r="DG46" s="725" t="s">
        <v>473</v>
      </c>
      <c r="DH46" s="726"/>
      <c r="DI46" s="726"/>
      <c r="DJ46" s="726"/>
      <c r="DK46" s="727"/>
      <c r="DL46" s="725" t="s">
        <v>473</v>
      </c>
      <c r="DM46" s="726"/>
      <c r="DN46" s="726"/>
      <c r="DO46" s="726"/>
      <c r="DP46" s="727"/>
      <c r="DQ46" s="725" t="s">
        <v>473</v>
      </c>
      <c r="DR46" s="726"/>
      <c r="DS46" s="726"/>
      <c r="DT46" s="726"/>
      <c r="DU46" s="727"/>
      <c r="DV46" s="722"/>
      <c r="DW46" s="723"/>
      <c r="DX46" s="723"/>
      <c r="DY46" s="723"/>
      <c r="DZ46" s="728"/>
      <c r="EA46" s="208"/>
    </row>
    <row r="47" spans="1:131" ht="26.25" customHeight="1" x14ac:dyDescent="0.15">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t="s">
        <v>593</v>
      </c>
      <c r="BT47" s="723"/>
      <c r="BU47" s="723"/>
      <c r="BV47" s="723"/>
      <c r="BW47" s="723"/>
      <c r="BX47" s="723"/>
      <c r="BY47" s="723"/>
      <c r="BZ47" s="723"/>
      <c r="CA47" s="723"/>
      <c r="CB47" s="723"/>
      <c r="CC47" s="723"/>
      <c r="CD47" s="723"/>
      <c r="CE47" s="723"/>
      <c r="CF47" s="723"/>
      <c r="CG47" s="724"/>
      <c r="CH47" s="725">
        <v>7131</v>
      </c>
      <c r="CI47" s="726"/>
      <c r="CJ47" s="726"/>
      <c r="CK47" s="726"/>
      <c r="CL47" s="727"/>
      <c r="CM47" s="725">
        <v>82524</v>
      </c>
      <c r="CN47" s="726"/>
      <c r="CO47" s="726"/>
      <c r="CP47" s="726"/>
      <c r="CQ47" s="727"/>
      <c r="CR47" s="725">
        <v>4913</v>
      </c>
      <c r="CS47" s="726"/>
      <c r="CT47" s="726"/>
      <c r="CU47" s="726"/>
      <c r="CV47" s="727"/>
      <c r="CW47" s="725">
        <v>0</v>
      </c>
      <c r="CX47" s="726"/>
      <c r="CY47" s="726"/>
      <c r="CZ47" s="726"/>
      <c r="DA47" s="727"/>
      <c r="DB47" s="725">
        <v>13363</v>
      </c>
      <c r="DC47" s="726"/>
      <c r="DD47" s="726"/>
      <c r="DE47" s="726"/>
      <c r="DF47" s="727"/>
      <c r="DG47" s="725" t="s">
        <v>473</v>
      </c>
      <c r="DH47" s="726"/>
      <c r="DI47" s="726"/>
      <c r="DJ47" s="726"/>
      <c r="DK47" s="727"/>
      <c r="DL47" s="725" t="s">
        <v>473</v>
      </c>
      <c r="DM47" s="726"/>
      <c r="DN47" s="726"/>
      <c r="DO47" s="726"/>
      <c r="DP47" s="727"/>
      <c r="DQ47" s="725" t="s">
        <v>473</v>
      </c>
      <c r="DR47" s="726"/>
      <c r="DS47" s="726"/>
      <c r="DT47" s="726"/>
      <c r="DU47" s="727"/>
      <c r="DV47" s="722"/>
      <c r="DW47" s="723"/>
      <c r="DX47" s="723"/>
      <c r="DY47" s="723"/>
      <c r="DZ47" s="728"/>
      <c r="EA47" s="208"/>
    </row>
    <row r="48" spans="1:131" ht="26.25" customHeight="1" x14ac:dyDescent="0.15">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384</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8" t="s">
        <v>365</v>
      </c>
      <c r="B63" s="738" t="s">
        <v>385</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68236</v>
      </c>
      <c r="AG63" s="806"/>
      <c r="AH63" s="806"/>
      <c r="AI63" s="806"/>
      <c r="AJ63" s="807"/>
      <c r="AK63" s="808"/>
      <c r="AL63" s="803"/>
      <c r="AM63" s="803"/>
      <c r="AN63" s="803"/>
      <c r="AO63" s="803"/>
      <c r="AP63" s="806">
        <v>284123</v>
      </c>
      <c r="AQ63" s="806"/>
      <c r="AR63" s="806"/>
      <c r="AS63" s="806"/>
      <c r="AT63" s="806"/>
      <c r="AU63" s="806">
        <v>87589</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387</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388</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4">
        <v>1</v>
      </c>
      <c r="B68" s="833" t="s">
        <v>542</v>
      </c>
      <c r="C68" s="834"/>
      <c r="D68" s="834"/>
      <c r="E68" s="834"/>
      <c r="F68" s="834"/>
      <c r="G68" s="834"/>
      <c r="H68" s="834"/>
      <c r="I68" s="834"/>
      <c r="J68" s="834"/>
      <c r="K68" s="834"/>
      <c r="L68" s="834"/>
      <c r="M68" s="834"/>
      <c r="N68" s="834"/>
      <c r="O68" s="834"/>
      <c r="P68" s="835"/>
      <c r="Q68" s="836">
        <v>36468</v>
      </c>
      <c r="R68" s="830"/>
      <c r="S68" s="830"/>
      <c r="T68" s="830"/>
      <c r="U68" s="830"/>
      <c r="V68" s="830">
        <v>36051</v>
      </c>
      <c r="W68" s="830"/>
      <c r="X68" s="830"/>
      <c r="Y68" s="830"/>
      <c r="Z68" s="830"/>
      <c r="AA68" s="830">
        <v>417</v>
      </c>
      <c r="AB68" s="830"/>
      <c r="AC68" s="830"/>
      <c r="AD68" s="830"/>
      <c r="AE68" s="830"/>
      <c r="AF68" s="830">
        <v>417</v>
      </c>
      <c r="AG68" s="830"/>
      <c r="AH68" s="830"/>
      <c r="AI68" s="830"/>
      <c r="AJ68" s="830"/>
      <c r="AK68" s="830">
        <v>1268</v>
      </c>
      <c r="AL68" s="830"/>
      <c r="AM68" s="830"/>
      <c r="AN68" s="830"/>
      <c r="AO68" s="830"/>
      <c r="AP68" s="830" t="s">
        <v>539</v>
      </c>
      <c r="AQ68" s="830"/>
      <c r="AR68" s="830"/>
      <c r="AS68" s="830"/>
      <c r="AT68" s="830"/>
      <c r="AU68" s="830" t="s">
        <v>539</v>
      </c>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6">
        <v>2</v>
      </c>
      <c r="B69" s="837" t="s">
        <v>543</v>
      </c>
      <c r="C69" s="838"/>
      <c r="D69" s="838"/>
      <c r="E69" s="838"/>
      <c r="F69" s="838"/>
      <c r="G69" s="838"/>
      <c r="H69" s="838"/>
      <c r="I69" s="838"/>
      <c r="J69" s="838"/>
      <c r="K69" s="838"/>
      <c r="L69" s="838"/>
      <c r="M69" s="838"/>
      <c r="N69" s="838"/>
      <c r="O69" s="838"/>
      <c r="P69" s="839"/>
      <c r="Q69" s="840">
        <v>1309</v>
      </c>
      <c r="R69" s="787"/>
      <c r="S69" s="787"/>
      <c r="T69" s="787"/>
      <c r="U69" s="787"/>
      <c r="V69" s="787">
        <v>1254</v>
      </c>
      <c r="W69" s="787"/>
      <c r="X69" s="787"/>
      <c r="Y69" s="787"/>
      <c r="Z69" s="787"/>
      <c r="AA69" s="787">
        <v>55</v>
      </c>
      <c r="AB69" s="787"/>
      <c r="AC69" s="787"/>
      <c r="AD69" s="787"/>
      <c r="AE69" s="787"/>
      <c r="AF69" s="787">
        <v>55</v>
      </c>
      <c r="AG69" s="787"/>
      <c r="AH69" s="787"/>
      <c r="AI69" s="787"/>
      <c r="AJ69" s="787"/>
      <c r="AK69" s="787">
        <v>1268</v>
      </c>
      <c r="AL69" s="787"/>
      <c r="AM69" s="787"/>
      <c r="AN69" s="787"/>
      <c r="AO69" s="787"/>
      <c r="AP69" s="787" t="s">
        <v>539</v>
      </c>
      <c r="AQ69" s="787"/>
      <c r="AR69" s="787"/>
      <c r="AS69" s="787"/>
      <c r="AT69" s="787"/>
      <c r="AU69" s="787" t="s">
        <v>539</v>
      </c>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6">
        <v>3</v>
      </c>
      <c r="B70" s="837" t="s">
        <v>544</v>
      </c>
      <c r="C70" s="838"/>
      <c r="D70" s="838"/>
      <c r="E70" s="838"/>
      <c r="F70" s="838"/>
      <c r="G70" s="838"/>
      <c r="H70" s="838"/>
      <c r="I70" s="838"/>
      <c r="J70" s="838"/>
      <c r="K70" s="838"/>
      <c r="L70" s="838"/>
      <c r="M70" s="838"/>
      <c r="N70" s="838"/>
      <c r="O70" s="838"/>
      <c r="P70" s="839"/>
      <c r="Q70" s="840">
        <v>35159</v>
      </c>
      <c r="R70" s="787"/>
      <c r="S70" s="787"/>
      <c r="T70" s="787"/>
      <c r="U70" s="787"/>
      <c r="V70" s="787">
        <v>34797</v>
      </c>
      <c r="W70" s="787"/>
      <c r="X70" s="787"/>
      <c r="Y70" s="787"/>
      <c r="Z70" s="787"/>
      <c r="AA70" s="787">
        <v>362</v>
      </c>
      <c r="AB70" s="787"/>
      <c r="AC70" s="787"/>
      <c r="AD70" s="787"/>
      <c r="AE70" s="787"/>
      <c r="AF70" s="787">
        <v>362</v>
      </c>
      <c r="AG70" s="787"/>
      <c r="AH70" s="787"/>
      <c r="AI70" s="787"/>
      <c r="AJ70" s="787"/>
      <c r="AK70" s="787" t="s">
        <v>539</v>
      </c>
      <c r="AL70" s="787"/>
      <c r="AM70" s="787"/>
      <c r="AN70" s="787"/>
      <c r="AO70" s="787"/>
      <c r="AP70" s="787" t="s">
        <v>539</v>
      </c>
      <c r="AQ70" s="787"/>
      <c r="AR70" s="787"/>
      <c r="AS70" s="787"/>
      <c r="AT70" s="787"/>
      <c r="AU70" s="787" t="s">
        <v>539</v>
      </c>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6">
        <v>4</v>
      </c>
      <c r="B71" s="837" t="s">
        <v>545</v>
      </c>
      <c r="C71" s="838"/>
      <c r="D71" s="838"/>
      <c r="E71" s="838"/>
      <c r="F71" s="838"/>
      <c r="G71" s="838"/>
      <c r="H71" s="838"/>
      <c r="I71" s="838"/>
      <c r="J71" s="838"/>
      <c r="K71" s="838"/>
      <c r="L71" s="838"/>
      <c r="M71" s="838"/>
      <c r="N71" s="838"/>
      <c r="O71" s="838"/>
      <c r="P71" s="839"/>
      <c r="Q71" s="840">
        <v>90079</v>
      </c>
      <c r="R71" s="787"/>
      <c r="S71" s="787"/>
      <c r="T71" s="787"/>
      <c r="U71" s="787"/>
      <c r="V71" s="787">
        <v>85887</v>
      </c>
      <c r="W71" s="787"/>
      <c r="X71" s="787"/>
      <c r="Y71" s="787"/>
      <c r="Z71" s="787"/>
      <c r="AA71" s="787">
        <v>4192</v>
      </c>
      <c r="AB71" s="787"/>
      <c r="AC71" s="787"/>
      <c r="AD71" s="787"/>
      <c r="AE71" s="787"/>
      <c r="AF71" s="787">
        <v>4192</v>
      </c>
      <c r="AG71" s="787"/>
      <c r="AH71" s="787"/>
      <c r="AI71" s="787"/>
      <c r="AJ71" s="787"/>
      <c r="AK71" s="787">
        <v>1920</v>
      </c>
      <c r="AL71" s="787"/>
      <c r="AM71" s="787"/>
      <c r="AN71" s="787"/>
      <c r="AO71" s="787"/>
      <c r="AP71" s="787" t="s">
        <v>539</v>
      </c>
      <c r="AQ71" s="787"/>
      <c r="AR71" s="787"/>
      <c r="AS71" s="787"/>
      <c r="AT71" s="787"/>
      <c r="AU71" s="787" t="s">
        <v>539</v>
      </c>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6">
        <v>5</v>
      </c>
      <c r="B72" s="837" t="s">
        <v>546</v>
      </c>
      <c r="C72" s="838"/>
      <c r="D72" s="838"/>
      <c r="E72" s="838"/>
      <c r="F72" s="838"/>
      <c r="G72" s="838"/>
      <c r="H72" s="838"/>
      <c r="I72" s="838"/>
      <c r="J72" s="838"/>
      <c r="K72" s="838"/>
      <c r="L72" s="838"/>
      <c r="M72" s="838"/>
      <c r="N72" s="838"/>
      <c r="O72" s="838"/>
      <c r="P72" s="839"/>
      <c r="Q72" s="840">
        <v>38795</v>
      </c>
      <c r="R72" s="787"/>
      <c r="S72" s="787"/>
      <c r="T72" s="787"/>
      <c r="U72" s="787"/>
      <c r="V72" s="787">
        <v>36123</v>
      </c>
      <c r="W72" s="787"/>
      <c r="X72" s="787"/>
      <c r="Y72" s="787"/>
      <c r="Z72" s="787"/>
      <c r="AA72" s="787">
        <v>2672</v>
      </c>
      <c r="AB72" s="787"/>
      <c r="AC72" s="787"/>
      <c r="AD72" s="787"/>
      <c r="AE72" s="787"/>
      <c r="AF72" s="787">
        <v>11360</v>
      </c>
      <c r="AG72" s="787"/>
      <c r="AH72" s="787"/>
      <c r="AI72" s="787"/>
      <c r="AJ72" s="787"/>
      <c r="AK72" s="787">
        <v>754</v>
      </c>
      <c r="AL72" s="787"/>
      <c r="AM72" s="787"/>
      <c r="AN72" s="787"/>
      <c r="AO72" s="787"/>
      <c r="AP72" s="787">
        <v>92052</v>
      </c>
      <c r="AQ72" s="787"/>
      <c r="AR72" s="787"/>
      <c r="AS72" s="787"/>
      <c r="AT72" s="787"/>
      <c r="AU72" s="787">
        <v>39454</v>
      </c>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6">
        <v>6</v>
      </c>
      <c r="B73" s="837" t="s">
        <v>547</v>
      </c>
      <c r="C73" s="838"/>
      <c r="D73" s="838"/>
      <c r="E73" s="838"/>
      <c r="F73" s="838"/>
      <c r="G73" s="838"/>
      <c r="H73" s="838"/>
      <c r="I73" s="838"/>
      <c r="J73" s="838"/>
      <c r="K73" s="838"/>
      <c r="L73" s="838"/>
      <c r="M73" s="838"/>
      <c r="N73" s="838"/>
      <c r="O73" s="838"/>
      <c r="P73" s="839"/>
      <c r="Q73" s="840">
        <v>33692</v>
      </c>
      <c r="R73" s="787"/>
      <c r="S73" s="787"/>
      <c r="T73" s="787"/>
      <c r="U73" s="787"/>
      <c r="V73" s="787">
        <v>31977</v>
      </c>
      <c r="W73" s="787"/>
      <c r="X73" s="787"/>
      <c r="Y73" s="787"/>
      <c r="Z73" s="787"/>
      <c r="AA73" s="787">
        <v>1715</v>
      </c>
      <c r="AB73" s="787"/>
      <c r="AC73" s="787"/>
      <c r="AD73" s="787"/>
      <c r="AE73" s="787"/>
      <c r="AF73" s="787">
        <v>732</v>
      </c>
      <c r="AG73" s="787"/>
      <c r="AH73" s="787"/>
      <c r="AI73" s="787"/>
      <c r="AJ73" s="787"/>
      <c r="AK73" s="787">
        <v>199</v>
      </c>
      <c r="AL73" s="787"/>
      <c r="AM73" s="787"/>
      <c r="AN73" s="787"/>
      <c r="AO73" s="787"/>
      <c r="AP73" s="787">
        <v>84705</v>
      </c>
      <c r="AQ73" s="787"/>
      <c r="AR73" s="787"/>
      <c r="AS73" s="787"/>
      <c r="AT73" s="787"/>
      <c r="AU73" s="787">
        <v>39454</v>
      </c>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6">
        <v>7</v>
      </c>
      <c r="B74" s="837" t="s">
        <v>548</v>
      </c>
      <c r="C74" s="838"/>
      <c r="D74" s="838"/>
      <c r="E74" s="838"/>
      <c r="F74" s="838"/>
      <c r="G74" s="838"/>
      <c r="H74" s="838"/>
      <c r="I74" s="838"/>
      <c r="J74" s="838"/>
      <c r="K74" s="838"/>
      <c r="L74" s="838"/>
      <c r="M74" s="838"/>
      <c r="N74" s="838"/>
      <c r="O74" s="838"/>
      <c r="P74" s="839"/>
      <c r="Q74" s="840">
        <v>757</v>
      </c>
      <c r="R74" s="787"/>
      <c r="S74" s="787"/>
      <c r="T74" s="787"/>
      <c r="U74" s="787"/>
      <c r="V74" s="787">
        <v>757</v>
      </c>
      <c r="W74" s="787"/>
      <c r="X74" s="787"/>
      <c r="Y74" s="787"/>
      <c r="Z74" s="787"/>
      <c r="AA74" s="787">
        <v>0</v>
      </c>
      <c r="AB74" s="787"/>
      <c r="AC74" s="787"/>
      <c r="AD74" s="787"/>
      <c r="AE74" s="787"/>
      <c r="AF74" s="787">
        <v>0</v>
      </c>
      <c r="AG74" s="787"/>
      <c r="AH74" s="787"/>
      <c r="AI74" s="787"/>
      <c r="AJ74" s="787"/>
      <c r="AK74" s="787">
        <v>555</v>
      </c>
      <c r="AL74" s="787"/>
      <c r="AM74" s="787"/>
      <c r="AN74" s="787"/>
      <c r="AO74" s="787"/>
      <c r="AP74" s="787" t="s">
        <v>539</v>
      </c>
      <c r="AQ74" s="787"/>
      <c r="AR74" s="787"/>
      <c r="AS74" s="787"/>
      <c r="AT74" s="787"/>
      <c r="AU74" s="787" t="s">
        <v>539</v>
      </c>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6">
        <v>8</v>
      </c>
      <c r="B75" s="837" t="s">
        <v>549</v>
      </c>
      <c r="C75" s="838"/>
      <c r="D75" s="838"/>
      <c r="E75" s="838"/>
      <c r="F75" s="838"/>
      <c r="G75" s="838"/>
      <c r="H75" s="838"/>
      <c r="I75" s="838"/>
      <c r="J75" s="838"/>
      <c r="K75" s="838"/>
      <c r="L75" s="838"/>
      <c r="M75" s="838"/>
      <c r="N75" s="838"/>
      <c r="O75" s="838"/>
      <c r="P75" s="839"/>
      <c r="Q75" s="841">
        <v>3892</v>
      </c>
      <c r="R75" s="842"/>
      <c r="S75" s="842"/>
      <c r="T75" s="842"/>
      <c r="U75" s="791"/>
      <c r="V75" s="843">
        <v>2824</v>
      </c>
      <c r="W75" s="842"/>
      <c r="X75" s="842"/>
      <c r="Y75" s="842"/>
      <c r="Z75" s="791"/>
      <c r="AA75" s="843">
        <v>1068</v>
      </c>
      <c r="AB75" s="842"/>
      <c r="AC75" s="842"/>
      <c r="AD75" s="842"/>
      <c r="AE75" s="791"/>
      <c r="AF75" s="843">
        <v>5473</v>
      </c>
      <c r="AG75" s="842"/>
      <c r="AH75" s="842"/>
      <c r="AI75" s="842"/>
      <c r="AJ75" s="791"/>
      <c r="AK75" s="843" t="s">
        <v>539</v>
      </c>
      <c r="AL75" s="842"/>
      <c r="AM75" s="842"/>
      <c r="AN75" s="842"/>
      <c r="AO75" s="791"/>
      <c r="AP75" s="843">
        <v>7347</v>
      </c>
      <c r="AQ75" s="842"/>
      <c r="AR75" s="842"/>
      <c r="AS75" s="842"/>
      <c r="AT75" s="791"/>
      <c r="AU75" s="843">
        <v>0</v>
      </c>
      <c r="AV75" s="842"/>
      <c r="AW75" s="842"/>
      <c r="AX75" s="842"/>
      <c r="AY75" s="791"/>
      <c r="AZ75" s="789" t="s">
        <v>550</v>
      </c>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6">
        <v>9</v>
      </c>
      <c r="B76" s="837" t="s">
        <v>551</v>
      </c>
      <c r="C76" s="838"/>
      <c r="D76" s="838"/>
      <c r="E76" s="838"/>
      <c r="F76" s="838"/>
      <c r="G76" s="838"/>
      <c r="H76" s="838"/>
      <c r="I76" s="838"/>
      <c r="J76" s="838"/>
      <c r="K76" s="838"/>
      <c r="L76" s="838"/>
      <c r="M76" s="838"/>
      <c r="N76" s="838"/>
      <c r="O76" s="838"/>
      <c r="P76" s="839"/>
      <c r="Q76" s="841">
        <v>454</v>
      </c>
      <c r="R76" s="842"/>
      <c r="S76" s="842"/>
      <c r="T76" s="842"/>
      <c r="U76" s="791"/>
      <c r="V76" s="843">
        <v>565</v>
      </c>
      <c r="W76" s="842"/>
      <c r="X76" s="842"/>
      <c r="Y76" s="842"/>
      <c r="Z76" s="791"/>
      <c r="AA76" s="843">
        <v>-111</v>
      </c>
      <c r="AB76" s="842"/>
      <c r="AC76" s="842"/>
      <c r="AD76" s="842"/>
      <c r="AE76" s="791"/>
      <c r="AF76" s="843">
        <v>5155</v>
      </c>
      <c r="AG76" s="842"/>
      <c r="AH76" s="842"/>
      <c r="AI76" s="842"/>
      <c r="AJ76" s="791"/>
      <c r="AK76" s="843" t="s">
        <v>539</v>
      </c>
      <c r="AL76" s="842"/>
      <c r="AM76" s="842"/>
      <c r="AN76" s="842"/>
      <c r="AO76" s="791"/>
      <c r="AP76" s="843" t="s">
        <v>539</v>
      </c>
      <c r="AQ76" s="842"/>
      <c r="AR76" s="842"/>
      <c r="AS76" s="842"/>
      <c r="AT76" s="791"/>
      <c r="AU76" s="843" t="s">
        <v>539</v>
      </c>
      <c r="AV76" s="842"/>
      <c r="AW76" s="842"/>
      <c r="AX76" s="842"/>
      <c r="AY76" s="791"/>
      <c r="AZ76" s="789" t="s">
        <v>550</v>
      </c>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8" t="s">
        <v>365</v>
      </c>
      <c r="B88" s="738" t="s">
        <v>389</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f>AF68+AF71+AF72</f>
        <v>15969</v>
      </c>
      <c r="AG88" s="806"/>
      <c r="AH88" s="806"/>
      <c r="AI88" s="806"/>
      <c r="AJ88" s="806"/>
      <c r="AK88" s="803"/>
      <c r="AL88" s="803"/>
      <c r="AM88" s="803"/>
      <c r="AN88" s="803"/>
      <c r="AO88" s="803"/>
      <c r="AP88" s="806">
        <f>AP72</f>
        <v>92052</v>
      </c>
      <c r="AQ88" s="806"/>
      <c r="AR88" s="806"/>
      <c r="AS88" s="806"/>
      <c r="AT88" s="806"/>
      <c r="AU88" s="806">
        <f>AU72</f>
        <v>39454</v>
      </c>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738" t="s">
        <v>390</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310574</v>
      </c>
      <c r="CS102" s="816"/>
      <c r="CT102" s="816"/>
      <c r="CU102" s="816"/>
      <c r="CV102" s="855"/>
      <c r="CW102" s="854">
        <v>9258</v>
      </c>
      <c r="CX102" s="816"/>
      <c r="CY102" s="816"/>
      <c r="CZ102" s="816"/>
      <c r="DA102" s="855"/>
      <c r="DB102" s="854">
        <v>56154</v>
      </c>
      <c r="DC102" s="816"/>
      <c r="DD102" s="816"/>
      <c r="DE102" s="816"/>
      <c r="DF102" s="855"/>
      <c r="DG102" s="854">
        <v>247531</v>
      </c>
      <c r="DH102" s="816"/>
      <c r="DI102" s="816"/>
      <c r="DJ102" s="816"/>
      <c r="DK102" s="855"/>
      <c r="DL102" s="854">
        <v>50185</v>
      </c>
      <c r="DM102" s="816"/>
      <c r="DN102" s="816"/>
      <c r="DO102" s="816"/>
      <c r="DP102" s="855"/>
      <c r="DQ102" s="854">
        <v>5769</v>
      </c>
      <c r="DR102" s="816"/>
      <c r="DS102" s="816"/>
      <c r="DT102" s="816"/>
      <c r="DU102" s="855"/>
      <c r="DV102" s="738"/>
      <c r="DW102" s="739"/>
      <c r="DX102" s="739"/>
      <c r="DY102" s="739"/>
      <c r="DZ102" s="878"/>
      <c r="EA102" s="208"/>
    </row>
    <row r="103" spans="1:13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392</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27"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395</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396</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397</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398</v>
      </c>
      <c r="AB109" s="857"/>
      <c r="AC109" s="857"/>
      <c r="AD109" s="857"/>
      <c r="AE109" s="858"/>
      <c r="AF109" s="856" t="s">
        <v>299</v>
      </c>
      <c r="AG109" s="857"/>
      <c r="AH109" s="857"/>
      <c r="AI109" s="857"/>
      <c r="AJ109" s="858"/>
      <c r="AK109" s="856" t="s">
        <v>298</v>
      </c>
      <c r="AL109" s="857"/>
      <c r="AM109" s="857"/>
      <c r="AN109" s="857"/>
      <c r="AO109" s="858"/>
      <c r="AP109" s="856" t="s">
        <v>399</v>
      </c>
      <c r="AQ109" s="857"/>
      <c r="AR109" s="857"/>
      <c r="AS109" s="857"/>
      <c r="AT109" s="859"/>
      <c r="AU109" s="876" t="s">
        <v>397</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398</v>
      </c>
      <c r="BR109" s="857"/>
      <c r="BS109" s="857"/>
      <c r="BT109" s="857"/>
      <c r="BU109" s="858"/>
      <c r="BV109" s="856" t="s">
        <v>299</v>
      </c>
      <c r="BW109" s="857"/>
      <c r="BX109" s="857"/>
      <c r="BY109" s="857"/>
      <c r="BZ109" s="858"/>
      <c r="CA109" s="856" t="s">
        <v>298</v>
      </c>
      <c r="CB109" s="857"/>
      <c r="CC109" s="857"/>
      <c r="CD109" s="857"/>
      <c r="CE109" s="858"/>
      <c r="CF109" s="877" t="s">
        <v>399</v>
      </c>
      <c r="CG109" s="877"/>
      <c r="CH109" s="877"/>
      <c r="CI109" s="877"/>
      <c r="CJ109" s="877"/>
      <c r="CK109" s="856" t="s">
        <v>400</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398</v>
      </c>
      <c r="DH109" s="857"/>
      <c r="DI109" s="857"/>
      <c r="DJ109" s="857"/>
      <c r="DK109" s="858"/>
      <c r="DL109" s="856" t="s">
        <v>299</v>
      </c>
      <c r="DM109" s="857"/>
      <c r="DN109" s="857"/>
      <c r="DO109" s="857"/>
      <c r="DP109" s="858"/>
      <c r="DQ109" s="856" t="s">
        <v>298</v>
      </c>
      <c r="DR109" s="857"/>
      <c r="DS109" s="857"/>
      <c r="DT109" s="857"/>
      <c r="DU109" s="858"/>
      <c r="DV109" s="856" t="s">
        <v>399</v>
      </c>
      <c r="DW109" s="857"/>
      <c r="DX109" s="857"/>
      <c r="DY109" s="857"/>
      <c r="DZ109" s="859"/>
    </row>
    <row r="110" spans="1:131" s="208" customFormat="1" ht="26.25" customHeight="1" x14ac:dyDescent="0.15">
      <c r="A110" s="860" t="s">
        <v>401</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208755383</v>
      </c>
      <c r="AB110" s="864"/>
      <c r="AC110" s="864"/>
      <c r="AD110" s="864"/>
      <c r="AE110" s="865"/>
      <c r="AF110" s="866">
        <v>210474647</v>
      </c>
      <c r="AG110" s="864"/>
      <c r="AH110" s="864"/>
      <c r="AI110" s="864"/>
      <c r="AJ110" s="865"/>
      <c r="AK110" s="866">
        <v>208460449</v>
      </c>
      <c r="AL110" s="864"/>
      <c r="AM110" s="864"/>
      <c r="AN110" s="864"/>
      <c r="AO110" s="865"/>
      <c r="AP110" s="867">
        <v>16.399999999999999</v>
      </c>
      <c r="AQ110" s="868"/>
      <c r="AR110" s="868"/>
      <c r="AS110" s="868"/>
      <c r="AT110" s="869"/>
      <c r="AU110" s="870" t="s">
        <v>70</v>
      </c>
      <c r="AV110" s="871"/>
      <c r="AW110" s="871"/>
      <c r="AX110" s="871"/>
      <c r="AY110" s="871"/>
      <c r="AZ110" s="893" t="s">
        <v>402</v>
      </c>
      <c r="BA110" s="861"/>
      <c r="BB110" s="861"/>
      <c r="BC110" s="861"/>
      <c r="BD110" s="861"/>
      <c r="BE110" s="861"/>
      <c r="BF110" s="861"/>
      <c r="BG110" s="861"/>
      <c r="BH110" s="861"/>
      <c r="BI110" s="861"/>
      <c r="BJ110" s="861"/>
      <c r="BK110" s="861"/>
      <c r="BL110" s="861"/>
      <c r="BM110" s="861"/>
      <c r="BN110" s="861"/>
      <c r="BO110" s="861"/>
      <c r="BP110" s="862"/>
      <c r="BQ110" s="894">
        <v>5540180944</v>
      </c>
      <c r="BR110" s="895"/>
      <c r="BS110" s="895"/>
      <c r="BT110" s="895"/>
      <c r="BU110" s="895"/>
      <c r="BV110" s="895">
        <v>5471504138</v>
      </c>
      <c r="BW110" s="895"/>
      <c r="BX110" s="895"/>
      <c r="BY110" s="895"/>
      <c r="BZ110" s="895"/>
      <c r="CA110" s="895">
        <v>5415387663</v>
      </c>
      <c r="CB110" s="895"/>
      <c r="CC110" s="895"/>
      <c r="CD110" s="895"/>
      <c r="CE110" s="895"/>
      <c r="CF110" s="908">
        <v>426.5</v>
      </c>
      <c r="CG110" s="909"/>
      <c r="CH110" s="909"/>
      <c r="CI110" s="909"/>
      <c r="CJ110" s="909"/>
      <c r="CK110" s="910" t="s">
        <v>403</v>
      </c>
      <c r="CL110" s="911"/>
      <c r="CM110" s="893" t="s">
        <v>404</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2528046</v>
      </c>
      <c r="DH110" s="895"/>
      <c r="DI110" s="895"/>
      <c r="DJ110" s="895"/>
      <c r="DK110" s="895"/>
      <c r="DL110" s="895">
        <v>2172380</v>
      </c>
      <c r="DM110" s="895"/>
      <c r="DN110" s="895"/>
      <c r="DO110" s="895"/>
      <c r="DP110" s="895"/>
      <c r="DQ110" s="895">
        <v>1814931</v>
      </c>
      <c r="DR110" s="895"/>
      <c r="DS110" s="895"/>
      <c r="DT110" s="895"/>
      <c r="DU110" s="895"/>
      <c r="DV110" s="896">
        <v>0.1</v>
      </c>
      <c r="DW110" s="896"/>
      <c r="DX110" s="896"/>
      <c r="DY110" s="896"/>
      <c r="DZ110" s="897"/>
    </row>
    <row r="111" spans="1:131" s="208" customFormat="1" ht="26.25" customHeight="1" x14ac:dyDescent="0.15">
      <c r="A111" s="898" t="s">
        <v>405</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406</v>
      </c>
      <c r="BA111" s="887"/>
      <c r="BB111" s="887"/>
      <c r="BC111" s="887"/>
      <c r="BD111" s="887"/>
      <c r="BE111" s="887"/>
      <c r="BF111" s="887"/>
      <c r="BG111" s="887"/>
      <c r="BH111" s="887"/>
      <c r="BI111" s="887"/>
      <c r="BJ111" s="887"/>
      <c r="BK111" s="887"/>
      <c r="BL111" s="887"/>
      <c r="BM111" s="887"/>
      <c r="BN111" s="887"/>
      <c r="BO111" s="887"/>
      <c r="BP111" s="888"/>
      <c r="BQ111" s="889">
        <v>62069704</v>
      </c>
      <c r="BR111" s="890"/>
      <c r="BS111" s="890"/>
      <c r="BT111" s="890"/>
      <c r="BU111" s="890"/>
      <c r="BV111" s="890">
        <v>55025183</v>
      </c>
      <c r="BW111" s="890"/>
      <c r="BX111" s="890"/>
      <c r="BY111" s="890"/>
      <c r="BZ111" s="890"/>
      <c r="CA111" s="890">
        <v>48890553</v>
      </c>
      <c r="CB111" s="890"/>
      <c r="CC111" s="890"/>
      <c r="CD111" s="890"/>
      <c r="CE111" s="890"/>
      <c r="CF111" s="884">
        <v>3.9</v>
      </c>
      <c r="CG111" s="885"/>
      <c r="CH111" s="885"/>
      <c r="CI111" s="885"/>
      <c r="CJ111" s="885"/>
      <c r="CK111" s="912"/>
      <c r="CL111" s="913"/>
      <c r="CM111" s="886" t="s">
        <v>407</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408</v>
      </c>
      <c r="B112" s="924"/>
      <c r="C112" s="887" t="s">
        <v>409</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164016995</v>
      </c>
      <c r="AB112" s="917"/>
      <c r="AC112" s="917"/>
      <c r="AD112" s="917"/>
      <c r="AE112" s="918"/>
      <c r="AF112" s="919">
        <v>162998301</v>
      </c>
      <c r="AG112" s="917"/>
      <c r="AH112" s="917"/>
      <c r="AI112" s="917"/>
      <c r="AJ112" s="918"/>
      <c r="AK112" s="919">
        <v>161772801</v>
      </c>
      <c r="AL112" s="917"/>
      <c r="AM112" s="917"/>
      <c r="AN112" s="917"/>
      <c r="AO112" s="918"/>
      <c r="AP112" s="920">
        <v>12.7</v>
      </c>
      <c r="AQ112" s="921"/>
      <c r="AR112" s="921"/>
      <c r="AS112" s="921"/>
      <c r="AT112" s="922"/>
      <c r="AU112" s="872"/>
      <c r="AV112" s="873"/>
      <c r="AW112" s="873"/>
      <c r="AX112" s="873"/>
      <c r="AY112" s="873"/>
      <c r="AZ112" s="886" t="s">
        <v>410</v>
      </c>
      <c r="BA112" s="887"/>
      <c r="BB112" s="887"/>
      <c r="BC112" s="887"/>
      <c r="BD112" s="887"/>
      <c r="BE112" s="887"/>
      <c r="BF112" s="887"/>
      <c r="BG112" s="887"/>
      <c r="BH112" s="887"/>
      <c r="BI112" s="887"/>
      <c r="BJ112" s="887"/>
      <c r="BK112" s="887"/>
      <c r="BL112" s="887"/>
      <c r="BM112" s="887"/>
      <c r="BN112" s="887"/>
      <c r="BO112" s="887"/>
      <c r="BP112" s="888"/>
      <c r="BQ112" s="889">
        <v>88380575</v>
      </c>
      <c r="BR112" s="890"/>
      <c r="BS112" s="890"/>
      <c r="BT112" s="890"/>
      <c r="BU112" s="890"/>
      <c r="BV112" s="890">
        <v>83545148</v>
      </c>
      <c r="BW112" s="890"/>
      <c r="BX112" s="890"/>
      <c r="BY112" s="890"/>
      <c r="BZ112" s="890"/>
      <c r="CA112" s="890">
        <v>87589248</v>
      </c>
      <c r="CB112" s="890"/>
      <c r="CC112" s="890"/>
      <c r="CD112" s="890"/>
      <c r="CE112" s="890"/>
      <c r="CF112" s="884">
        <v>6.9</v>
      </c>
      <c r="CG112" s="885"/>
      <c r="CH112" s="885"/>
      <c r="CI112" s="885"/>
      <c r="CJ112" s="885"/>
      <c r="CK112" s="912"/>
      <c r="CL112" s="913"/>
      <c r="CM112" s="886" t="s">
        <v>411</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89696</v>
      </c>
      <c r="DH112" s="890"/>
      <c r="DI112" s="890"/>
      <c r="DJ112" s="890"/>
      <c r="DK112" s="890"/>
      <c r="DL112" s="890">
        <v>35056</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15">
      <c r="A113" s="925"/>
      <c r="B113" s="926"/>
      <c r="C113" s="887" t="s">
        <v>412</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6559892</v>
      </c>
      <c r="AB113" s="917"/>
      <c r="AC113" s="917"/>
      <c r="AD113" s="917"/>
      <c r="AE113" s="918"/>
      <c r="AF113" s="919">
        <v>6369631</v>
      </c>
      <c r="AG113" s="917"/>
      <c r="AH113" s="917"/>
      <c r="AI113" s="917"/>
      <c r="AJ113" s="918"/>
      <c r="AK113" s="919">
        <v>6093779</v>
      </c>
      <c r="AL113" s="917"/>
      <c r="AM113" s="917"/>
      <c r="AN113" s="917"/>
      <c r="AO113" s="918"/>
      <c r="AP113" s="920">
        <v>0.5</v>
      </c>
      <c r="AQ113" s="921"/>
      <c r="AR113" s="921"/>
      <c r="AS113" s="921"/>
      <c r="AT113" s="922"/>
      <c r="AU113" s="872"/>
      <c r="AV113" s="873"/>
      <c r="AW113" s="873"/>
      <c r="AX113" s="873"/>
      <c r="AY113" s="873"/>
      <c r="AZ113" s="886" t="s">
        <v>413</v>
      </c>
      <c r="BA113" s="887"/>
      <c r="BB113" s="887"/>
      <c r="BC113" s="887"/>
      <c r="BD113" s="887"/>
      <c r="BE113" s="887"/>
      <c r="BF113" s="887"/>
      <c r="BG113" s="887"/>
      <c r="BH113" s="887"/>
      <c r="BI113" s="887"/>
      <c r="BJ113" s="887"/>
      <c r="BK113" s="887"/>
      <c r="BL113" s="887"/>
      <c r="BM113" s="887"/>
      <c r="BN113" s="887"/>
      <c r="BO113" s="887"/>
      <c r="BP113" s="888"/>
      <c r="BQ113" s="889">
        <v>35126900</v>
      </c>
      <c r="BR113" s="890"/>
      <c r="BS113" s="890"/>
      <c r="BT113" s="890"/>
      <c r="BU113" s="890"/>
      <c r="BV113" s="890">
        <v>37328882</v>
      </c>
      <c r="BW113" s="890"/>
      <c r="BX113" s="890"/>
      <c r="BY113" s="890"/>
      <c r="BZ113" s="890"/>
      <c r="CA113" s="890">
        <v>39454075</v>
      </c>
      <c r="CB113" s="890"/>
      <c r="CC113" s="890"/>
      <c r="CD113" s="890"/>
      <c r="CE113" s="890"/>
      <c r="CF113" s="884">
        <v>3.1</v>
      </c>
      <c r="CG113" s="885"/>
      <c r="CH113" s="885"/>
      <c r="CI113" s="885"/>
      <c r="CJ113" s="885"/>
      <c r="CK113" s="912"/>
      <c r="CL113" s="913"/>
      <c r="CM113" s="886" t="s">
        <v>414</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50751687</v>
      </c>
      <c r="DH113" s="890"/>
      <c r="DI113" s="890"/>
      <c r="DJ113" s="890"/>
      <c r="DK113" s="890"/>
      <c r="DL113" s="890">
        <v>45187894</v>
      </c>
      <c r="DM113" s="890"/>
      <c r="DN113" s="890"/>
      <c r="DO113" s="890"/>
      <c r="DP113" s="890"/>
      <c r="DQ113" s="890">
        <v>38665773</v>
      </c>
      <c r="DR113" s="890"/>
      <c r="DS113" s="890"/>
      <c r="DT113" s="890"/>
      <c r="DU113" s="890"/>
      <c r="DV113" s="891">
        <v>3</v>
      </c>
      <c r="DW113" s="891"/>
      <c r="DX113" s="891"/>
      <c r="DY113" s="891"/>
      <c r="DZ113" s="892"/>
    </row>
    <row r="114" spans="1:130" s="208" customFormat="1" ht="26.25" customHeight="1" x14ac:dyDescent="0.15">
      <c r="A114" s="925"/>
      <c r="B114" s="926"/>
      <c r="C114" s="887" t="s">
        <v>415</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2650882</v>
      </c>
      <c r="AB114" s="917"/>
      <c r="AC114" s="917"/>
      <c r="AD114" s="917"/>
      <c r="AE114" s="918"/>
      <c r="AF114" s="919">
        <v>2593530</v>
      </c>
      <c r="AG114" s="917"/>
      <c r="AH114" s="917"/>
      <c r="AI114" s="917"/>
      <c r="AJ114" s="918"/>
      <c r="AK114" s="919">
        <v>2678269</v>
      </c>
      <c r="AL114" s="917"/>
      <c r="AM114" s="917"/>
      <c r="AN114" s="917"/>
      <c r="AO114" s="918"/>
      <c r="AP114" s="920">
        <v>0.2</v>
      </c>
      <c r="AQ114" s="921"/>
      <c r="AR114" s="921"/>
      <c r="AS114" s="921"/>
      <c r="AT114" s="922"/>
      <c r="AU114" s="872"/>
      <c r="AV114" s="873"/>
      <c r="AW114" s="873"/>
      <c r="AX114" s="873"/>
      <c r="AY114" s="873"/>
      <c r="AZ114" s="886" t="s">
        <v>416</v>
      </c>
      <c r="BA114" s="887"/>
      <c r="BB114" s="887"/>
      <c r="BC114" s="887"/>
      <c r="BD114" s="887"/>
      <c r="BE114" s="887"/>
      <c r="BF114" s="887"/>
      <c r="BG114" s="887"/>
      <c r="BH114" s="887"/>
      <c r="BI114" s="887"/>
      <c r="BJ114" s="887"/>
      <c r="BK114" s="887"/>
      <c r="BL114" s="887"/>
      <c r="BM114" s="887"/>
      <c r="BN114" s="887"/>
      <c r="BO114" s="887"/>
      <c r="BP114" s="888"/>
      <c r="BQ114" s="889">
        <v>369949752</v>
      </c>
      <c r="BR114" s="890"/>
      <c r="BS114" s="890"/>
      <c r="BT114" s="890"/>
      <c r="BU114" s="890"/>
      <c r="BV114" s="890">
        <v>380574897</v>
      </c>
      <c r="BW114" s="890"/>
      <c r="BX114" s="890"/>
      <c r="BY114" s="890"/>
      <c r="BZ114" s="890"/>
      <c r="CA114" s="890">
        <v>383958109</v>
      </c>
      <c r="CB114" s="890"/>
      <c r="CC114" s="890"/>
      <c r="CD114" s="890"/>
      <c r="CE114" s="890"/>
      <c r="CF114" s="884">
        <v>30.2</v>
      </c>
      <c r="CG114" s="885"/>
      <c r="CH114" s="885"/>
      <c r="CI114" s="885"/>
      <c r="CJ114" s="885"/>
      <c r="CK114" s="912"/>
      <c r="CL114" s="913"/>
      <c r="CM114" s="886" t="s">
        <v>417</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15">
      <c r="A115" s="925"/>
      <c r="B115" s="926"/>
      <c r="C115" s="887" t="s">
        <v>418</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9291961</v>
      </c>
      <c r="AB115" s="917"/>
      <c r="AC115" s="917"/>
      <c r="AD115" s="917"/>
      <c r="AE115" s="918"/>
      <c r="AF115" s="919">
        <v>9273840</v>
      </c>
      <c r="AG115" s="917"/>
      <c r="AH115" s="917"/>
      <c r="AI115" s="917"/>
      <c r="AJ115" s="918"/>
      <c r="AK115" s="919">
        <v>8692259</v>
      </c>
      <c r="AL115" s="917"/>
      <c r="AM115" s="917"/>
      <c r="AN115" s="917"/>
      <c r="AO115" s="918"/>
      <c r="AP115" s="920">
        <v>0.7</v>
      </c>
      <c r="AQ115" s="921"/>
      <c r="AR115" s="921"/>
      <c r="AS115" s="921"/>
      <c r="AT115" s="922"/>
      <c r="AU115" s="872"/>
      <c r="AV115" s="873"/>
      <c r="AW115" s="873"/>
      <c r="AX115" s="873"/>
      <c r="AY115" s="873"/>
      <c r="AZ115" s="886" t="s">
        <v>419</v>
      </c>
      <c r="BA115" s="887"/>
      <c r="BB115" s="887"/>
      <c r="BC115" s="887"/>
      <c r="BD115" s="887"/>
      <c r="BE115" s="887"/>
      <c r="BF115" s="887"/>
      <c r="BG115" s="887"/>
      <c r="BH115" s="887"/>
      <c r="BI115" s="887"/>
      <c r="BJ115" s="887"/>
      <c r="BK115" s="887"/>
      <c r="BL115" s="887"/>
      <c r="BM115" s="887"/>
      <c r="BN115" s="887"/>
      <c r="BO115" s="887"/>
      <c r="BP115" s="888"/>
      <c r="BQ115" s="889">
        <v>14259771</v>
      </c>
      <c r="BR115" s="890"/>
      <c r="BS115" s="890"/>
      <c r="BT115" s="890"/>
      <c r="BU115" s="890"/>
      <c r="BV115" s="890">
        <v>15628538</v>
      </c>
      <c r="BW115" s="890"/>
      <c r="BX115" s="890"/>
      <c r="BY115" s="890"/>
      <c r="BZ115" s="890"/>
      <c r="CA115" s="890">
        <v>15898698</v>
      </c>
      <c r="CB115" s="890"/>
      <c r="CC115" s="890"/>
      <c r="CD115" s="890"/>
      <c r="CE115" s="890"/>
      <c r="CF115" s="884">
        <v>1.3</v>
      </c>
      <c r="CG115" s="885"/>
      <c r="CH115" s="885"/>
      <c r="CI115" s="885"/>
      <c r="CJ115" s="885"/>
      <c r="CK115" s="912"/>
      <c r="CL115" s="913"/>
      <c r="CM115" s="886" t="s">
        <v>420</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8700275</v>
      </c>
      <c r="DH115" s="890"/>
      <c r="DI115" s="890"/>
      <c r="DJ115" s="890"/>
      <c r="DK115" s="890"/>
      <c r="DL115" s="890">
        <v>7629853</v>
      </c>
      <c r="DM115" s="890"/>
      <c r="DN115" s="890"/>
      <c r="DO115" s="890"/>
      <c r="DP115" s="890"/>
      <c r="DQ115" s="890">
        <v>8409849</v>
      </c>
      <c r="DR115" s="890"/>
      <c r="DS115" s="890"/>
      <c r="DT115" s="890"/>
      <c r="DU115" s="890"/>
      <c r="DV115" s="891">
        <v>0.7</v>
      </c>
      <c r="DW115" s="891"/>
      <c r="DX115" s="891"/>
      <c r="DY115" s="891"/>
      <c r="DZ115" s="892"/>
    </row>
    <row r="116" spans="1:130" s="208" customFormat="1" ht="26.25" customHeight="1" x14ac:dyDescent="0.15">
      <c r="A116" s="927"/>
      <c r="B116" s="928"/>
      <c r="C116" s="929" t="s">
        <v>421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422</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423</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424</v>
      </c>
      <c r="Z117" s="858"/>
      <c r="AA117" s="939">
        <v>391275113</v>
      </c>
      <c r="AB117" s="940"/>
      <c r="AC117" s="940"/>
      <c r="AD117" s="940"/>
      <c r="AE117" s="941"/>
      <c r="AF117" s="942">
        <v>391709949</v>
      </c>
      <c r="AG117" s="940"/>
      <c r="AH117" s="940"/>
      <c r="AI117" s="940"/>
      <c r="AJ117" s="941"/>
      <c r="AK117" s="942">
        <v>387697557</v>
      </c>
      <c r="AL117" s="940"/>
      <c r="AM117" s="940"/>
      <c r="AN117" s="940"/>
      <c r="AO117" s="941"/>
      <c r="AP117" s="943"/>
      <c r="AQ117" s="944"/>
      <c r="AR117" s="944"/>
      <c r="AS117" s="944"/>
      <c r="AT117" s="945"/>
      <c r="AU117" s="872"/>
      <c r="AV117" s="873"/>
      <c r="AW117" s="873"/>
      <c r="AX117" s="873"/>
      <c r="AY117" s="873"/>
      <c r="AZ117" s="886" t="s">
        <v>425</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426</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400</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398</v>
      </c>
      <c r="AB118" s="857"/>
      <c r="AC118" s="857"/>
      <c r="AD118" s="857"/>
      <c r="AE118" s="858"/>
      <c r="AF118" s="856" t="s">
        <v>299</v>
      </c>
      <c r="AG118" s="857"/>
      <c r="AH118" s="857"/>
      <c r="AI118" s="857"/>
      <c r="AJ118" s="858"/>
      <c r="AK118" s="856" t="s">
        <v>298</v>
      </c>
      <c r="AL118" s="857"/>
      <c r="AM118" s="857"/>
      <c r="AN118" s="857"/>
      <c r="AO118" s="858"/>
      <c r="AP118" s="934" t="s">
        <v>399</v>
      </c>
      <c r="AQ118" s="935"/>
      <c r="AR118" s="935"/>
      <c r="AS118" s="935"/>
      <c r="AT118" s="936"/>
      <c r="AU118" s="872"/>
      <c r="AV118" s="873"/>
      <c r="AW118" s="873"/>
      <c r="AX118" s="873"/>
      <c r="AY118" s="873"/>
      <c r="AZ118" s="937" t="s">
        <v>427</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428</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403</v>
      </c>
      <c r="B119" s="911"/>
      <c r="C119" s="893" t="s">
        <v>404</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367858</v>
      </c>
      <c r="AB119" s="864"/>
      <c r="AC119" s="864"/>
      <c r="AD119" s="864"/>
      <c r="AE119" s="865"/>
      <c r="AF119" s="866">
        <v>367945</v>
      </c>
      <c r="AG119" s="864"/>
      <c r="AH119" s="864"/>
      <c r="AI119" s="864"/>
      <c r="AJ119" s="865"/>
      <c r="AK119" s="866">
        <v>368029</v>
      </c>
      <c r="AL119" s="864"/>
      <c r="AM119" s="864"/>
      <c r="AN119" s="864"/>
      <c r="AO119" s="865"/>
      <c r="AP119" s="867">
        <v>0</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429</v>
      </c>
      <c r="BP119" s="959"/>
      <c r="BQ119" s="954">
        <v>6109967646</v>
      </c>
      <c r="BR119" s="955"/>
      <c r="BS119" s="955"/>
      <c r="BT119" s="955"/>
      <c r="BU119" s="955"/>
      <c r="BV119" s="955">
        <v>6043606786</v>
      </c>
      <c r="BW119" s="955"/>
      <c r="BX119" s="955"/>
      <c r="BY119" s="955"/>
      <c r="BZ119" s="955"/>
      <c r="CA119" s="955">
        <v>5991178346</v>
      </c>
      <c r="CB119" s="955"/>
      <c r="CC119" s="955"/>
      <c r="CD119" s="955"/>
      <c r="CE119" s="955"/>
      <c r="CF119" s="956"/>
      <c r="CG119" s="957"/>
      <c r="CH119" s="957"/>
      <c r="CI119" s="957"/>
      <c r="CJ119" s="958"/>
      <c r="CK119" s="914"/>
      <c r="CL119" s="915"/>
      <c r="CM119" s="937" t="s">
        <v>430</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15">
      <c r="A120" s="1019"/>
      <c r="B120" s="913"/>
      <c r="C120" s="886" t="s">
        <v>407</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431</v>
      </c>
      <c r="AV120" s="947"/>
      <c r="AW120" s="947"/>
      <c r="AX120" s="947"/>
      <c r="AY120" s="948"/>
      <c r="AZ120" s="893" t="s">
        <v>432</v>
      </c>
      <c r="BA120" s="861"/>
      <c r="BB120" s="861"/>
      <c r="BC120" s="861"/>
      <c r="BD120" s="861"/>
      <c r="BE120" s="861"/>
      <c r="BF120" s="861"/>
      <c r="BG120" s="861"/>
      <c r="BH120" s="861"/>
      <c r="BI120" s="861"/>
      <c r="BJ120" s="861"/>
      <c r="BK120" s="861"/>
      <c r="BL120" s="861"/>
      <c r="BM120" s="861"/>
      <c r="BN120" s="861"/>
      <c r="BO120" s="861"/>
      <c r="BP120" s="862"/>
      <c r="BQ120" s="894">
        <v>1212416111</v>
      </c>
      <c r="BR120" s="895"/>
      <c r="BS120" s="895"/>
      <c r="BT120" s="895"/>
      <c r="BU120" s="895"/>
      <c r="BV120" s="895">
        <v>1231051659</v>
      </c>
      <c r="BW120" s="895"/>
      <c r="BX120" s="895"/>
      <c r="BY120" s="895"/>
      <c r="BZ120" s="895"/>
      <c r="CA120" s="895">
        <v>1379415857</v>
      </c>
      <c r="CB120" s="895"/>
      <c r="CC120" s="895"/>
      <c r="CD120" s="895"/>
      <c r="CE120" s="895"/>
      <c r="CF120" s="908">
        <v>108.7</v>
      </c>
      <c r="CG120" s="909"/>
      <c r="CH120" s="909"/>
      <c r="CI120" s="909"/>
      <c r="CJ120" s="909"/>
      <c r="CK120" s="963" t="s">
        <v>433</v>
      </c>
      <c r="CL120" s="964"/>
      <c r="CM120" s="964"/>
      <c r="CN120" s="964"/>
      <c r="CO120" s="965"/>
      <c r="CP120" s="971" t="s">
        <v>381</v>
      </c>
      <c r="CQ120" s="972"/>
      <c r="CR120" s="972"/>
      <c r="CS120" s="972"/>
      <c r="CT120" s="972"/>
      <c r="CU120" s="972"/>
      <c r="CV120" s="972"/>
      <c r="CW120" s="972"/>
      <c r="CX120" s="972"/>
      <c r="CY120" s="972"/>
      <c r="CZ120" s="972"/>
      <c r="DA120" s="972"/>
      <c r="DB120" s="972"/>
      <c r="DC120" s="972"/>
      <c r="DD120" s="972"/>
      <c r="DE120" s="972"/>
      <c r="DF120" s="973"/>
      <c r="DG120" s="894">
        <v>70416894</v>
      </c>
      <c r="DH120" s="895"/>
      <c r="DI120" s="895"/>
      <c r="DJ120" s="895"/>
      <c r="DK120" s="895"/>
      <c r="DL120" s="895">
        <v>66841896</v>
      </c>
      <c r="DM120" s="895"/>
      <c r="DN120" s="895"/>
      <c r="DO120" s="895"/>
      <c r="DP120" s="895"/>
      <c r="DQ120" s="895">
        <v>72263452</v>
      </c>
      <c r="DR120" s="895"/>
      <c r="DS120" s="895"/>
      <c r="DT120" s="895"/>
      <c r="DU120" s="895"/>
      <c r="DV120" s="896">
        <v>5.7</v>
      </c>
      <c r="DW120" s="896"/>
      <c r="DX120" s="896"/>
      <c r="DY120" s="896"/>
      <c r="DZ120" s="897"/>
    </row>
    <row r="121" spans="1:130" s="208" customFormat="1" ht="26.25" customHeight="1" x14ac:dyDescent="0.15">
      <c r="A121" s="1019"/>
      <c r="B121" s="913"/>
      <c r="C121" s="960" t="s">
        <v>434</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8121771</v>
      </c>
      <c r="AB121" s="917"/>
      <c r="AC121" s="917"/>
      <c r="AD121" s="917"/>
      <c r="AE121" s="918"/>
      <c r="AF121" s="919">
        <v>8016833</v>
      </c>
      <c r="AG121" s="917"/>
      <c r="AH121" s="917"/>
      <c r="AI121" s="917"/>
      <c r="AJ121" s="918"/>
      <c r="AK121" s="919">
        <v>7461513</v>
      </c>
      <c r="AL121" s="917"/>
      <c r="AM121" s="917"/>
      <c r="AN121" s="917"/>
      <c r="AO121" s="918"/>
      <c r="AP121" s="920">
        <v>0.6</v>
      </c>
      <c r="AQ121" s="921"/>
      <c r="AR121" s="921"/>
      <c r="AS121" s="921"/>
      <c r="AT121" s="922"/>
      <c r="AU121" s="949"/>
      <c r="AV121" s="950"/>
      <c r="AW121" s="950"/>
      <c r="AX121" s="950"/>
      <c r="AY121" s="951"/>
      <c r="AZ121" s="886" t="s">
        <v>435</v>
      </c>
      <c r="BA121" s="887"/>
      <c r="BB121" s="887"/>
      <c r="BC121" s="887"/>
      <c r="BD121" s="887"/>
      <c r="BE121" s="887"/>
      <c r="BF121" s="887"/>
      <c r="BG121" s="887"/>
      <c r="BH121" s="887"/>
      <c r="BI121" s="887"/>
      <c r="BJ121" s="887"/>
      <c r="BK121" s="887"/>
      <c r="BL121" s="887"/>
      <c r="BM121" s="887"/>
      <c r="BN121" s="887"/>
      <c r="BO121" s="887"/>
      <c r="BP121" s="888"/>
      <c r="BQ121" s="889">
        <v>58514983</v>
      </c>
      <c r="BR121" s="890"/>
      <c r="BS121" s="890"/>
      <c r="BT121" s="890"/>
      <c r="BU121" s="890"/>
      <c r="BV121" s="890">
        <v>57738994</v>
      </c>
      <c r="BW121" s="890"/>
      <c r="BX121" s="890"/>
      <c r="BY121" s="890"/>
      <c r="BZ121" s="890"/>
      <c r="CA121" s="890">
        <v>55029785</v>
      </c>
      <c r="CB121" s="890"/>
      <c r="CC121" s="890"/>
      <c r="CD121" s="890"/>
      <c r="CE121" s="890"/>
      <c r="CF121" s="884">
        <v>4.3</v>
      </c>
      <c r="CG121" s="885"/>
      <c r="CH121" s="885"/>
      <c r="CI121" s="885"/>
      <c r="CJ121" s="885"/>
      <c r="CK121" s="966"/>
      <c r="CL121" s="967"/>
      <c r="CM121" s="967"/>
      <c r="CN121" s="967"/>
      <c r="CO121" s="968"/>
      <c r="CP121" s="976" t="s">
        <v>378</v>
      </c>
      <c r="CQ121" s="977"/>
      <c r="CR121" s="977"/>
      <c r="CS121" s="977"/>
      <c r="CT121" s="977"/>
      <c r="CU121" s="977"/>
      <c r="CV121" s="977"/>
      <c r="CW121" s="977"/>
      <c r="CX121" s="977"/>
      <c r="CY121" s="977"/>
      <c r="CZ121" s="977"/>
      <c r="DA121" s="977"/>
      <c r="DB121" s="977"/>
      <c r="DC121" s="977"/>
      <c r="DD121" s="977"/>
      <c r="DE121" s="977"/>
      <c r="DF121" s="978"/>
      <c r="DG121" s="889">
        <v>15410254</v>
      </c>
      <c r="DH121" s="890"/>
      <c r="DI121" s="890"/>
      <c r="DJ121" s="890"/>
      <c r="DK121" s="890"/>
      <c r="DL121" s="890">
        <v>14313075</v>
      </c>
      <c r="DM121" s="890"/>
      <c r="DN121" s="890"/>
      <c r="DO121" s="890"/>
      <c r="DP121" s="890"/>
      <c r="DQ121" s="890">
        <v>13190875</v>
      </c>
      <c r="DR121" s="890"/>
      <c r="DS121" s="890"/>
      <c r="DT121" s="890"/>
      <c r="DU121" s="890"/>
      <c r="DV121" s="891">
        <v>1</v>
      </c>
      <c r="DW121" s="891"/>
      <c r="DX121" s="891"/>
      <c r="DY121" s="891"/>
      <c r="DZ121" s="892"/>
    </row>
    <row r="122" spans="1:130" s="208" customFormat="1" ht="26.25" customHeight="1" x14ac:dyDescent="0.15">
      <c r="A122" s="1019"/>
      <c r="B122" s="913"/>
      <c r="C122" s="886" t="s">
        <v>417</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436</v>
      </c>
      <c r="BA122" s="929"/>
      <c r="BB122" s="929"/>
      <c r="BC122" s="929"/>
      <c r="BD122" s="929"/>
      <c r="BE122" s="929"/>
      <c r="BF122" s="929"/>
      <c r="BG122" s="929"/>
      <c r="BH122" s="929"/>
      <c r="BI122" s="929"/>
      <c r="BJ122" s="929"/>
      <c r="BK122" s="929"/>
      <c r="BL122" s="929"/>
      <c r="BM122" s="929"/>
      <c r="BN122" s="929"/>
      <c r="BO122" s="929"/>
      <c r="BP122" s="930"/>
      <c r="BQ122" s="954">
        <v>2862745234</v>
      </c>
      <c r="BR122" s="955"/>
      <c r="BS122" s="955"/>
      <c r="BT122" s="955"/>
      <c r="BU122" s="955"/>
      <c r="BV122" s="955">
        <v>2764410670</v>
      </c>
      <c r="BW122" s="955"/>
      <c r="BX122" s="955"/>
      <c r="BY122" s="955"/>
      <c r="BZ122" s="955"/>
      <c r="CA122" s="955">
        <v>2625882652</v>
      </c>
      <c r="CB122" s="955"/>
      <c r="CC122" s="955"/>
      <c r="CD122" s="955"/>
      <c r="CE122" s="955"/>
      <c r="CF122" s="974">
        <v>206.8</v>
      </c>
      <c r="CG122" s="975"/>
      <c r="CH122" s="975"/>
      <c r="CI122" s="975"/>
      <c r="CJ122" s="975"/>
      <c r="CK122" s="966"/>
      <c r="CL122" s="967"/>
      <c r="CM122" s="967"/>
      <c r="CN122" s="967"/>
      <c r="CO122" s="968"/>
      <c r="CP122" s="976" t="s">
        <v>383</v>
      </c>
      <c r="CQ122" s="977"/>
      <c r="CR122" s="977"/>
      <c r="CS122" s="977"/>
      <c r="CT122" s="977"/>
      <c r="CU122" s="977"/>
      <c r="CV122" s="977"/>
      <c r="CW122" s="977"/>
      <c r="CX122" s="977"/>
      <c r="CY122" s="977"/>
      <c r="CZ122" s="977"/>
      <c r="DA122" s="977"/>
      <c r="DB122" s="977"/>
      <c r="DC122" s="977"/>
      <c r="DD122" s="977"/>
      <c r="DE122" s="977"/>
      <c r="DF122" s="978"/>
      <c r="DG122" s="889">
        <v>856070</v>
      </c>
      <c r="DH122" s="890"/>
      <c r="DI122" s="890"/>
      <c r="DJ122" s="890"/>
      <c r="DK122" s="890"/>
      <c r="DL122" s="890">
        <v>1027511</v>
      </c>
      <c r="DM122" s="890"/>
      <c r="DN122" s="890"/>
      <c r="DO122" s="890"/>
      <c r="DP122" s="890"/>
      <c r="DQ122" s="890">
        <v>938530</v>
      </c>
      <c r="DR122" s="890"/>
      <c r="DS122" s="890"/>
      <c r="DT122" s="890"/>
      <c r="DU122" s="890"/>
      <c r="DV122" s="891">
        <v>0.1</v>
      </c>
      <c r="DW122" s="891"/>
      <c r="DX122" s="891"/>
      <c r="DY122" s="891"/>
      <c r="DZ122" s="892"/>
    </row>
    <row r="123" spans="1:130" s="208" customFormat="1" ht="26.25" customHeight="1" x14ac:dyDescent="0.15">
      <c r="A123" s="1019"/>
      <c r="B123" s="913"/>
      <c r="C123" s="886" t="s">
        <v>423</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437</v>
      </c>
      <c r="BP123" s="959"/>
      <c r="BQ123" s="1025">
        <v>4133676328</v>
      </c>
      <c r="BR123" s="1026"/>
      <c r="BS123" s="1026"/>
      <c r="BT123" s="1026"/>
      <c r="BU123" s="1026"/>
      <c r="BV123" s="1026">
        <v>4053201323</v>
      </c>
      <c r="BW123" s="1026"/>
      <c r="BX123" s="1026"/>
      <c r="BY123" s="1026"/>
      <c r="BZ123" s="1026"/>
      <c r="CA123" s="1026">
        <v>4060328294</v>
      </c>
      <c r="CB123" s="1026"/>
      <c r="CC123" s="1026"/>
      <c r="CD123" s="1026"/>
      <c r="CE123" s="1026"/>
      <c r="CF123" s="956"/>
      <c r="CG123" s="957"/>
      <c r="CH123" s="957"/>
      <c r="CI123" s="957"/>
      <c r="CJ123" s="958"/>
      <c r="CK123" s="966"/>
      <c r="CL123" s="967"/>
      <c r="CM123" s="967"/>
      <c r="CN123" s="967"/>
      <c r="CO123" s="968"/>
      <c r="CP123" s="976" t="s">
        <v>380</v>
      </c>
      <c r="CQ123" s="977"/>
      <c r="CR123" s="977"/>
      <c r="CS123" s="977"/>
      <c r="CT123" s="977"/>
      <c r="CU123" s="977"/>
      <c r="CV123" s="977"/>
      <c r="CW123" s="977"/>
      <c r="CX123" s="977"/>
      <c r="CY123" s="977"/>
      <c r="CZ123" s="977"/>
      <c r="DA123" s="977"/>
      <c r="DB123" s="977"/>
      <c r="DC123" s="977"/>
      <c r="DD123" s="977"/>
      <c r="DE123" s="977"/>
      <c r="DF123" s="978"/>
      <c r="DG123" s="889">
        <v>1172407</v>
      </c>
      <c r="DH123" s="890"/>
      <c r="DI123" s="890"/>
      <c r="DJ123" s="890"/>
      <c r="DK123" s="890"/>
      <c r="DL123" s="890">
        <v>906923</v>
      </c>
      <c r="DM123" s="890"/>
      <c r="DN123" s="890"/>
      <c r="DO123" s="890"/>
      <c r="DP123" s="890"/>
      <c r="DQ123" s="890">
        <v>676237</v>
      </c>
      <c r="DR123" s="890"/>
      <c r="DS123" s="890"/>
      <c r="DT123" s="890"/>
      <c r="DU123" s="890"/>
      <c r="DV123" s="891">
        <v>0.1</v>
      </c>
      <c r="DW123" s="891"/>
      <c r="DX123" s="891"/>
      <c r="DY123" s="891"/>
      <c r="DZ123" s="892"/>
    </row>
    <row r="124" spans="1:130" s="208" customFormat="1" ht="26.25" customHeight="1" thickBot="1" x14ac:dyDescent="0.2">
      <c r="A124" s="1019"/>
      <c r="B124" s="913"/>
      <c r="C124" s="886" t="s">
        <v>426</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v>699343</v>
      </c>
      <c r="AB124" s="917"/>
      <c r="AC124" s="917"/>
      <c r="AD124" s="917"/>
      <c r="AE124" s="918"/>
      <c r="AF124" s="919">
        <v>787103</v>
      </c>
      <c r="AG124" s="917"/>
      <c r="AH124" s="917"/>
      <c r="AI124" s="917"/>
      <c r="AJ124" s="918"/>
      <c r="AK124" s="919">
        <v>766705</v>
      </c>
      <c r="AL124" s="917"/>
      <c r="AM124" s="917"/>
      <c r="AN124" s="917"/>
      <c r="AO124" s="918"/>
      <c r="AP124" s="920">
        <v>0.1</v>
      </c>
      <c r="AQ124" s="921"/>
      <c r="AR124" s="921"/>
      <c r="AS124" s="921"/>
      <c r="AT124" s="922"/>
      <c r="AU124" s="1021" t="s">
        <v>438</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167.1</v>
      </c>
      <c r="BR124" s="986"/>
      <c r="BS124" s="986"/>
      <c r="BT124" s="986"/>
      <c r="BU124" s="986"/>
      <c r="BV124" s="986">
        <v>162.30000000000001</v>
      </c>
      <c r="BW124" s="986"/>
      <c r="BX124" s="986"/>
      <c r="BY124" s="986"/>
      <c r="BZ124" s="986"/>
      <c r="CA124" s="986">
        <v>152</v>
      </c>
      <c r="CB124" s="986"/>
      <c r="CC124" s="986"/>
      <c r="CD124" s="986"/>
      <c r="CE124" s="986"/>
      <c r="CF124" s="987"/>
      <c r="CG124" s="988"/>
      <c r="CH124" s="988"/>
      <c r="CI124" s="988"/>
      <c r="CJ124" s="989"/>
      <c r="CK124" s="969"/>
      <c r="CL124" s="969"/>
      <c r="CM124" s="969"/>
      <c r="CN124" s="969"/>
      <c r="CO124" s="970"/>
      <c r="CP124" s="990" t="s">
        <v>439</v>
      </c>
      <c r="CQ124" s="991"/>
      <c r="CR124" s="991"/>
      <c r="CS124" s="991"/>
      <c r="CT124" s="991"/>
      <c r="CU124" s="991"/>
      <c r="CV124" s="991"/>
      <c r="CW124" s="991"/>
      <c r="CX124" s="991"/>
      <c r="CY124" s="991"/>
      <c r="CZ124" s="991"/>
      <c r="DA124" s="991"/>
      <c r="DB124" s="991"/>
      <c r="DC124" s="991"/>
      <c r="DD124" s="991"/>
      <c r="DE124" s="991"/>
      <c r="DF124" s="992"/>
      <c r="DG124" s="954">
        <v>524950</v>
      </c>
      <c r="DH124" s="955"/>
      <c r="DI124" s="955"/>
      <c r="DJ124" s="955"/>
      <c r="DK124" s="955"/>
      <c r="DL124" s="955">
        <v>455743</v>
      </c>
      <c r="DM124" s="955"/>
      <c r="DN124" s="955"/>
      <c r="DO124" s="955"/>
      <c r="DP124" s="955"/>
      <c r="DQ124" s="955">
        <v>520154</v>
      </c>
      <c r="DR124" s="955"/>
      <c r="DS124" s="955"/>
      <c r="DT124" s="955"/>
      <c r="DU124" s="955"/>
      <c r="DV124" s="979">
        <v>0</v>
      </c>
      <c r="DW124" s="979"/>
      <c r="DX124" s="979"/>
      <c r="DY124" s="979"/>
      <c r="DZ124" s="980"/>
    </row>
    <row r="125" spans="1:130" s="208" customFormat="1" ht="26.25" customHeight="1" x14ac:dyDescent="0.15">
      <c r="A125" s="1019"/>
      <c r="B125" s="913"/>
      <c r="C125" s="886" t="s">
        <v>428</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440</v>
      </c>
      <c r="CL125" s="964"/>
      <c r="CM125" s="964"/>
      <c r="CN125" s="964"/>
      <c r="CO125" s="965"/>
      <c r="CP125" s="893" t="s">
        <v>441</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430</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442</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443</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102989</v>
      </c>
      <c r="AB127" s="917"/>
      <c r="AC127" s="917"/>
      <c r="AD127" s="917"/>
      <c r="AE127" s="918"/>
      <c r="AF127" s="919">
        <v>101959</v>
      </c>
      <c r="AG127" s="917"/>
      <c r="AH127" s="917"/>
      <c r="AI127" s="917"/>
      <c r="AJ127" s="918"/>
      <c r="AK127" s="919">
        <v>96012</v>
      </c>
      <c r="AL127" s="917"/>
      <c r="AM127" s="917"/>
      <c r="AN127" s="917"/>
      <c r="AO127" s="918"/>
      <c r="AP127" s="920">
        <v>0</v>
      </c>
      <c r="AQ127" s="921"/>
      <c r="AR127" s="921"/>
      <c r="AS127" s="921"/>
      <c r="AT127" s="922"/>
      <c r="AU127" s="210"/>
      <c r="AV127" s="210"/>
      <c r="AW127" s="210"/>
      <c r="AX127" s="993" t="s">
        <v>444</v>
      </c>
      <c r="AY127" s="994"/>
      <c r="AZ127" s="994"/>
      <c r="BA127" s="994"/>
      <c r="BB127" s="994"/>
      <c r="BC127" s="994"/>
      <c r="BD127" s="994"/>
      <c r="BE127" s="995"/>
      <c r="BF127" s="996" t="s">
        <v>445</v>
      </c>
      <c r="BG127" s="994"/>
      <c r="BH127" s="994"/>
      <c r="BI127" s="994"/>
      <c r="BJ127" s="994"/>
      <c r="BK127" s="994"/>
      <c r="BL127" s="995"/>
      <c r="BM127" s="996" t="s">
        <v>446</v>
      </c>
      <c r="BN127" s="994"/>
      <c r="BO127" s="994"/>
      <c r="BP127" s="994"/>
      <c r="BQ127" s="994"/>
      <c r="BR127" s="994"/>
      <c r="BS127" s="995"/>
      <c r="BT127" s="996" t="s">
        <v>447</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448</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449</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450</v>
      </c>
      <c r="X128" s="1005"/>
      <c r="Y128" s="1005"/>
      <c r="Z128" s="1006"/>
      <c r="AA128" s="1007">
        <v>11276286</v>
      </c>
      <c r="AB128" s="1008"/>
      <c r="AC128" s="1008"/>
      <c r="AD128" s="1008"/>
      <c r="AE128" s="1009"/>
      <c r="AF128" s="1010">
        <v>10691660</v>
      </c>
      <c r="AG128" s="1008"/>
      <c r="AH128" s="1008"/>
      <c r="AI128" s="1008"/>
      <c r="AJ128" s="1009"/>
      <c r="AK128" s="1010">
        <v>14699997</v>
      </c>
      <c r="AL128" s="1008"/>
      <c r="AM128" s="1008"/>
      <c r="AN128" s="1008"/>
      <c r="AO128" s="1009"/>
      <c r="AP128" s="1011"/>
      <c r="AQ128" s="1012"/>
      <c r="AR128" s="1012"/>
      <c r="AS128" s="1012"/>
      <c r="AT128" s="1013"/>
      <c r="AU128" s="210"/>
      <c r="AV128" s="210"/>
      <c r="AW128" s="210"/>
      <c r="AX128" s="860" t="s">
        <v>451</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452</v>
      </c>
      <c r="CQ128" s="675"/>
      <c r="CR128" s="675"/>
      <c r="CS128" s="675"/>
      <c r="CT128" s="675"/>
      <c r="CU128" s="675"/>
      <c r="CV128" s="675"/>
      <c r="CW128" s="675"/>
      <c r="CX128" s="675"/>
      <c r="CY128" s="675"/>
      <c r="CZ128" s="675"/>
      <c r="DA128" s="675"/>
      <c r="DB128" s="675"/>
      <c r="DC128" s="675"/>
      <c r="DD128" s="675"/>
      <c r="DE128" s="675"/>
      <c r="DF128" s="998"/>
      <c r="DG128" s="999">
        <v>14259771</v>
      </c>
      <c r="DH128" s="1000"/>
      <c r="DI128" s="1000"/>
      <c r="DJ128" s="1000"/>
      <c r="DK128" s="1000"/>
      <c r="DL128" s="1000">
        <v>15628538</v>
      </c>
      <c r="DM128" s="1000"/>
      <c r="DN128" s="1000"/>
      <c r="DO128" s="1000"/>
      <c r="DP128" s="1000"/>
      <c r="DQ128" s="1000">
        <v>15898698</v>
      </c>
      <c r="DR128" s="1000"/>
      <c r="DS128" s="1000"/>
      <c r="DT128" s="1000"/>
      <c r="DU128" s="1000"/>
      <c r="DV128" s="1001">
        <v>1.3</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453</v>
      </c>
      <c r="X129" s="1033"/>
      <c r="Y129" s="1033"/>
      <c r="Z129" s="1034"/>
      <c r="AA129" s="916">
        <v>1400259697</v>
      </c>
      <c r="AB129" s="917"/>
      <c r="AC129" s="917"/>
      <c r="AD129" s="917"/>
      <c r="AE129" s="918"/>
      <c r="AF129" s="919">
        <v>1440405836</v>
      </c>
      <c r="AG129" s="917"/>
      <c r="AH129" s="917"/>
      <c r="AI129" s="917"/>
      <c r="AJ129" s="918"/>
      <c r="AK129" s="919">
        <v>1475278780</v>
      </c>
      <c r="AL129" s="917"/>
      <c r="AM129" s="917"/>
      <c r="AN129" s="917"/>
      <c r="AO129" s="918"/>
      <c r="AP129" s="1035"/>
      <c r="AQ129" s="1036"/>
      <c r="AR129" s="1036"/>
      <c r="AS129" s="1036"/>
      <c r="AT129" s="1037"/>
      <c r="AU129" s="211"/>
      <c r="AV129" s="211"/>
      <c r="AW129" s="211"/>
      <c r="AX129" s="1027" t="s">
        <v>454</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455</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456</v>
      </c>
      <c r="X130" s="1033"/>
      <c r="Y130" s="1033"/>
      <c r="Z130" s="1034"/>
      <c r="AA130" s="916">
        <v>217919276</v>
      </c>
      <c r="AB130" s="917"/>
      <c r="AC130" s="917"/>
      <c r="AD130" s="917"/>
      <c r="AE130" s="918"/>
      <c r="AF130" s="919">
        <v>214368818</v>
      </c>
      <c r="AG130" s="917"/>
      <c r="AH130" s="917"/>
      <c r="AI130" s="917"/>
      <c r="AJ130" s="918"/>
      <c r="AK130" s="919">
        <v>205698103</v>
      </c>
      <c r="AL130" s="917"/>
      <c r="AM130" s="917"/>
      <c r="AN130" s="917"/>
      <c r="AO130" s="918"/>
      <c r="AP130" s="1035"/>
      <c r="AQ130" s="1036"/>
      <c r="AR130" s="1036"/>
      <c r="AS130" s="1036"/>
      <c r="AT130" s="1037"/>
      <c r="AU130" s="211"/>
      <c r="AV130" s="211"/>
      <c r="AW130" s="211"/>
      <c r="AX130" s="1027" t="s">
        <v>457</v>
      </c>
      <c r="AY130" s="887"/>
      <c r="AZ130" s="887"/>
      <c r="BA130" s="887"/>
      <c r="BB130" s="887"/>
      <c r="BC130" s="887"/>
      <c r="BD130" s="887"/>
      <c r="BE130" s="888"/>
      <c r="BF130" s="1063">
        <v>13.4</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458</v>
      </c>
      <c r="X131" s="1070"/>
      <c r="Y131" s="1070"/>
      <c r="Z131" s="1071"/>
      <c r="AA131" s="1072">
        <v>1182340421</v>
      </c>
      <c r="AB131" s="1073"/>
      <c r="AC131" s="1073"/>
      <c r="AD131" s="1073"/>
      <c r="AE131" s="1074"/>
      <c r="AF131" s="1075">
        <v>1226037018</v>
      </c>
      <c r="AG131" s="1073"/>
      <c r="AH131" s="1073"/>
      <c r="AI131" s="1073"/>
      <c r="AJ131" s="1074"/>
      <c r="AK131" s="1075">
        <v>1269580677</v>
      </c>
      <c r="AL131" s="1073"/>
      <c r="AM131" s="1073"/>
      <c r="AN131" s="1073"/>
      <c r="AO131" s="1074"/>
      <c r="AP131" s="1076"/>
      <c r="AQ131" s="1077"/>
      <c r="AR131" s="1077"/>
      <c r="AS131" s="1077"/>
      <c r="AT131" s="1078"/>
      <c r="AU131" s="211"/>
      <c r="AV131" s="211"/>
      <c r="AW131" s="211"/>
      <c r="AX131" s="1045" t="s">
        <v>459</v>
      </c>
      <c r="AY131" s="675"/>
      <c r="AZ131" s="675"/>
      <c r="BA131" s="675"/>
      <c r="BB131" s="675"/>
      <c r="BC131" s="675"/>
      <c r="BD131" s="675"/>
      <c r="BE131" s="998"/>
      <c r="BF131" s="1046">
        <v>152</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460</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461</v>
      </c>
      <c r="W132" s="1056"/>
      <c r="X132" s="1056"/>
      <c r="Y132" s="1056"/>
      <c r="Z132" s="1057"/>
      <c r="AA132" s="1058">
        <v>13.70836587</v>
      </c>
      <c r="AB132" s="1059"/>
      <c r="AC132" s="1059"/>
      <c r="AD132" s="1059"/>
      <c r="AE132" s="1060"/>
      <c r="AF132" s="1061">
        <v>13.59253176</v>
      </c>
      <c r="AG132" s="1059"/>
      <c r="AH132" s="1059"/>
      <c r="AI132" s="1059"/>
      <c r="AJ132" s="1060"/>
      <c r="AK132" s="1061">
        <v>13.177536480000001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462</v>
      </c>
      <c r="W133" s="1039"/>
      <c r="X133" s="1039"/>
      <c r="Y133" s="1039"/>
      <c r="Z133" s="1040"/>
      <c r="AA133" s="1041">
        <v>13.2</v>
      </c>
      <c r="AB133" s="1042"/>
      <c r="AC133" s="1042"/>
      <c r="AD133" s="1042"/>
      <c r="AE133" s="1043"/>
      <c r="AF133" s="1041">
        <v>13.2</v>
      </c>
      <c r="AG133" s="1042"/>
      <c r="AH133" s="1042"/>
      <c r="AI133" s="1042"/>
      <c r="AJ133" s="1043"/>
      <c r="AK133" s="1041">
        <v>13.4</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zZCt7z1lAN6z7vyO0G3PfhTNWf6tje+vQTtVY/2Zdt+tI+VjrRb70dcfLQAzSXwO0/Q5ndepd9Ek0/FS4qSo3g==" saltValue="iEq9syxx56wmiV6dF1hM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n5/gSM8KAIop7yqwZEv45Zdhr0zHNu4qvTHAHYJcxSB7vxiL3K0+Vuab65LQ8RfpZ14N4kq9IjjdcX3LUmIEbg==" saltValue="c2nRHqHRGkvPmcfmUY9t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O7bjVl/gauxZaOIe2LuHxDwDXSWDWy1NqsnTnbAGP8D3qvYj0phMfBWXNOMVmgPyGUEQ5CnwUa8KNaGILDXndQ==" saltValue="2ck4/igw9VkyM8+w02dk2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55" zoomScaleSheetLayoutView="55"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464</v>
      </c>
      <c r="AL6" s="244"/>
      <c r="AM6" s="244"/>
      <c r="AN6" s="244"/>
    </row>
    <row r="7" spans="1:46" ht="13.5" customHeight="1" x14ac:dyDescent="0.15">
      <c r="A7" s="243"/>
      <c r="AK7" s="246"/>
      <c r="AL7" s="247"/>
      <c r="AM7" s="247"/>
      <c r="AN7" s="248"/>
      <c r="AO7" s="1089" t="s">
        <v>465</v>
      </c>
      <c r="AP7" s="249"/>
      <c r="AQ7" s="250" t="s">
        <v>466</v>
      </c>
      <c r="AR7" s="251"/>
    </row>
    <row r="8" spans="1:46" x14ac:dyDescent="0.15">
      <c r="A8" s="243"/>
      <c r="AK8" s="252"/>
      <c r="AL8" s="253"/>
      <c r="AM8" s="253"/>
      <c r="AN8" s="254"/>
      <c r="AO8" s="1090"/>
      <c r="AP8" s="255" t="s">
        <v>467</v>
      </c>
      <c r="AQ8" s="256" t="s">
        <v>468</v>
      </c>
      <c r="AR8" s="257" t="s">
        <v>469</v>
      </c>
    </row>
    <row r="9" spans="1:46" x14ac:dyDescent="0.15">
      <c r="A9" s="243"/>
      <c r="AK9" s="1079" t="s">
        <v>470</v>
      </c>
      <c r="AL9" s="1080"/>
      <c r="AM9" s="1080"/>
      <c r="AN9" s="1081"/>
      <c r="AO9" s="258">
        <v>618098625</v>
      </c>
      <c r="AP9" s="258">
        <v>82592</v>
      </c>
      <c r="AQ9" s="259">
        <v>88289</v>
      </c>
      <c r="AR9" s="260">
        <v>-6.5</v>
      </c>
    </row>
    <row r="10" spans="1:46" ht="13.5" customHeight="1" x14ac:dyDescent="0.15">
      <c r="A10" s="243"/>
      <c r="AK10" s="1079" t="s">
        <v>471</v>
      </c>
      <c r="AL10" s="1080"/>
      <c r="AM10" s="1080"/>
      <c r="AN10" s="1081"/>
      <c r="AO10" s="258">
        <v>5172029</v>
      </c>
      <c r="AP10" s="258">
        <v>691</v>
      </c>
      <c r="AQ10" s="259">
        <v>471</v>
      </c>
      <c r="AR10" s="260">
        <v>46.7</v>
      </c>
    </row>
    <row r="11" spans="1:46" ht="13.5" customHeight="1" x14ac:dyDescent="0.15">
      <c r="A11" s="243"/>
      <c r="AK11" s="1079" t="s">
        <v>472</v>
      </c>
      <c r="AL11" s="1080"/>
      <c r="AM11" s="1080"/>
      <c r="AN11" s="1081"/>
      <c r="AO11" s="258" t="s">
        <v>473</v>
      </c>
      <c r="AP11" s="258" t="s">
        <v>473</v>
      </c>
      <c r="AQ11" s="259" t="s">
        <v>473</v>
      </c>
      <c r="AR11" s="260" t="s">
        <v>473</v>
      </c>
    </row>
    <row r="12" spans="1:46" ht="13.5" customHeight="1" x14ac:dyDescent="0.15">
      <c r="A12" s="243"/>
      <c r="AK12" s="1079" t="s">
        <v>474</v>
      </c>
      <c r="AL12" s="1080"/>
      <c r="AM12" s="1080"/>
      <c r="AN12" s="1081"/>
      <c r="AO12" s="258">
        <v>50973</v>
      </c>
      <c r="AP12" s="258">
        <v>7</v>
      </c>
      <c r="AQ12" s="259">
        <v>7</v>
      </c>
      <c r="AR12" s="260">
        <v>0</v>
      </c>
    </row>
    <row r="13" spans="1:46" ht="13.5" customHeight="1" x14ac:dyDescent="0.15">
      <c r="A13" s="243"/>
      <c r="AK13" s="1079" t="s">
        <v>475</v>
      </c>
      <c r="AL13" s="1080"/>
      <c r="AM13" s="1080"/>
      <c r="AN13" s="1081"/>
      <c r="AO13" s="258">
        <v>8251533</v>
      </c>
      <c r="AP13" s="258">
        <v>1103</v>
      </c>
      <c r="AQ13" s="259">
        <v>1062</v>
      </c>
      <c r="AR13" s="260">
        <v>3.9</v>
      </c>
    </row>
    <row r="14" spans="1:46" ht="13.5" customHeight="1" x14ac:dyDescent="0.15">
      <c r="A14" s="243"/>
      <c r="AK14" s="1079" t="s">
        <v>476</v>
      </c>
      <c r="AL14" s="1080"/>
      <c r="AM14" s="1080"/>
      <c r="AN14" s="1081"/>
      <c r="AO14" s="258">
        <v>-36594312</v>
      </c>
      <c r="AP14" s="258">
        <v>-4890</v>
      </c>
      <c r="AQ14" s="259">
        <v>-6260</v>
      </c>
      <c r="AR14" s="260">
        <v>-21.9</v>
      </c>
    </row>
    <row r="15" spans="1:46" x14ac:dyDescent="0.15">
      <c r="A15" s="243"/>
      <c r="AK15" s="1082" t="s">
        <v>152</v>
      </c>
      <c r="AL15" s="1083"/>
      <c r="AM15" s="1083"/>
      <c r="AN15" s="1084"/>
      <c r="AO15" s="258">
        <v>594978848</v>
      </c>
      <c r="AP15" s="258">
        <v>79503</v>
      </c>
      <c r="AQ15" s="259">
        <v>83568</v>
      </c>
      <c r="AR15" s="260">
        <v>-4.9000000000000004</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477</v>
      </c>
    </row>
    <row r="20" spans="1:46" x14ac:dyDescent="0.15">
      <c r="A20" s="243"/>
      <c r="AK20" s="265"/>
      <c r="AL20" s="266"/>
      <c r="AM20" s="266"/>
      <c r="AN20" s="267"/>
      <c r="AO20" s="268" t="s">
        <v>478</v>
      </c>
      <c r="AP20" s="269" t="s">
        <v>479</v>
      </c>
      <c r="AQ20" s="270" t="s">
        <v>480</v>
      </c>
      <c r="AR20" s="271"/>
    </row>
    <row r="21" spans="1:46" s="244" customFormat="1" x14ac:dyDescent="0.15">
      <c r="A21" s="272"/>
      <c r="AK21" s="1085" t="s">
        <v>481</v>
      </c>
      <c r="AL21" s="1086"/>
      <c r="AM21" s="1086"/>
      <c r="AN21" s="1087"/>
      <c r="AO21" s="273">
        <v>849.31</v>
      </c>
      <c r="AP21" s="274">
        <v>935.76</v>
      </c>
      <c r="AQ21" s="275">
        <v>-86.45</v>
      </c>
      <c r="AS21" s="276"/>
      <c r="AT21" s="272"/>
    </row>
    <row r="22" spans="1:46" s="244" customFormat="1" x14ac:dyDescent="0.15">
      <c r="A22" s="272"/>
      <c r="AK22" s="1085" t="s">
        <v>482</v>
      </c>
      <c r="AL22" s="1086"/>
      <c r="AM22" s="1086"/>
      <c r="AN22" s="1087"/>
      <c r="AO22" s="277">
        <v>101</v>
      </c>
      <c r="AP22" s="278">
        <v>100.2</v>
      </c>
      <c r="AQ22" s="279">
        <v>0.8</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483</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485</v>
      </c>
      <c r="AL29" s="244"/>
      <c r="AM29" s="244"/>
      <c r="AN29" s="244"/>
      <c r="AS29" s="286"/>
    </row>
    <row r="30" spans="1:46" ht="13.5" customHeight="1" x14ac:dyDescent="0.15">
      <c r="A30" s="243"/>
      <c r="AK30" s="246"/>
      <c r="AL30" s="247"/>
      <c r="AM30" s="247"/>
      <c r="AN30" s="248"/>
      <c r="AO30" s="1089" t="s">
        <v>465</v>
      </c>
      <c r="AP30" s="249"/>
      <c r="AQ30" s="250" t="s">
        <v>466</v>
      </c>
      <c r="AR30" s="251"/>
    </row>
    <row r="31" spans="1:46" x14ac:dyDescent="0.15">
      <c r="A31" s="243"/>
      <c r="AK31" s="252"/>
      <c r="AL31" s="253"/>
      <c r="AM31" s="253"/>
      <c r="AN31" s="254"/>
      <c r="AO31" s="1090"/>
      <c r="AP31" s="255" t="s">
        <v>467</v>
      </c>
      <c r="AQ31" s="256" t="s">
        <v>468</v>
      </c>
      <c r="AR31" s="257" t="s">
        <v>469</v>
      </c>
    </row>
    <row r="32" spans="1:46" ht="27" customHeight="1" x14ac:dyDescent="0.15">
      <c r="A32" s="243"/>
      <c r="AK32" s="1099" t="s">
        <v>486</v>
      </c>
      <c r="AL32" s="1100"/>
      <c r="AM32" s="1100"/>
      <c r="AN32" s="1101"/>
      <c r="AO32" s="258">
        <v>208460449</v>
      </c>
      <c r="AP32" s="258">
        <v>27855</v>
      </c>
      <c r="AQ32" s="259">
        <v>24743</v>
      </c>
      <c r="AR32" s="260">
        <v>12.6</v>
      </c>
    </row>
    <row r="33" spans="1:2046 2052:4096 4102:5116 5122:7166 7172:9216 9222:10236 10242:12286 12292:14336 14342:15356 15362:16384" ht="13.5" customHeight="1" x14ac:dyDescent="0.15">
      <c r="A33" s="243"/>
      <c r="AK33" s="1099" t="s">
        <v>487</v>
      </c>
      <c r="AL33" s="1100"/>
      <c r="AM33" s="1100"/>
      <c r="AN33" s="1101"/>
      <c r="AO33" s="258" t="s">
        <v>473</v>
      </c>
      <c r="AP33" s="258" t="s">
        <v>473</v>
      </c>
      <c r="AQ33" s="259">
        <v>934</v>
      </c>
      <c r="AR33" s="260" t="s">
        <v>473</v>
      </c>
    </row>
    <row r="34" spans="1:2046 2052:4096 4102:5116 5122:7166 7172:9216 9222:10236 10242:12286 12292:14336 14342:15356 15362:16384" ht="27" customHeight="1" x14ac:dyDescent="0.15">
      <c r="A34" s="243"/>
      <c r="AK34" s="1099" t="s">
        <v>488</v>
      </c>
      <c r="AL34" s="1100"/>
      <c r="AM34" s="1100"/>
      <c r="AN34" s="1101"/>
      <c r="AO34" s="258">
        <v>161772801</v>
      </c>
      <c r="AP34" s="258">
        <v>21617</v>
      </c>
      <c r="AQ34" s="259">
        <v>21103</v>
      </c>
      <c r="AR34" s="260">
        <v>2.4</v>
      </c>
    </row>
    <row r="35" spans="1:2046 2052:4096 4102:5116 5122:7166 7172:9216 9222:10236 10242:12286 12292:14336 14342:15356 15362:16384" ht="27" customHeight="1" x14ac:dyDescent="0.15">
      <c r="A35" s="243"/>
      <c r="AK35" s="1099" t="s">
        <v>489</v>
      </c>
      <c r="AL35" s="1100"/>
      <c r="AM35" s="1100"/>
      <c r="AN35" s="1101"/>
      <c r="AO35" s="258">
        <v>6093779</v>
      </c>
      <c r="AP35" s="258">
        <v>814</v>
      </c>
      <c r="AQ35" s="259">
        <v>738</v>
      </c>
      <c r="AR35" s="260">
        <v>10.3</v>
      </c>
    </row>
    <row r="36" spans="1:2046 2052:4096 4102:5116 5122:7166 7172:9216 9222:10236 10242:12286 12292:14336 14342:15356 15362:16384" ht="27" customHeight="1" x14ac:dyDescent="0.15">
      <c r="A36" s="243"/>
      <c r="AK36" s="1099" t="s">
        <v>490</v>
      </c>
      <c r="AL36" s="1100"/>
      <c r="AM36" s="1100"/>
      <c r="AN36" s="1101"/>
      <c r="AO36" s="258">
        <v>2678269</v>
      </c>
      <c r="AP36" s="258">
        <v>358</v>
      </c>
      <c r="AQ36" s="259">
        <v>46</v>
      </c>
      <c r="AR36" s="260">
        <v>678.3</v>
      </c>
    </row>
    <row r="37" spans="1:2046 2052:4096 4102:5116 5122:7166 7172:9216 9222:10236 10242:12286 12292:14336 14342:15356 15362:16384" ht="13.5" customHeight="1" x14ac:dyDescent="0.15">
      <c r="A37" s="243"/>
      <c r="AK37" s="1099" t="s">
        <v>491</v>
      </c>
      <c r="AL37" s="1100"/>
      <c r="AM37" s="1100"/>
      <c r="AN37" s="1101"/>
      <c r="AO37" s="258">
        <v>8692259</v>
      </c>
      <c r="AP37" s="258">
        <v>1161</v>
      </c>
      <c r="AQ37" s="259">
        <v>387</v>
      </c>
      <c r="AR37" s="260">
        <v>200</v>
      </c>
    </row>
    <row r="38" spans="1:2046 2052:4096 4102:5116 5122:7166 7172:9216 9222:10236 10242:12286 12292:14336 14342:15356 15362:16384" ht="27" customHeight="1" x14ac:dyDescent="0.15">
      <c r="A38" s="243"/>
      <c r="AK38" s="1096" t="s">
        <v>492</v>
      </c>
      <c r="AL38" s="1097"/>
      <c r="AM38" s="1097"/>
      <c r="AN38" s="1098"/>
      <c r="AO38" s="287" t="s">
        <v>473</v>
      </c>
      <c r="AP38" s="287" t="s">
        <v>473</v>
      </c>
      <c r="AQ38" s="288">
        <v>1</v>
      </c>
      <c r="AR38" s="279" t="s">
        <v>473</v>
      </c>
      <c r="AS38" s="286"/>
    </row>
    <row r="39" spans="1:2046 2052:4096 4102:5116 5122:7166 7172:9216 9222:10236 10242:12286 12292:14336 14342:15356 15362:16384" x14ac:dyDescent="0.15">
      <c r="A39" s="243"/>
      <c r="AK39" s="1096" t="s">
        <v>493</v>
      </c>
      <c r="AL39" s="1097"/>
      <c r="AM39" s="1097"/>
      <c r="AN39" s="1098"/>
      <c r="AO39" s="258">
        <v>-14699997</v>
      </c>
      <c r="AP39" s="258">
        <v>-1964</v>
      </c>
      <c r="AQ39" s="259">
        <v>-1874</v>
      </c>
      <c r="AR39" s="260">
        <v>4.8</v>
      </c>
      <c r="AS39" s="286"/>
    </row>
    <row r="40" spans="1:2046 2052:4096 4102:5116 5122:7166 7172:9216 9222:10236 10242:12286 12292:14336 14342:15356 15362:16384" ht="27" customHeight="1" x14ac:dyDescent="0.15">
      <c r="A40" s="243"/>
      <c r="AK40" s="1099" t="s">
        <v>494</v>
      </c>
      <c r="AL40" s="1100"/>
      <c r="AM40" s="1100"/>
      <c r="AN40" s="1101"/>
      <c r="AO40" s="258">
        <v>-205698103</v>
      </c>
      <c r="AP40" s="258">
        <v>-27486</v>
      </c>
      <c r="AQ40" s="259">
        <v>-26082</v>
      </c>
      <c r="AR40" s="260">
        <v>5.4</v>
      </c>
      <c r="AS40" s="286"/>
    </row>
    <row r="41" spans="1:2046 2052:4096 4102:5116 5122:7166 7172:9216 9222:10236 10242:12286 12292:14336 14342:15356 15362:16384" x14ac:dyDescent="0.15">
      <c r="A41" s="243"/>
      <c r="AK41" s="1082" t="s">
        <v>495</v>
      </c>
      <c r="AL41" s="1083"/>
      <c r="AM41" s="1083"/>
      <c r="AN41" s="1084"/>
      <c r="AO41" s="258">
        <v>167299457</v>
      </c>
      <c r="AP41" s="258">
        <v>22355</v>
      </c>
      <c r="AQ41" s="259">
        <v>19998</v>
      </c>
      <c r="AR41" s="260">
        <v>11.8</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496</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465</v>
      </c>
      <c r="AN49" s="1093" t="s">
        <v>498</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499</v>
      </c>
      <c r="AO50" s="300" t="s">
        <v>500</v>
      </c>
      <c r="AP50" s="301" t="s">
        <v>501</v>
      </c>
      <c r="AQ50" s="302" t="s">
        <v>502</v>
      </c>
      <c r="AR50" s="303" t="s">
        <v>503</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504</v>
      </c>
      <c r="AL51" s="296"/>
      <c r="AM51" s="304">
        <v>289246704</v>
      </c>
      <c r="AN51" s="305">
        <v>38266</v>
      </c>
      <c r="AO51" s="306">
        <v>-4.7</v>
      </c>
      <c r="AP51" s="307">
        <v>46888</v>
      </c>
      <c r="AQ51" s="308">
        <v>9.5</v>
      </c>
      <c r="AR51" s="309">
        <v>-14.2</v>
      </c>
    </row>
    <row r="52" spans="1:16384" x14ac:dyDescent="0.15">
      <c r="A52" s="243"/>
      <c r="AK52" s="310"/>
      <c r="AL52" s="311" t="s">
        <v>505</v>
      </c>
      <c r="AM52" s="312">
        <v>90661846</v>
      </c>
      <c r="AN52" s="313">
        <v>11994</v>
      </c>
      <c r="AO52" s="314">
        <v>-34.4</v>
      </c>
      <c r="AP52" s="315">
        <v>14375</v>
      </c>
      <c r="AQ52" s="316">
        <v>-5.5</v>
      </c>
      <c r="AR52" s="317">
        <v>-28.9</v>
      </c>
    </row>
    <row r="53" spans="1:16384" x14ac:dyDescent="0.15">
      <c r="A53" s="243"/>
      <c r="AK53" s="295" t="s">
        <v>506</v>
      </c>
      <c r="AL53" s="296"/>
      <c r="AM53" s="304">
        <v>318295942</v>
      </c>
      <c r="AN53" s="305">
        <v>42279</v>
      </c>
      <c r="AO53" s="306">
        <v>10.5</v>
      </c>
      <c r="AP53" s="307">
        <v>46574</v>
      </c>
      <c r="AQ53" s="308">
        <v>-0.7</v>
      </c>
      <c r="AR53" s="309">
        <v>11.2</v>
      </c>
    </row>
    <row r="54" spans="1:16384" x14ac:dyDescent="0.15">
      <c r="A54" s="243"/>
      <c r="AK54" s="310"/>
      <c r="AL54" s="311" t="s">
        <v>505</v>
      </c>
      <c r="AM54" s="312">
        <v>101979870</v>
      </c>
      <c r="AN54" s="313">
        <v>13546</v>
      </c>
      <c r="AO54" s="314">
        <v>12.9</v>
      </c>
      <c r="AP54" s="315">
        <v>14394</v>
      </c>
      <c r="AQ54" s="316">
        <v>0.1</v>
      </c>
      <c r="AR54" s="317">
        <v>12.8</v>
      </c>
    </row>
    <row r="55" spans="1:16384" x14ac:dyDescent="0.15">
      <c r="A55" s="243"/>
      <c r="AK55" s="295" t="s">
        <v>507</v>
      </c>
      <c r="AL55" s="296"/>
      <c r="AM55" s="304">
        <v>322611329</v>
      </c>
      <c r="AN55" s="305">
        <v>42942</v>
      </c>
      <c r="AO55" s="306">
        <v>1.6</v>
      </c>
      <c r="AP55" s="307">
        <v>44729</v>
      </c>
      <c r="AQ55" s="308">
        <v>-4</v>
      </c>
      <c r="AR55" s="309">
        <v>5.6</v>
      </c>
    </row>
    <row r="56" spans="1:16384" x14ac:dyDescent="0.15">
      <c r="A56" s="243"/>
      <c r="AK56" s="310"/>
      <c r="AL56" s="311" t="s">
        <v>505</v>
      </c>
      <c r="AM56" s="312">
        <v>116151435</v>
      </c>
      <c r="AN56" s="313">
        <v>15461</v>
      </c>
      <c r="AO56" s="314">
        <v>14.1</v>
      </c>
      <c r="AP56" s="315">
        <v>15395</v>
      </c>
      <c r="AQ56" s="316">
        <v>7</v>
      </c>
      <c r="AR56" s="317">
        <v>7.1</v>
      </c>
    </row>
    <row r="57" spans="1:16384" x14ac:dyDescent="0.15">
      <c r="A57" s="243"/>
      <c r="AK57" s="295" t="s">
        <v>508</v>
      </c>
      <c r="AL57" s="296"/>
      <c r="AM57" s="304">
        <v>327201523</v>
      </c>
      <c r="AN57" s="305">
        <v>43622</v>
      </c>
      <c r="AO57" s="306">
        <v>1.6</v>
      </c>
      <c r="AP57" s="307">
        <v>44130</v>
      </c>
      <c r="AQ57" s="308">
        <v>-1.3</v>
      </c>
      <c r="AR57" s="309">
        <v>2.9</v>
      </c>
    </row>
    <row r="58" spans="1:16384" x14ac:dyDescent="0.15">
      <c r="A58" s="243"/>
      <c r="AK58" s="310"/>
      <c r="AL58" s="311" t="s">
        <v>505</v>
      </c>
      <c r="AM58" s="312">
        <v>124790457</v>
      </c>
      <c r="AN58" s="313">
        <v>16637</v>
      </c>
      <c r="AO58" s="314">
        <v>7.6</v>
      </c>
      <c r="AP58" s="315">
        <v>15920</v>
      </c>
      <c r="AQ58" s="316">
        <v>3.4</v>
      </c>
      <c r="AR58" s="317">
        <v>4.2</v>
      </c>
    </row>
    <row r="59" spans="1:16384" x14ac:dyDescent="0.15">
      <c r="A59" s="243"/>
      <c r="AK59" s="295" t="s">
        <v>509</v>
      </c>
      <c r="AL59" s="296"/>
      <c r="AM59" s="304">
        <v>360214591</v>
      </c>
      <c r="AN59" s="305">
        <v>48133</v>
      </c>
      <c r="AO59" s="306">
        <v>10.3</v>
      </c>
      <c r="AP59" s="307">
        <v>44816</v>
      </c>
      <c r="AQ59" s="308">
        <v>1.6</v>
      </c>
      <c r="AR59" s="309">
        <v>8.6999999999999993</v>
      </c>
    </row>
    <row r="60" spans="1:16384" x14ac:dyDescent="0.15">
      <c r="A60" s="243"/>
      <c r="AK60" s="310"/>
      <c r="AL60" s="311" t="s">
        <v>505</v>
      </c>
      <c r="AM60" s="312">
        <v>158431194</v>
      </c>
      <c r="AN60" s="313">
        <v>21170</v>
      </c>
      <c r="AO60" s="314">
        <v>27.2</v>
      </c>
      <c r="AP60" s="315">
        <v>17040</v>
      </c>
      <c r="AQ60" s="316">
        <v>7</v>
      </c>
      <c r="AR60" s="317">
        <v>20.2</v>
      </c>
    </row>
    <row r="61" spans="1:16384" x14ac:dyDescent="0.15">
      <c r="A61" s="243"/>
      <c r="AK61" s="295" t="s">
        <v>510</v>
      </c>
      <c r="AL61" s="318"/>
      <c r="AM61" s="304">
        <v>323514018</v>
      </c>
      <c r="AN61" s="305">
        <v>43048</v>
      </c>
      <c r="AO61" s="306">
        <v>3.9</v>
      </c>
      <c r="AP61" s="307">
        <v>45427</v>
      </c>
      <c r="AQ61" s="319">
        <v>1</v>
      </c>
      <c r="AR61" s="309">
        <v>2.9</v>
      </c>
    </row>
    <row r="62" spans="1:16384" x14ac:dyDescent="0.15">
      <c r="A62" s="243"/>
      <c r="AK62" s="310"/>
      <c r="AL62" s="311" t="s">
        <v>505</v>
      </c>
      <c r="AM62" s="312">
        <v>118402960</v>
      </c>
      <c r="AN62" s="313">
        <v>15762</v>
      </c>
      <c r="AO62" s="314">
        <v>5.5</v>
      </c>
      <c r="AP62" s="315">
        <v>15425</v>
      </c>
      <c r="AQ62" s="316">
        <v>2.4</v>
      </c>
      <c r="AR62" s="317">
        <v>3.1</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7CEfvvx3ikLfn+bQIivVL7su8WA0sy0amUQIXwQEJkwSEQ3kXLTfa93xtCSvOYikoL2VIJMy37e1+28TyxgSVw==" saltValue="LbeggZ/CMrzgspN6aQq7X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verticalCentered="1"/>
  <pageMargins left="0" right="0" top="0" bottom="0" header="0" footer="0"/>
  <pageSetup paperSize="9" scale="62"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lA1W7ZYQ65p8Y9ldoRIlZiomgAANOhBcMENfaM5WGAkuKReFeMpQJFp8sECNZiMDgc9dX0zV6SEbLQZbYpA9sQ==" saltValue="WkqxrWbQKpFGpSomB40AVQ=="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YfJyTT2PPG/NSrAKoKOjF982qMYG7o0KYWO8XQlJwe2VQHBWbUaw9Ooq+yMJw3JuHA5+CfWmKl/6bGrxelHbaQ==" saltValue="r10KGMRoWk0tvSbNTbQAaQ=="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511</v>
      </c>
      <c r="G46" s="323" t="s">
        <v>512</v>
      </c>
      <c r="H46" s="323" t="s">
        <v>513</v>
      </c>
      <c r="I46" s="323" t="s">
        <v>514</v>
      </c>
      <c r="J46" s="324" t="s">
        <v>515</v>
      </c>
    </row>
    <row r="47" spans="2:10" ht="57.75" customHeight="1" x14ac:dyDescent="0.15">
      <c r="B47" s="7"/>
      <c r="C47" s="1102" t="s">
        <v>4</v>
      </c>
      <c r="D47" s="1102"/>
      <c r="E47" s="1103"/>
      <c r="F47" s="325">
        <v>6.95</v>
      </c>
      <c r="G47" s="326">
        <v>10.1</v>
      </c>
      <c r="H47" s="326">
        <v>13.03</v>
      </c>
      <c r="I47" s="326">
        <v>10.56</v>
      </c>
      <c r="J47" s="327">
        <v>19.22</v>
      </c>
    </row>
    <row r="48" spans="2:10" ht="57.75" customHeight="1" x14ac:dyDescent="0.15">
      <c r="B48" s="8"/>
      <c r="C48" s="1104" t="s">
        <v>5</v>
      </c>
      <c r="D48" s="1104"/>
      <c r="E48" s="1105"/>
      <c r="F48" s="328">
        <v>3.96</v>
      </c>
      <c r="G48" s="329">
        <v>5.28</v>
      </c>
      <c r="H48" s="329">
        <v>4.6500000000000004</v>
      </c>
      <c r="I48" s="329">
        <v>4</v>
      </c>
      <c r="J48" s="330">
        <v>4.68</v>
      </c>
    </row>
    <row r="49" spans="2:10" ht="57.75" customHeight="1" thickBot="1" x14ac:dyDescent="0.2">
      <c r="B49" s="9"/>
      <c r="C49" s="1106" t="s">
        <v>6</v>
      </c>
      <c r="D49" s="1106"/>
      <c r="E49" s="1107"/>
      <c r="F49" s="331">
        <v>1.77</v>
      </c>
      <c r="G49" s="332">
        <v>4.9800000000000004</v>
      </c>
      <c r="H49" s="332">
        <v>1.86</v>
      </c>
      <c r="I49" s="332" t="s">
        <v>516</v>
      </c>
      <c r="J49" s="333">
        <v>9.68</v>
      </c>
    </row>
    <row r="50" spans="2:10" ht="13.5" customHeight="1" x14ac:dyDescent="0.15"/>
  </sheetData>
  <sheetProtection algorithmName="SHA-512" hashValue="VBcYSbm3kGCWf7yjs04fxT3YCpSXIDiP97PV8ARz8NlbnS54BPEEdbZ+4Gvk61yf33jWLEDGMbODji220X9v6w==" saltValue="DL4+c4IhzhXjlA08aXDF8w=="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C342EF17-C122-4C20-826C-05A7B7D0149B}">
  <ds:schemaRefs>
    <ds:schemaRef ds:uri="http://schemas.microsoft.com/sharepoint/v3/contenttype/forms"/>
  </ds:schemaRefs>
</ds:datastoreItem>
</file>

<file path=customXml/itemProps2.xml><?xml version="1.0" encoding="utf-8"?>
<ds:datastoreItem xmlns:ds="http://schemas.openxmlformats.org/officeDocument/2006/customXml" ds:itemID="{F5A8A024-3BC2-49B5-AB9B-D8252B2CBC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FD98DB-FB4B-4F34-8EE8-7617FF38A396}">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2026-03-26T01:18:49Z</cp:lastPrinted>
  <dcterms:created xsi:type="dcterms:W3CDTF">2026-02-20T00:00:47Z</dcterms:created>
  <dcterms:modified xsi:type="dcterms:W3CDTF">2026-03-26T01:19:03Z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