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3(R2年度決算)\03　財務資金室に回答\"/>
    </mc:Choice>
  </mc:AlternateContent>
  <workbookProtection workbookAlgorithmName="SHA-512" workbookHashValue="S0gyoJ5lZFO0bW6qPOtdWqJJQ3l9aWunz2esyaNMGDDVKZk/eCaV98buKt5c4kq9miYmO+oM852Uu1i3KFWhsA==" workbookSaltValue="qig8cZgYCFC4W5OYkg3faQ==" workbookSpinCount="100000" lockStructure="1"/>
  <bookViews>
    <workbookView xWindow="0" yWindow="0" windowWidth="20490" windowHeight="753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<sst xmlns="http://schemas.openxmlformats.org/spreadsheetml/2006/main" count="228" uniqueCount="112">
  <si>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</si>
  <si>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</si>
  <si>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</si>
  <si>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</si>
  <si>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</si>
  <si>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</si>
  <si>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</si>
  <si>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</si>
  <si>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</si>
  <si>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</si>
  <si>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</si>
  <si>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</si>
  <si>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</si>
  <si>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</si>
  <si>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</si>
  <si>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</si>
  <si>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</si>
  <si>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</si>
  <si>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</si>
  <si>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</si>
  <si>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</si>
  <si>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</si>
  <si>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</si>
  <si>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</si>
  <si>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</si>
  <si>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</si>
  <si>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</si>
  <si>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</si>
  <si>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</si>
  <si>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</si>
  <si>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</si>
  <si>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</si>
  <si>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</si>
  <si>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</si>
  <si>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</si>
  <si>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</si>
  <si>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</si>
  <si>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</si>
  <si>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</si>
  <si>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</si>
  <si>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</si>
  <si>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</si>
  <si>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</si>
  <si>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</si>
  <si>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</si>
  <si>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</si>
  <si>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</si>
  <si>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</si>
  <si>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</si>
  <si>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</si>
  <si>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</si>
  <si>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</si>
  <si>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</si>
  <si>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</si>
  <si>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</si>
  <si>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</si>
  <si>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</si>
  <si>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</si>
  <si>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</si>
  <si>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</si>
  <si>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</si>
  <si>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</si>
  <si>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</si>
  <si>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</si>
  <si>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</si>
  <si>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</si>
  <si>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</si>
  <si>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</si>
  <si>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</si>
  <si>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</si>
  <si>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</si>
  <si>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</si>
  <si>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</si>
  <si>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</si>
  <si>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</si>
  <si>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</si>
  <si>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</si>
  <si>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</si>
  <si>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</si>
  <si>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</si>
  <si>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</si>
  <si>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</si>
  <si>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</si>
  <si>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</si>
  <si>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</si>
  <si>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</si>
  <si>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</si>
  <si>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</si>
  <si>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</si>
  <si>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</si>
  <si>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</si>
  <si>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</si>
  <si>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</si>
  <si>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</si>
  <si>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</si>
  <si>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</si>
  <si>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</si>
  <si>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</si>
  <si>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</si>
  <si>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</si>
  <si>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</si>
  <si>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</si>
  <si>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</si>
  <si>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</si>
  <si>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</si>
  <si>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</si>
  <si>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</si>
  <si>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</si>
  <si>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</si>
  <si>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t>【健全性】
　本県の水道用水供給事業は、企業債等の借換えや繰上償還による支払利息の軽減等、経営の合理化に努めてきたことから、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は100％を超えて推移し、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は発生しておらず、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は類似団体平均を下回っている。
　一方、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が概ね横ばいで推移しているものの、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は平成29年度以降100%を超えており、経営状況については健全な状態である。
【効率性】
　施設は良好な状態で運営しており、利用状況については、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が類似団体平均を上回り、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も99％を超えて推移していることから、効率的な施設利用による料金回収ができている。</t>
    </r>
    <rPh sb="43" eb="44">
      <t>トウ</t>
    </rPh>
    <rPh sb="68" eb="69">
      <t>オヨ</t>
    </rPh>
    <rPh sb="127" eb="129">
      <t>イッポウ</t>
    </rPh>
    <rPh sb="144" eb="145">
      <t>オオム</t>
    </rPh>
    <rPh sb="146" eb="147">
      <t>ヨコ</t>
    </rPh>
    <rPh sb="150" eb="152">
      <t>スイイ</t>
    </rPh>
    <rPh sb="172" eb="174">
      <t>イコウ</t>
    </rPh>
    <phoneticPr fontId="4"/>
  </si>
  <si>
    <r>
      <t>【老朽化の状況】
　昭和40年代から50年代に集中的に建設されたことから、老朽化が進んでおり、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とも、類似団体平均より高めの割合を示している。
【管路の更新状況】
　「水道事業老朽化施設更新計画」（計画期間：平成30年度～令和12年度）に基づき計画的に更新を行っているが、管路更新工事は複数年にかけて行われ、単年度に更新した管路延長の割合を表す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は年度間で数値にばらつきが生じている。</t>
    </r>
    <rPh sb="124" eb="126">
      <t>ヘイセイ</t>
    </rPh>
    <rPh sb="131" eb="133">
      <t>レイワ</t>
    </rPh>
    <rPh sb="201" eb="202">
      <t>カン</t>
    </rPh>
    <phoneticPr fontId="4"/>
  </si>
  <si>
    <t>愛知県水道用水供給事業の経営状況は健全であるが、老朽化施設更新等による費用の増加が見込まれることから、令和3年3月に改訂した「企業庁経営戦略（改訂版）」（計画期間：平成28年度～令和7年度）に基づき、引き続き効率化等を推進し、今後とも健全経営に努めていく。</t>
    <rPh sb="51" eb="53">
      <t>レイワ</t>
    </rPh>
    <rPh sb="82" eb="84">
      <t>ヘイセイ</t>
    </rPh>
    <rPh sb="89" eb="91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</si>
</sst>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0.24</c:v>
                </c:pt>
                <c:pt idx="2">
                  <c:v>0.33</c:v>
                </c:pt>
                <c:pt idx="3">
                  <c:v>0.34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21-4EB1-936E-67FF1E7E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1-4EB1-936E-67FF1E7E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64.88</c:v>
                </c:pt>
                <c:pt idx="1">
                  <c:v>65.36</c:v>
                </c:pt>
                <c:pt idx="2">
                  <c:v>65.39</c:v>
                </c:pt>
                <c:pt idx="3">
                  <c:v>65.17</c:v>
                </c:pt>
                <c:pt idx="4">
                  <c:v>66.489999999999995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1-4057-999E-2862270A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1-4057-999E-2862270A2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99.67</c:v>
                </c:pt>
                <c:pt idx="1">
                  <c:v>99.66</c:v>
                </c:pt>
                <c:pt idx="2">
                  <c:v>99.66</c:v>
                </c:pt>
                <c:pt idx="3">
                  <c:v>99.62</c:v>
                </c:pt>
                <c:pt idx="4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1-499C-A58E-82AB3A32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1-499C-A58E-82AB3A32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111.08</c:v>
                </c:pt>
                <c:pt idx="1">
                  <c:v>109.25</c:v>
                </c:pt>
                <c:pt idx="2">
                  <c:v>108.26</c:v>
                </c:pt>
                <c:pt idx="3">
                  <c:v>107.72</c:v>
                </c:pt>
                <c:pt idx="4">
                  <c:v>108.63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A-4C17-8335-CFCBC82A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A-4C17-8335-CFCBC82A0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60.27</c:v>
                </c:pt>
                <c:pt idx="2">
                  <c:v>58.77</c:v>
                </c:pt>
                <c:pt idx="3">
                  <c:v>59.02</c:v>
                </c:pt>
                <c:pt idx="4">
                  <c:v>60.28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9-45CD-BCDB-6028E87B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9-45CD-BCDB-6028E87B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46.19</c:v>
                </c:pt>
                <c:pt idx="2">
                  <c:v>50.96</c:v>
                </c:pt>
                <c:pt idx="3">
                  <c:v>52.33</c:v>
                </c:pt>
                <c:pt idx="4">
                  <c:v>54.44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4F4A-A0CD-EF3EC669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D-4F4A-A0CD-EF3EC669B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6-42E9-8173-BCF08FC7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86-42E9-8173-BCF08FC72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94.18</c:v>
                </c:pt>
                <c:pt idx="1">
                  <c:v>103.25</c:v>
                </c:pt>
                <c:pt idx="2">
                  <c:v>111.46</c:v>
                </c:pt>
                <c:pt idx="3">
                  <c:v>120.18</c:v>
                </c:pt>
                <c:pt idx="4">
                  <c:v>134.33000000000001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4-47B9-B680-6138869E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4-47B9-B680-6138869EF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241.32</c:v>
                </c:pt>
                <c:pt idx="1">
                  <c:v>232.25</c:v>
                </c:pt>
                <c:pt idx="2">
                  <c:v>230.54</c:v>
                </c:pt>
                <c:pt idx="3">
                  <c:v>232.73</c:v>
                </c:pt>
                <c:pt idx="4">
                  <c:v>232.14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FCE-B22F-CB80804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90-4FCE-B22F-CB808042D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111.43</c:v>
                </c:pt>
                <c:pt idx="1">
                  <c:v>109.15</c:v>
                </c:pt>
                <c:pt idx="2">
                  <c:v>108.06</c:v>
                </c:pt>
                <c:pt idx="3">
                  <c:v>107.58</c:v>
                </c:pt>
                <c:pt idx="4">
                  <c:v>108.67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E-4185-8FE4-08E9F927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E-4185-8FE4-08E9F927D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61.79</c:v>
                </c:pt>
                <c:pt idx="1">
                  <c:v>62.4</c:v>
                </c:pt>
                <c:pt idx="2">
                  <c:v>62.79</c:v>
                </c:pt>
                <c:pt idx="3">
                  <c:v>62.98</c:v>
                </c:pt>
                <c:pt idx="4">
                  <c:v>61.58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E-4187-BFD6-38C35DC64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E-4187-BFD6-38C35DC64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I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愛知県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用水供給事業</v>
      </c>
      <c r="Q8" s="83"/>
      <c r="R8" s="83"/>
      <c r="S8" s="83"/>
      <c r="T8" s="83"/>
      <c r="U8" s="83"/>
      <c r="V8" s="83"/>
      <c r="W8" s="83" t="str">
        <f>データ!$L$6</f>
        <v>B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7558872</v>
      </c>
      <c r="AM8" s="71"/>
      <c r="AN8" s="71"/>
      <c r="AO8" s="71"/>
      <c r="AP8" s="71"/>
      <c r="AQ8" s="71"/>
      <c r="AR8" s="71"/>
      <c r="AS8" s="71"/>
      <c r="AT8" s="67">
        <f>データ!$S$6</f>
        <v>5173.07</v>
      </c>
      <c r="AU8" s="68"/>
      <c r="AV8" s="68"/>
      <c r="AW8" s="68"/>
      <c r="AX8" s="68"/>
      <c r="AY8" s="68"/>
      <c r="AZ8" s="68"/>
      <c r="BA8" s="68"/>
      <c r="BB8" s="70">
        <f>データ!$T$6</f>
        <v>1461.2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74.23</v>
      </c>
      <c r="J10" s="68"/>
      <c r="K10" s="68"/>
      <c r="L10" s="68"/>
      <c r="M10" s="68"/>
      <c r="N10" s="68"/>
      <c r="O10" s="69"/>
      <c r="P10" s="70">
        <f>データ!$P$6</f>
        <v>98.77</v>
      </c>
      <c r="Q10" s="70"/>
      <c r="R10" s="70"/>
      <c r="S10" s="70"/>
      <c r="T10" s="70"/>
      <c r="U10" s="70"/>
      <c r="V10" s="70"/>
      <c r="W10" s="71">
        <f>データ!$Q$6</f>
        <v>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5096319</v>
      </c>
      <c r="AM10" s="71"/>
      <c r="AN10" s="71"/>
      <c r="AO10" s="71"/>
      <c r="AP10" s="71"/>
      <c r="AQ10" s="71"/>
      <c r="AR10" s="71"/>
      <c r="AS10" s="71"/>
      <c r="AT10" s="67">
        <f>データ!$V$6</f>
        <v>3170.16</v>
      </c>
      <c r="AU10" s="68"/>
      <c r="AV10" s="68"/>
      <c r="AW10" s="68"/>
      <c r="AX10" s="68"/>
      <c r="AY10" s="68"/>
      <c r="AZ10" s="68"/>
      <c r="BA10" s="68"/>
      <c r="BB10" s="70">
        <f>データ!$W$6</f>
        <v>1607.59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109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110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111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1V7XSjxrzs/rHpmuTUV4Du3s4ulXfgv6AjBZjTUwCJKtdPzQ3bFrE3ZolWBHj4av7z9HXdtc0lkPSSAcelB6tA==" saltValue="XBTc2Pt7Ah6DPrWxcc3zn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2020</v>
      </c>
      <c r="C6" s="34">
        <f t="shared" ref="C6:W6" si="3">C7</f>
        <v>230006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愛知県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自治体職員</v>
      </c>
      <c r="N6" s="35" t="str">
        <f t="shared" si="3"/>
        <v>-</v>
      </c>
      <c r="O6" s="35">
        <f t="shared" si="3"/>
        <v>74.23</v>
      </c>
      <c r="P6" s="35">
        <f t="shared" si="3"/>
        <v>98.77</v>
      </c>
      <c r="Q6" s="35">
        <f t="shared" si="3"/>
        <v>0</v>
      </c>
      <c r="R6" s="35">
        <f t="shared" si="3"/>
        <v>7558872</v>
      </c>
      <c r="S6" s="35">
        <f t="shared" si="3"/>
        <v>5173.07</v>
      </c>
      <c r="T6" s="35">
        <f t="shared" si="3"/>
        <v>1461.2</v>
      </c>
      <c r="U6" s="35">
        <f t="shared" si="3"/>
        <v>5096319</v>
      </c>
      <c r="V6" s="35">
        <f t="shared" si="3"/>
        <v>3170.16</v>
      </c>
      <c r="W6" s="35">
        <f t="shared" si="3"/>
        <v>1607.59</v>
      </c>
      <c r="X6" s="36">
        <f>IF(X7="",NA(),X7)</f>
        <v>111.08</v>
      </c>
      <c r="Y6" s="36">
        <f t="shared" ref="Y6:AG6" si="4">IF(Y7="",NA(),Y7)</f>
        <v>109.25</v>
      </c>
      <c r="Z6" s="36">
        <f t="shared" si="4"/>
        <v>108.26</v>
      </c>
      <c r="AA6" s="36">
        <f t="shared" si="4"/>
        <v>107.72</v>
      </c>
      <c r="AB6" s="36">
        <f t="shared" si="4"/>
        <v>108.63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94.18</v>
      </c>
      <c r="AU6" s="36">
        <f t="shared" ref="AU6:BC6" si="6">IF(AU7="",NA(),AU7)</f>
        <v>103.25</v>
      </c>
      <c r="AV6" s="36">
        <f t="shared" si="6"/>
        <v>111.46</v>
      </c>
      <c r="AW6" s="36">
        <f t="shared" si="6"/>
        <v>120.18</v>
      </c>
      <c r="AX6" s="36">
        <f t="shared" si="6"/>
        <v>134.33000000000001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241.32</v>
      </c>
      <c r="BF6" s="36">
        <f t="shared" ref="BF6:BN6" si="7">IF(BF7="",NA(),BF7)</f>
        <v>232.25</v>
      </c>
      <c r="BG6" s="36">
        <f t="shared" si="7"/>
        <v>230.54</v>
      </c>
      <c r="BH6" s="36">
        <f t="shared" si="7"/>
        <v>232.73</v>
      </c>
      <c r="BI6" s="36">
        <f t="shared" si="7"/>
        <v>232.14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111.43</v>
      </c>
      <c r="BQ6" s="36">
        <f t="shared" ref="BQ6:BY6" si="8">IF(BQ7="",NA(),BQ7)</f>
        <v>109.15</v>
      </c>
      <c r="BR6" s="36">
        <f t="shared" si="8"/>
        <v>108.06</v>
      </c>
      <c r="BS6" s="36">
        <f t="shared" si="8"/>
        <v>107.58</v>
      </c>
      <c r="BT6" s="36">
        <f t="shared" si="8"/>
        <v>108.67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61.79</v>
      </c>
      <c r="CB6" s="36">
        <f t="shared" ref="CB6:CJ6" si="9">IF(CB7="",NA(),CB7)</f>
        <v>62.4</v>
      </c>
      <c r="CC6" s="36">
        <f t="shared" si="9"/>
        <v>62.79</v>
      </c>
      <c r="CD6" s="36">
        <f t="shared" si="9"/>
        <v>62.98</v>
      </c>
      <c r="CE6" s="36">
        <f t="shared" si="9"/>
        <v>61.58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64.88</v>
      </c>
      <c r="CM6" s="36">
        <f t="shared" ref="CM6:CU6" si="10">IF(CM7="",NA(),CM7)</f>
        <v>65.36</v>
      </c>
      <c r="CN6" s="36">
        <f t="shared" si="10"/>
        <v>65.39</v>
      </c>
      <c r="CO6" s="36">
        <f t="shared" si="10"/>
        <v>65.17</v>
      </c>
      <c r="CP6" s="36">
        <f t="shared" si="10"/>
        <v>66.489999999999995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99.67</v>
      </c>
      <c r="CX6" s="36">
        <f t="shared" ref="CX6:DF6" si="11">IF(CX7="",NA(),CX7)</f>
        <v>99.66</v>
      </c>
      <c r="CY6" s="36">
        <f t="shared" si="11"/>
        <v>99.66</v>
      </c>
      <c r="CZ6" s="36">
        <f t="shared" si="11"/>
        <v>99.62</v>
      </c>
      <c r="DA6" s="36">
        <f t="shared" si="11"/>
        <v>99.6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59.01</v>
      </c>
      <c r="DI6" s="36">
        <f t="shared" ref="DI6:DQ6" si="12">IF(DI7="",NA(),DI7)</f>
        <v>60.27</v>
      </c>
      <c r="DJ6" s="36">
        <f t="shared" si="12"/>
        <v>58.77</v>
      </c>
      <c r="DK6" s="36">
        <f t="shared" si="12"/>
        <v>59.02</v>
      </c>
      <c r="DL6" s="36">
        <f t="shared" si="12"/>
        <v>60.28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6">
        <f>IF(DS7="",NA(),DS7)</f>
        <v>41.35</v>
      </c>
      <c r="DT6" s="36">
        <f t="shared" ref="DT6:EB6" si="13">IF(DT7="",NA(),DT7)</f>
        <v>46.19</v>
      </c>
      <c r="DU6" s="36">
        <f t="shared" si="13"/>
        <v>50.96</v>
      </c>
      <c r="DV6" s="36">
        <f t="shared" si="13"/>
        <v>52.33</v>
      </c>
      <c r="DW6" s="36">
        <f t="shared" si="13"/>
        <v>54.44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6">
        <f>IF(ED7="",NA(),ED7)</f>
        <v>0.08</v>
      </c>
      <c r="EE6" s="36">
        <f t="shared" ref="EE6:EM6" si="14">IF(EE7="",NA(),EE7)</f>
        <v>0.24</v>
      </c>
      <c r="EF6" s="36">
        <f t="shared" si="14"/>
        <v>0.33</v>
      </c>
      <c r="EG6" s="36">
        <f t="shared" si="14"/>
        <v>0.34</v>
      </c>
      <c r="EH6" s="36">
        <f t="shared" si="14"/>
        <v>0.16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15">
      <c r="A7" s="29"/>
      <c r="B7" s="38">
        <v>2020</v>
      </c>
      <c r="C7" s="38">
        <v>230006</v>
      </c>
      <c r="D7" s="38">
        <v>46</v>
      </c>
      <c r="E7" s="38">
        <v>1</v>
      </c>
      <c r="F7" s="38">
        <v>0</v>
      </c>
      <c r="G7" s="38">
        <v>2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74.23</v>
      </c>
      <c r="P7" s="39">
        <v>98.77</v>
      </c>
      <c r="Q7" s="39">
        <v>0</v>
      </c>
      <c r="R7" s="39">
        <v>7558872</v>
      </c>
      <c r="S7" s="39">
        <v>5173.07</v>
      </c>
      <c r="T7" s="39">
        <v>1461.2</v>
      </c>
      <c r="U7" s="39">
        <v>5096319</v>
      </c>
      <c r="V7" s="39">
        <v>3170.16</v>
      </c>
      <c r="W7" s="39">
        <v>1607.59</v>
      </c>
      <c r="X7" s="39">
        <v>111.08</v>
      </c>
      <c r="Y7" s="39">
        <v>109.25</v>
      </c>
      <c r="Z7" s="39">
        <v>108.26</v>
      </c>
      <c r="AA7" s="39">
        <v>107.72</v>
      </c>
      <c r="AB7" s="39">
        <v>108.63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94.18</v>
      </c>
      <c r="AU7" s="39">
        <v>103.25</v>
      </c>
      <c r="AV7" s="39">
        <v>111.46</v>
      </c>
      <c r="AW7" s="39">
        <v>120.18</v>
      </c>
      <c r="AX7" s="39">
        <v>134.33000000000001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241.32</v>
      </c>
      <c r="BF7" s="39">
        <v>232.25</v>
      </c>
      <c r="BG7" s="39">
        <v>230.54</v>
      </c>
      <c r="BH7" s="39">
        <v>232.73</v>
      </c>
      <c r="BI7" s="39">
        <v>232.14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111.43</v>
      </c>
      <c r="BQ7" s="39">
        <v>109.15</v>
      </c>
      <c r="BR7" s="39">
        <v>108.06</v>
      </c>
      <c r="BS7" s="39">
        <v>107.58</v>
      </c>
      <c r="BT7" s="39">
        <v>108.67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61.79</v>
      </c>
      <c r="CB7" s="39">
        <v>62.4</v>
      </c>
      <c r="CC7" s="39">
        <v>62.79</v>
      </c>
      <c r="CD7" s="39">
        <v>62.98</v>
      </c>
      <c r="CE7" s="39">
        <v>61.58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64.88</v>
      </c>
      <c r="CM7" s="39">
        <v>65.36</v>
      </c>
      <c r="CN7" s="39">
        <v>65.39</v>
      </c>
      <c r="CO7" s="39">
        <v>65.17</v>
      </c>
      <c r="CP7" s="39">
        <v>66.489999999999995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99.67</v>
      </c>
      <c r="CX7" s="39">
        <v>99.66</v>
      </c>
      <c r="CY7" s="39">
        <v>99.66</v>
      </c>
      <c r="CZ7" s="39">
        <v>99.62</v>
      </c>
      <c r="DA7" s="39">
        <v>99.6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59.01</v>
      </c>
      <c r="DI7" s="39">
        <v>60.27</v>
      </c>
      <c r="DJ7" s="39">
        <v>58.77</v>
      </c>
      <c r="DK7" s="39">
        <v>59.02</v>
      </c>
      <c r="DL7" s="39">
        <v>60.28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41.35</v>
      </c>
      <c r="DT7" s="39">
        <v>46.19</v>
      </c>
      <c r="DU7" s="39">
        <v>50.96</v>
      </c>
      <c r="DV7" s="39">
        <v>52.33</v>
      </c>
      <c r="DW7" s="39">
        <v>54.44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0.08</v>
      </c>
      <c r="EE7" s="39">
        <v>0.24</v>
      </c>
      <c r="EF7" s="39">
        <v>0.33</v>
      </c>
      <c r="EG7" s="39">
        <v>0.34</v>
      </c>
      <c r="EH7" s="39">
        <v>0.16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2022-01-07T01:41:18Z</cp:lastPrinted>
  <dcterms:created xsi:type="dcterms:W3CDTF">2021-12-03T06:51:21Z</dcterms:created>
  <dcterms:modified xsi:type="dcterms:W3CDTF">2022-01-21T04:45:00Z</dcterms:modified>
  <cp:category/>
</cp:coreProperties>
</file>