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6ECE08CD-7898-49CA-BB71-925065082191}"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U34" i="10" s="1"/>
  <c r="U35" i="10" s="1"/>
  <c r="U36" i="10" s="1"/>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alcChain>
</file>

<file path=xl/sharedStrings.xml><?xml version="1.0" encoding="utf-8"?>
<sst xmlns="http://schemas.openxmlformats.org/spreadsheetml/2006/main" count="1134" uniqueCount="573">
  <si>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</si>
  <si>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</si>
  <si>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</si>
  <si>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</si>
  <si>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</si>
  <si>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</si>
  <si>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</si>
  <si>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</si>
  <si>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</si>
  <si>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</si>
  <si>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</si>
  <si>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</si>
  <si>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</si>
  <si>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</si>
  <si>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</si>
  <si>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</si>
  <si>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</si>
  <si>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</si>
  <si>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</si>
  <si>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</si>
  <si>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</si>
  <si>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</si>
  <si>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</si>
  <si>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</si>
  <si>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</si>
  <si>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</si>
  <si>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</si>
  <si>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</si>
  <si>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</si>
  <si>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</si>
  <si>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</si>
  <si>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</si>
  <si>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</si>
  <si>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</si>
  <si>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</si>
  <si>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</si>
  <si>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</si>
  <si>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</si>
  <si>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</si>
  <si>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</si>
  <si>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</si>
  <si>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</si>
  <si>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</si>
  <si>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</si>
  <si>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</si>
  <si>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</si>
  <si>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</si>
  <si>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</si>
  <si>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</si>
  <si>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</si>
  <si>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</si>
  <si>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</si>
  <si>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</si>
  <si>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</si>
  <si>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</si>
  <si>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</si>
  <si>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</si>
  <si>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</si>
  <si>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</si>
  <si>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</si>
  <si>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</si>
  <si>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</si>
  <si>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</si>
  <si>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</si>
  <si>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</si>
  <si>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</si>
  <si>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</si>
  <si>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</si>
  <si>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</si>
  <si>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</si>
  <si>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</si>
  <si>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</si>
  <si>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</si>
  <si>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</si>
  <si>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</si>
  <si>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</si>
  <si>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</si>
  <si>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</si>
  <si>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</si>
  <si>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</si>
  <si>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</si>
  <si>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</si>
  <si>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</si>
  <si>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</si>
  <si>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</si>
  <si>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</si>
  <si>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</si>
  <si>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</si>
  <si>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</si>
  <si>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</si>
  <si>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</si>
  <si>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</si>
  <si>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</si>
  <si>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</si>
  <si>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阿久比町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</si>
  <si>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</si>
  <si>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</si>
  <si>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</si>
  <si>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</si>
  <si>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</si>
  <si>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</si>
  <si>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</si>
  <si>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</si>
  <si>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</si>
  <si>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</si>
  <si>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</si>
  <si>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</si>
  <si>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</si>
  <si>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</si>
  <si>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</si>
  <si>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</si>
  <si>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</si>
  <si>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</si>
  <si>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</si>
  <si>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</si>
  <si>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</si>
  <si>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</si>
  <si>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</si>
  <si>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</si>
  <si>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</si>
  <si>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</si>
  <si>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</si>
  <si>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</si>
  <si>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</si>
  <si>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</si>
  <si>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</si>
  <si>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</si>
  <si>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</si>
  <si>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</si>
  <si>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</si>
  <si>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</si>
  <si>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</si>
  <si>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</si>
  <si>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</si>
  <si>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</si>
  <si>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</si>
  <si>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</si>
  <si>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</si>
  <si>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</si>
  <si>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</si>
  <si>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</si>
  <si>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</si>
  <si>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</si>
  <si>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</si>
  <si>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</si>
  <si>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</si>
  <si>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</si>
  <si>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</si>
  <si>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</si>
  <si>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</si>
  <si>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</si>
  <si>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</si>
  <si>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</si>
  <si>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</si>
  <si>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</si>
  <si>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</si>
  <si>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</si>
  <si>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</si>
  <si>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</si>
  <si>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</si>
  <si>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</si>
  <si>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</si>
  <si>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</si>
  <si>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</si>
  <si>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</si>
  <si>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</si>
  <si>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</si>
  <si>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</si>
  <si>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</si>
  <si>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</si>
  <si>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</si>
  <si>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</si>
  <si>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</si>
  <si>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</si>
  <si>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</si>
  <si>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</si>
  <si>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</si>
  <si>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</si>
  <si>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</si>
  <si>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</si>
  <si>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</si>
  <si>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</si>
  <si>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</si>
  <si>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</si>
  <si>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</si>
  <si>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</si>
  <si>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</si>
  <si>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</si>
  <si>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</si>
  <si>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</si>
  <si>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</si>
  <si>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</si>
  <si>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</si>
  <si>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</si>
  <si>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</si>
  <si>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</si>
  <si>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</si>
  <si>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</si>
  <si>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</si>
  <si>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</si>
  <si>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</si>
  <si>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</si>
  <si>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</si>
  <si>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</si>
  <si>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愛知県阿久比町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</si>
  <si>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</si>
  <si>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</si>
  <si>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</si>
  <si>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</si>
  <si>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</si>
  <si>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</si>
  <si>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</si>
  <si>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</si>
  <si>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</si>
  <si>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</si>
  <si>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</si>
  <si>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</si>
  <si>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</si>
  <si>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</si>
  <si>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</si>
  <si>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</si>
  <si>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</si>
  <si>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</si>
  <si>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</si>
  <si>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</si>
  <si>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</si>
  <si>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</si>
  <si>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</si>
  <si>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</si>
  <si>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</si>
  <si>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</si>
  <si>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</si>
  <si>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</si>
  <si>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</si>
  <si>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</si>
  <si>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</si>
  <si>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</si>
  <si>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</si>
  <si>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</si>
  <si>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</si>
  <si>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</si>
  <si>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</si>
  <si>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</si>
  <si>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</si>
  <si>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</si>
  <si>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</si>
  <si>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</si>
  <si>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</si>
  <si>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</si>
  <si>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</si>
  <si>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</si>
  <si>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</si>
  <si>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</si>
  <si>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</si>
  <si>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</si>
  <si>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</si>
  <si>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</si>
  <si>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</si>
  <si>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</si>
  <si>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</si>
  <si>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</si>
  <si>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</si>
  <si>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</si>
  <si>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</si>
  <si>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</si>
  <si>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</si>
  <si>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</si>
  <si>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</si>
  <si>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</si>
  <si>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</si>
  <si>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</si>
  <si>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</si>
  <si>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</si>
  <si>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</si>
  <si>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</si>
  <si>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</si>
  <si>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</si>
  <si>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</si>
  <si>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</si>
  <si>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</si>
  <si>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</si>
  <si>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</si>
  <si>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</si>
  <si>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</si>
  <si>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</si>
  <si>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</si>
  <si>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</si>
  <si>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</si>
  <si>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</si>
  <si>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</si>
  <si>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</si>
  <si>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</si>
  <si>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</si>
  <si>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</si>
  <si>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</si>
  <si>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</si>
  <si>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</si>
  <si>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</si>
  <si>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</si>
  <si>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</si>
  <si>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</si>
  <si>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</si>
  <si>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</si>
  <si>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</si>
  <si>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</si>
  <si>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</si>
  <si>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</si>
  <si>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</si>
  <si>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</si>
  <si>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</si>
  <si>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</si>
  <si>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</si>
  <si>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</si>
  <si>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</si>
  <si>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</si>
  <si>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</si>
  <si>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</si>
  <si>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</si>
  <si>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</si>
  <si>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</si>
  <si>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</si>
  <si>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</si>
  <si>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</si>
  <si>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</si>
  <si>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</si>
  <si>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</si>
  <si>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</si>
  <si>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</si>
  <si>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</si>
  <si>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</si>
  <si>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</si>
  <si>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</si>
  <si>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</si>
  <si>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</si>
  <si>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</si>
  <si>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</si>
  <si>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</si>
  <si>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</si>
  <si>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</si>
  <si>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</si>
  <si>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</si>
  <si>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</si>
  <si>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</si>
  <si>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</si>
  <si>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</si>
  <si>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</si>
  <si>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</si>
  <si>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</si>
  <si>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</si>
  <si>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</si>
  <si>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</si>
  <si>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</si>
  <si>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</si>
  <si>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</si>
  <si>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</si>
  <si>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愛知県阿久比町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</si>
  <si>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</si>
  <si>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</si>
  <si>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</si>
  <si>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</si>
  <si>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</si>
  <si>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</si>
  <si>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</si>
  <si>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</si>
  <si>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</si>
  <si>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</si>
  <si>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</si>
  <si>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</si>
  <si>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</si>
  <si>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</si>
  <si>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</si>
  <si>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</si>
  <si>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</si>
  <si>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</si>
  <si>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</si>
  <si>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</si>
  <si>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</si>
  <si>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</si>
  <si>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</si>
  <si>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</si>
  <si>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</si>
  <si>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</si>
  <si>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</si>
  <si>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</si>
  <si>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</si>
  <si>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</si>
  <si>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</si>
  <si>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</si>
  <si>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</si>
  <si>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</si>
  <si>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</si>
  <si>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</si>
  <si>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</si>
  <si>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</si>
  <si>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</si>
  <si>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</si>
  <si>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</si>
  <si>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</si>
  <si>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</si>
  <si>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</si>
  <si>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</si>
  <si>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</si>
  <si>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</si>
  <si>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</si>
  <si>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</si>
  <si>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</si>
  <si>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</si>
  <si>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</si>
  <si>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</si>
  <si>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</si>
  <si>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</si>
  <si>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</si>
  <si>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</si>
  <si>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</si>
  <si>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</si>
  <si>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</si>
  <si>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</si>
  <si>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</si>
  <si>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</si>
  <si>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</si>
  <si>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</si>
  <si>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</si>
  <si>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</si>
  <si>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</si>
  <si>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</si>
  <si>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</si>
  <si>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</si>
  <si>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</si>
  <si>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</si>
  <si>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</si>
  <si>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</si>
  <si>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</si>
  <si>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</si>
  <si>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</si>
  <si>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</si>
  <si>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</si>
  <si>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</si>
  <si>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</si>
  <si>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</si>
  <si>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</si>
  <si>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</si>
  <si>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</si>
  <si>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</si>
  <si>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</si>
  <si>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</si>
  <si>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</si>
  <si>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</si>
  <si>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</si>
  <si>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</si>
  <si>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</si>
  <si>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</si>
  <si>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</si>
  <si>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</si>
  <si>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</si>
  <si>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</si>
  <si>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</si>
  <si>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</si>
  <si>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</si>
  <si>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</si>
  <si>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</si>
  <si>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</si>
  <si>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</si>
  <si>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</si>
  <si>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</si>
  <si>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</si>
  <si>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</si>
  <si>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</si>
  <si>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</si>
  <si>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</si>
  <si>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</si>
  <si>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</si>
  <si>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</si>
  <si>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</si>
  <si>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</si>
  <si>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</si>
  <si>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</si>
  <si>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</si>
  <si>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</si>
  <si>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</si>
  <si>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</si>
  <si>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</si>
  <si>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</si>
  <si>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</si>
  <si>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</si>
  <si>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</si>
  <si>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</si>
  <si>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</si>
  <si>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</si>
  <si>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</si>
  <si>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</si>
  <si>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</si>
  <si>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</si>
  <si>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</si>
  <si>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</si>
  <si>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</si>
  <si>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</si>
  <si>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</si>
  <si>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</si>
  <si>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</si>
  <si>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</si>
  <si>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</si>
  <si>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</si>
  <si>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</si>
  <si>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</si>
  <si>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</si>
  <si>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</si>
  <si>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</si>
  <si>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</si>
  <si>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</si>
  <si>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</si>
  <si>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</si>
  <si>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</si>
  <si>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</si>
  <si>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</si>
  <si>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</si>
  <si>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</si>
  <si>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</si>
  <si>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</si>
  <si>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</si>
  <si>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</si>
  <si>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</si>
  <si>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</si>
  <si>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</si>
  <si>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</si>
  <si>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</si>
  <si>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</si>
  <si>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</si>
  <si>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</si>
  <si>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</si>
  <si>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</si>
  <si>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1.34</t>
  </si>
  <si>
    <t>水道事業会計</t>
  </si>
  <si>
    <t>一般会計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</si>
  <si>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</si>
  <si>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</si>
  <si>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</si>
  <si>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</si>
  <si>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</si>
  <si>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</si>
  <si>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</si>
  <si>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</si>
  <si>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</si>
  <si>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</si>
  <si>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</si>
  <si>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</si>
  <si>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</si>
  <si>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東部知多衛生組合</t>
    <rPh sb="0" eb="8">
      <t>トウブチタエイセイクミアイ</t>
    </rPh>
    <phoneticPr fontId="2"/>
  </si>
  <si>
    <t>-</t>
    <phoneticPr fontId="2"/>
  </si>
  <si>
    <t>阿久比スポーツ村整備基金</t>
    <rPh sb="0" eb="3">
      <t>アグイ</t>
    </rPh>
    <rPh sb="7" eb="8">
      <t>ムラ</t>
    </rPh>
    <rPh sb="8" eb="12">
      <t>セイビキキン</t>
    </rPh>
    <phoneticPr fontId="5"/>
  </si>
  <si>
    <t>公共施設整備基金</t>
    <rPh sb="0" eb="8">
      <t>コウキョウシセツセイビキキン</t>
    </rPh>
    <phoneticPr fontId="5"/>
  </si>
  <si>
    <t>学校整備基金</t>
    <rPh sb="0" eb="6">
      <t>ガッコウセイビキキン</t>
    </rPh>
    <phoneticPr fontId="5"/>
  </si>
  <si>
    <t>ふるさと基金</t>
    <rPh sb="4" eb="6">
      <t>キキン</t>
    </rPh>
    <phoneticPr fontId="5"/>
  </si>
  <si>
    <t>森林環境譲与税基金</t>
    <rPh sb="0" eb="2">
      <t>シンリン</t>
    </rPh>
    <rPh sb="2" eb="4">
      <t>カンキョウ</t>
    </rPh>
    <rPh sb="4" eb="6">
      <t>ジョウヨ</t>
    </rPh>
    <rPh sb="6" eb="7">
      <t>ゼイ</t>
    </rPh>
    <rPh sb="7" eb="9">
      <t>キキン</t>
    </rPh>
    <phoneticPr fontId="5"/>
  </si>
  <si>
    <t>愛知県市町村職員退職手当組合</t>
    <rPh sb="0" eb="14">
      <t>アイチケンシチョウソンショクインタイショクテアテクミアイ</t>
    </rPh>
    <phoneticPr fontId="2"/>
  </si>
  <si>
    <t>-</t>
    <phoneticPr fontId="2"/>
  </si>
  <si>
    <t>愛知県後期高齢者医療広域連合（一般会計）</t>
    <rPh sb="0" eb="14">
      <t>アイチケンコウキコウレイシャイリョウコウイキレンゴウ</t>
    </rPh>
    <rPh sb="15" eb="19">
      <t>イッパンカイケイ</t>
    </rPh>
    <phoneticPr fontId="2"/>
  </si>
  <si>
    <t>愛知県後期高齢者医療広域連合（後期高齢者医療特別会計）</t>
    <rPh sb="0" eb="14">
      <t>アイチケンコウキコウレイシャイリョウコウイキレンゴウ</t>
    </rPh>
    <rPh sb="15" eb="26">
      <t>コウキコウレイシャイリョウトクベツカイケイ</t>
    </rPh>
    <phoneticPr fontId="2"/>
  </si>
  <si>
    <t>知多中部広域事務組合(一般会計)</t>
    <rPh sb="0" eb="10">
      <t>チタチュウブコウイキジムクミアイ</t>
    </rPh>
    <rPh sb="11" eb="15">
      <t>イッパンカイケイ</t>
    </rPh>
    <phoneticPr fontId="2"/>
  </si>
  <si>
    <t>知多中部広域事務組合(消防指令センター特別会計)</t>
    <rPh sb="0" eb="10">
      <t>チタチュウブコウイキジムクミアイ</t>
    </rPh>
    <rPh sb="11" eb="15">
      <t>ショウボウシレイ</t>
    </rPh>
    <rPh sb="19" eb="23">
      <t>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</si>
  <si>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</si>
  <si>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</si>
  <si>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</si>
  <si>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</si>
  <si>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</si>
  <si>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</si>
  <si>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</si>
  <si>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</si>
  <si>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</si>
  <si>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t>
    <phoneticPr fontId="5"/>
  </si>
  <si>
    <t>実質公債費比率</t>
    <phoneticPr fontId="5"/>
  </si>
  <si>
    <t xml:space="preserve"> </t>
    <phoneticPr fontId="5"/>
  </si>
  <si>
    <t>将来負担比率が類似団体と比べて高い水準にある一方、有形固定資産減価償却率は類似団体よりも低い水準となっている。新たな施設の建設に係る起債額は令和２年度の新学校給食センター建築事業及び令和４年度の中学校校舎増築事業で一時落ち着いたが、今後は平成28年度に策定した公共施設等総合管理計画に掲げた「事後保全型」から「予防保全型」への転換という方針のもと、個別施設計画に基づき、長寿命化及び維持管理費用の適正化、平準化を図り、将来負担比率の上昇の抑制に努める。</t>
    <phoneticPr fontId="5"/>
  </si>
  <si>
    <t>実質公債費比率は、類似団体と比較して低い水準となっているが、年々増加傾向にある。将来負担比率が類似団体よりも高くなっているのは、令和２年度の新学校給食センター建設事業などにより地方債借入残高が大幅増加したことが主な要因だが、前年度と比較して令和６年度の将来負担比率が高くなったことについては、阿久比スポーツ村整備基金をはじめとした基金残高の減少が主な要因となっている。また、実質公債費比率も今後、新学校給食センター建設事業債などの元金償還が本格化したことや、変動金利の利率の見直しで暫く高止まりすることが予想される。今後は、これまで以上に公債費の適正化に取り組んでいく必要がある。</t>
    <rPh sb="112" eb="115">
      <t>ゼンネンド</t>
    </rPh>
    <rPh sb="116" eb="118">
      <t>ヒカク</t>
    </rPh>
    <rPh sb="126" eb="130">
      <t>ショウライフタン</t>
    </rPh>
    <rPh sb="130" eb="132">
      <t>ヒリツ</t>
    </rPh>
    <rPh sb="133" eb="134">
      <t>タカ</t>
    </rPh>
    <rPh sb="229" eb="233">
      <t>ヘンドウキンリ</t>
    </rPh>
    <rPh sb="234" eb="236">
      <t>リリツ</t>
    </rPh>
    <rPh sb="237" eb="239">
      <t>ミナオ</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</si>
</sst>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47161</c:v>
                </c:pt>
                <c:pt idx="2">
                  <c:v>43423</c:v>
                </c:pt>
                <c:pt idx="3">
                  <c:v>45265</c:v>
                </c:pt>
                <c:pt idx="4">
                  <c:v>54621</c:v>
                </c:pt>
              </c:numCache>
            </c:numRef>
          </c:val>
          <c:smooth val="0"/>
          <c:extLst>
            <c:ext xmlns:c16="http://schemas.microsoft.com/office/drawing/2014/chart" uri="{C3380CC4-5D6E-409C-BE32-E72D297353CC}">
              <c16:uniqueId val="{00000000-5B58-4873-90D2-90B269DE872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78316</c:v>
                </c:pt>
                <c:pt idx="1">
                  <c:v>22557</c:v>
                </c:pt>
                <c:pt idx="2">
                  <c:v>39953</c:v>
                </c:pt>
                <c:pt idx="3">
                  <c:v>31678</c:v>
                </c:pt>
                <c:pt idx="4">
                  <c:v>36218</c:v>
                </c:pt>
              </c:numCache>
            </c:numRef>
          </c:val>
          <c:smooth val="0"/>
          <c:extLst>
            <c:ext xmlns:c16="http://schemas.microsoft.com/office/drawing/2014/chart" uri="{C3380CC4-5D6E-409C-BE32-E72D297353CC}">
              <c16:uniqueId val="{00000001-5B58-4873-90D2-90B269DE872C}"/>
            </c:ext>
          </c:extLst>
        </c:ser>
        <c:dLbls>
          <c:showLegendKey val="0"/>
          <c:showVal val="0"/>
          <c:showCatName val="0"/>
          <c:showSerName val="0"/>
          <c:showPercent val="0"/>
          <c:showBubbleSize val="0"/>
        </c:dLbls>
        <c:marker val="1"/>
        <c:smooth val="0"/>
        <c:axId val="163907088"/>
        <c:axId val="395211536"/>
      </c:lineChart>
      <c:catAx>
        <c:axId val="1639070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95211536"/>
        <c:crosses val="autoZero"/>
        <c:auto val="1"/>
        <c:lblAlgn val="ctr"/>
        <c:lblOffset val="100"/>
        <c:tickLblSkip val="1"/>
        <c:tickMarkSkip val="1"/>
        <c:noMultiLvlLbl val="0"/>
      </c:catAx>
      <c:valAx>
        <c:axId val="395211536"/>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639070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5.42</c:v>
                </c:pt>
                <c:pt idx="1">
                  <c:v>7.81</c:v>
                </c:pt>
                <c:pt idx="2">
                  <c:v>7.77</c:v>
                </c:pt>
                <c:pt idx="3">
                  <c:v>7.11</c:v>
                </c:pt>
                <c:pt idx="4">
                  <c:v>8.6199999999999992</c:v>
                </c:pt>
              </c:numCache>
            </c:numRef>
          </c:val>
          <c:extLst>
            <c:ext xmlns:c16="http://schemas.microsoft.com/office/drawing/2014/chart" uri="{C3380CC4-5D6E-409C-BE32-E72D297353CC}">
              <c16:uniqueId val="{00000000-5265-49A7-9CEB-03D49985930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21.66</c:v>
                </c:pt>
                <c:pt idx="1">
                  <c:v>19.46</c:v>
                </c:pt>
                <c:pt idx="2">
                  <c:v>20.72</c:v>
                </c:pt>
                <c:pt idx="3">
                  <c:v>22.12</c:v>
                </c:pt>
                <c:pt idx="4">
                  <c:v>20.81</c:v>
                </c:pt>
              </c:numCache>
            </c:numRef>
          </c:val>
          <c:extLst>
            <c:ext xmlns:c16="http://schemas.microsoft.com/office/drawing/2014/chart" uri="{C3380CC4-5D6E-409C-BE32-E72D297353CC}">
              <c16:uniqueId val="{00000001-5265-49A7-9CEB-03D49985930A}"/>
            </c:ext>
          </c:extLst>
        </c:ser>
        <c:dLbls>
          <c:showLegendKey val="0"/>
          <c:showVal val="0"/>
          <c:showCatName val="0"/>
          <c:showSerName val="0"/>
          <c:showPercent val="0"/>
          <c:showBubbleSize val="0"/>
        </c:dLbls>
        <c:gapWidth val="250"/>
        <c:overlap val="100"/>
        <c:axId val="403720360"/>
        <c:axId val="4037207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-1.34</c:v>
                </c:pt>
                <c:pt idx="1">
                  <c:v>2.16</c:v>
                </c:pt>
                <c:pt idx="2">
                  <c:v>0.5</c:v>
                </c:pt>
                <c:pt idx="3">
                  <c:v>1.19</c:v>
                </c:pt>
                <c:pt idx="4">
                  <c:v>1.49</c:v>
                </c:pt>
              </c:numCache>
            </c:numRef>
          </c:val>
          <c:smooth val="0"/>
          <c:extLst>
            <c:ext xmlns:c16="http://schemas.microsoft.com/office/drawing/2014/chart" uri="{C3380CC4-5D6E-409C-BE32-E72D297353CC}">
              <c16:uniqueId val="{00000002-5265-49A7-9CEB-03D49985930A}"/>
            </c:ext>
          </c:extLst>
        </c:ser>
        <c:dLbls>
          <c:showLegendKey val="0"/>
          <c:showVal val="0"/>
          <c:showCatName val="0"/>
          <c:showSerName val="0"/>
          <c:showPercent val="0"/>
          <c:showBubbleSize val="0"/>
        </c:dLbls>
        <c:marker val="1"/>
        <c:smooth val="0"/>
        <c:axId val="403720360"/>
        <c:axId val="403720744"/>
      </c:lineChart>
      <c:catAx>
        <c:axId val="403720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03720744"/>
        <c:crosses val="autoZero"/>
        <c:auto val="1"/>
        <c:lblAlgn val="ctr"/>
        <c:lblOffset val="100"/>
        <c:tickLblSkip val="1"/>
        <c:tickMarkSkip val="1"/>
        <c:noMultiLvlLbl val="0"/>
      </c:catAx>
      <c:valAx>
        <c:axId val="4037207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3720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1F1-4142-9877-2D85E142E58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1F1-4142-9877-2D85E142E58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1F1-4142-9877-2D85E142E58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1F1-4142-9877-2D85E142E58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0.01</c:v>
                </c:pt>
                <c:pt idx="6">
                  <c:v>#N/A</c:v>
                </c:pt>
                <c:pt idx="7">
                  <c:v>0.09</c:v>
                </c:pt>
                <c:pt idx="8">
                  <c:v>#N/A</c:v>
                </c:pt>
                <c:pt idx="9">
                  <c:v>0.01</c:v>
                </c:pt>
              </c:numCache>
            </c:numRef>
          </c:val>
          <c:extLst>
            <c:ext xmlns:c16="http://schemas.microsoft.com/office/drawing/2014/chart" uri="{C3380CC4-5D6E-409C-BE32-E72D297353CC}">
              <c16:uniqueId val="{00000004-A1F1-4142-9877-2D85E142E58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1.34</c:v>
                </c:pt>
                <c:pt idx="2">
                  <c:v>#N/A</c:v>
                </c:pt>
                <c:pt idx="3">
                  <c:v>1.03</c:v>
                </c:pt>
                <c:pt idx="4">
                  <c:v>#N/A</c:v>
                </c:pt>
                <c:pt idx="5">
                  <c:v>1.1599999999999999</c:v>
                </c:pt>
                <c:pt idx="6">
                  <c:v>#N/A</c:v>
                </c:pt>
                <c:pt idx="7">
                  <c:v>0.68</c:v>
                </c:pt>
                <c:pt idx="8">
                  <c:v>#N/A</c:v>
                </c:pt>
                <c:pt idx="9">
                  <c:v>0.75</c:v>
                </c:pt>
              </c:numCache>
            </c:numRef>
          </c:val>
          <c:extLst>
            <c:ext xmlns:c16="http://schemas.microsoft.com/office/drawing/2014/chart" uri="{C3380CC4-5D6E-409C-BE32-E72D297353CC}">
              <c16:uniqueId val="{00000005-A1F1-4142-9877-2D85E142E581}"/>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0.86</c:v>
                </c:pt>
                <c:pt idx="2">
                  <c:v>#N/A</c:v>
                </c:pt>
                <c:pt idx="3">
                  <c:v>0.71</c:v>
                </c:pt>
                <c:pt idx="4">
                  <c:v>#N/A</c:v>
                </c:pt>
                <c:pt idx="5">
                  <c:v>0.79</c:v>
                </c:pt>
                <c:pt idx="6">
                  <c:v>#N/A</c:v>
                </c:pt>
                <c:pt idx="7">
                  <c:v>0.74</c:v>
                </c:pt>
                <c:pt idx="8">
                  <c:v>#N/A</c:v>
                </c:pt>
                <c:pt idx="9">
                  <c:v>0.75</c:v>
                </c:pt>
              </c:numCache>
            </c:numRef>
          </c:val>
          <c:extLst>
            <c:ext xmlns:c16="http://schemas.microsoft.com/office/drawing/2014/chart" uri="{C3380CC4-5D6E-409C-BE32-E72D297353CC}">
              <c16:uniqueId val="{00000006-A1F1-4142-9877-2D85E142E58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2.21</c:v>
                </c:pt>
                <c:pt idx="2">
                  <c:v>#N/A</c:v>
                </c:pt>
                <c:pt idx="3">
                  <c:v>2.1800000000000002</c:v>
                </c:pt>
                <c:pt idx="4">
                  <c:v>#N/A</c:v>
                </c:pt>
                <c:pt idx="5">
                  <c:v>1.54</c:v>
                </c:pt>
                <c:pt idx="6">
                  <c:v>#N/A</c:v>
                </c:pt>
                <c:pt idx="7">
                  <c:v>0.87</c:v>
                </c:pt>
                <c:pt idx="8">
                  <c:v>#N/A</c:v>
                </c:pt>
                <c:pt idx="9">
                  <c:v>0.94</c:v>
                </c:pt>
              </c:numCache>
            </c:numRef>
          </c:val>
          <c:extLst>
            <c:ext xmlns:c16="http://schemas.microsoft.com/office/drawing/2014/chart" uri="{C3380CC4-5D6E-409C-BE32-E72D297353CC}">
              <c16:uniqueId val="{00000007-A1F1-4142-9877-2D85E142E58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5.41</c:v>
                </c:pt>
                <c:pt idx="2">
                  <c:v>#N/A</c:v>
                </c:pt>
                <c:pt idx="3">
                  <c:v>7.8</c:v>
                </c:pt>
                <c:pt idx="4">
                  <c:v>#N/A</c:v>
                </c:pt>
                <c:pt idx="5">
                  <c:v>7.77</c:v>
                </c:pt>
                <c:pt idx="6">
                  <c:v>#N/A</c:v>
                </c:pt>
                <c:pt idx="7">
                  <c:v>7.11</c:v>
                </c:pt>
                <c:pt idx="8">
                  <c:v>#N/A</c:v>
                </c:pt>
                <c:pt idx="9">
                  <c:v>8.61</c:v>
                </c:pt>
              </c:numCache>
            </c:numRef>
          </c:val>
          <c:extLst>
            <c:ext xmlns:c16="http://schemas.microsoft.com/office/drawing/2014/chart" uri="{C3380CC4-5D6E-409C-BE32-E72D297353CC}">
              <c16:uniqueId val="{00000008-A1F1-4142-9877-2D85E142E58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19.28</c:v>
                </c:pt>
                <c:pt idx="2">
                  <c:v>#N/A</c:v>
                </c:pt>
                <c:pt idx="3">
                  <c:v>19.100000000000001</c:v>
                </c:pt>
                <c:pt idx="4">
                  <c:v>#N/A</c:v>
                </c:pt>
                <c:pt idx="5">
                  <c:v>19.739999999999998</c:v>
                </c:pt>
                <c:pt idx="6">
                  <c:v>#N/A</c:v>
                </c:pt>
                <c:pt idx="7">
                  <c:v>17.54</c:v>
                </c:pt>
                <c:pt idx="8">
                  <c:v>#N/A</c:v>
                </c:pt>
                <c:pt idx="9">
                  <c:v>15.69</c:v>
                </c:pt>
              </c:numCache>
            </c:numRef>
          </c:val>
          <c:extLst>
            <c:ext xmlns:c16="http://schemas.microsoft.com/office/drawing/2014/chart" uri="{C3380CC4-5D6E-409C-BE32-E72D297353CC}">
              <c16:uniqueId val="{00000009-A1F1-4142-9877-2D85E142E581}"/>
            </c:ext>
          </c:extLst>
        </c:ser>
        <c:dLbls>
          <c:showLegendKey val="0"/>
          <c:showVal val="0"/>
          <c:showCatName val="0"/>
          <c:showSerName val="0"/>
          <c:showPercent val="0"/>
          <c:showBubbleSize val="0"/>
        </c:dLbls>
        <c:gapWidth val="150"/>
        <c:overlap val="100"/>
        <c:axId val="403901592"/>
        <c:axId val="405897688"/>
      </c:barChart>
      <c:catAx>
        <c:axId val="403901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897688"/>
        <c:crosses val="autoZero"/>
        <c:auto val="1"/>
        <c:lblAlgn val="ctr"/>
        <c:lblOffset val="100"/>
        <c:tickLblSkip val="1"/>
        <c:tickMarkSkip val="1"/>
        <c:noMultiLvlLbl val="0"/>
      </c:catAx>
      <c:valAx>
        <c:axId val="4058976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390159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825</c:v>
                </c:pt>
                <c:pt idx="5">
                  <c:v>833</c:v>
                </c:pt>
                <c:pt idx="8">
                  <c:v>871</c:v>
                </c:pt>
                <c:pt idx="11">
                  <c:v>865</c:v>
                </c:pt>
                <c:pt idx="14">
                  <c:v>849</c:v>
                </c:pt>
              </c:numCache>
            </c:numRef>
          </c:val>
          <c:extLst>
            <c:ext xmlns:c16="http://schemas.microsoft.com/office/drawing/2014/chart" uri="{C3380CC4-5D6E-409C-BE32-E72D297353CC}">
              <c16:uniqueId val="{00000000-3FCD-471E-812F-A15DA484A6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FCD-471E-812F-A15DA484A6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37</c:v>
                </c:pt>
                <c:pt idx="3">
                  <c:v>37</c:v>
                </c:pt>
                <c:pt idx="6">
                  <c:v>0</c:v>
                </c:pt>
                <c:pt idx="9">
                  <c:v>0</c:v>
                </c:pt>
                <c:pt idx="12">
                  <c:v>0</c:v>
                </c:pt>
              </c:numCache>
            </c:numRef>
          </c:val>
          <c:extLst>
            <c:ext xmlns:c16="http://schemas.microsoft.com/office/drawing/2014/chart" uri="{C3380CC4-5D6E-409C-BE32-E72D297353CC}">
              <c16:uniqueId val="{00000002-3FCD-471E-812F-A15DA484A6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32</c:v>
                </c:pt>
                <c:pt idx="3">
                  <c:v>71</c:v>
                </c:pt>
                <c:pt idx="6">
                  <c:v>130</c:v>
                </c:pt>
                <c:pt idx="9">
                  <c:v>133</c:v>
                </c:pt>
                <c:pt idx="12">
                  <c:v>123</c:v>
                </c:pt>
              </c:numCache>
            </c:numRef>
          </c:val>
          <c:extLst>
            <c:ext xmlns:c16="http://schemas.microsoft.com/office/drawing/2014/chart" uri="{C3380CC4-5D6E-409C-BE32-E72D297353CC}">
              <c16:uniqueId val="{00000003-3FCD-471E-812F-A15DA484A6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260</c:v>
                </c:pt>
                <c:pt idx="3">
                  <c:v>238</c:v>
                </c:pt>
                <c:pt idx="6">
                  <c:v>241</c:v>
                </c:pt>
                <c:pt idx="9">
                  <c:v>232</c:v>
                </c:pt>
                <c:pt idx="12">
                  <c:v>220</c:v>
                </c:pt>
              </c:numCache>
            </c:numRef>
          </c:val>
          <c:extLst>
            <c:ext xmlns:c16="http://schemas.microsoft.com/office/drawing/2014/chart" uri="{C3380CC4-5D6E-409C-BE32-E72D297353CC}">
              <c16:uniqueId val="{00000004-3FCD-471E-812F-A15DA484A6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CD-471E-812F-A15DA484A6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FCD-471E-812F-A15DA484A6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704</c:v>
                </c:pt>
                <c:pt idx="3">
                  <c:v>729</c:v>
                </c:pt>
                <c:pt idx="6">
                  <c:v>826</c:v>
                </c:pt>
                <c:pt idx="9">
                  <c:v>852</c:v>
                </c:pt>
                <c:pt idx="12">
                  <c:v>827</c:v>
                </c:pt>
              </c:numCache>
            </c:numRef>
          </c:val>
          <c:extLst>
            <c:ext xmlns:c16="http://schemas.microsoft.com/office/drawing/2014/chart" uri="{C3380CC4-5D6E-409C-BE32-E72D297353CC}">
              <c16:uniqueId val="{00000007-3FCD-471E-812F-A15DA484A6C3}"/>
            </c:ext>
          </c:extLst>
        </c:ser>
        <c:dLbls>
          <c:showLegendKey val="0"/>
          <c:showVal val="0"/>
          <c:showCatName val="0"/>
          <c:showSerName val="0"/>
          <c:showPercent val="0"/>
          <c:showBubbleSize val="0"/>
        </c:dLbls>
        <c:gapWidth val="100"/>
        <c:overlap val="100"/>
        <c:axId val="402034792"/>
        <c:axId val="3550291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208</c:v>
                </c:pt>
                <c:pt idx="2">
                  <c:v>#N/A</c:v>
                </c:pt>
                <c:pt idx="3">
                  <c:v>#N/A</c:v>
                </c:pt>
                <c:pt idx="4">
                  <c:v>242</c:v>
                </c:pt>
                <c:pt idx="5">
                  <c:v>#N/A</c:v>
                </c:pt>
                <c:pt idx="6">
                  <c:v>#N/A</c:v>
                </c:pt>
                <c:pt idx="7">
                  <c:v>326</c:v>
                </c:pt>
                <c:pt idx="8">
                  <c:v>#N/A</c:v>
                </c:pt>
                <c:pt idx="9">
                  <c:v>#N/A</c:v>
                </c:pt>
                <c:pt idx="10">
                  <c:v>352</c:v>
                </c:pt>
                <c:pt idx="11">
                  <c:v>#N/A</c:v>
                </c:pt>
                <c:pt idx="12">
                  <c:v>#N/A</c:v>
                </c:pt>
                <c:pt idx="13">
                  <c:v>321</c:v>
                </c:pt>
                <c:pt idx="14">
                  <c:v>#N/A</c:v>
                </c:pt>
              </c:numCache>
            </c:numRef>
          </c:val>
          <c:smooth val="0"/>
          <c:extLst>
            <c:ext xmlns:c16="http://schemas.microsoft.com/office/drawing/2014/chart" uri="{C3380CC4-5D6E-409C-BE32-E72D297353CC}">
              <c16:uniqueId val="{00000008-3FCD-471E-812F-A15DA484A6C3}"/>
            </c:ext>
          </c:extLst>
        </c:ser>
        <c:dLbls>
          <c:showLegendKey val="0"/>
          <c:showVal val="0"/>
          <c:showCatName val="0"/>
          <c:showSerName val="0"/>
          <c:showPercent val="0"/>
          <c:showBubbleSize val="0"/>
        </c:dLbls>
        <c:marker val="1"/>
        <c:smooth val="0"/>
        <c:axId val="402034792"/>
        <c:axId val="355029192"/>
      </c:lineChart>
      <c:catAx>
        <c:axId val="402034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55029192"/>
        <c:crosses val="autoZero"/>
        <c:auto val="1"/>
        <c:lblAlgn val="ctr"/>
        <c:lblOffset val="100"/>
        <c:tickLblSkip val="1"/>
        <c:tickMarkSkip val="1"/>
        <c:noMultiLvlLbl val="0"/>
      </c:catAx>
      <c:valAx>
        <c:axId val="3550291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2034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7686</c:v>
                </c:pt>
                <c:pt idx="5">
                  <c:v>7601</c:v>
                </c:pt>
                <c:pt idx="8">
                  <c:v>7321</c:v>
                </c:pt>
                <c:pt idx="11">
                  <c:v>6861</c:v>
                </c:pt>
                <c:pt idx="14">
                  <c:v>6257</c:v>
                </c:pt>
              </c:numCache>
            </c:numRef>
          </c:val>
          <c:extLst>
            <c:ext xmlns:c16="http://schemas.microsoft.com/office/drawing/2014/chart" uri="{C3380CC4-5D6E-409C-BE32-E72D297353CC}">
              <c16:uniqueId val="{00000000-3A3B-4C51-B666-537BA2DC784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2011</c:v>
                </c:pt>
                <c:pt idx="5">
                  <c:v>1750</c:v>
                </c:pt>
                <c:pt idx="8">
                  <c:v>1584</c:v>
                </c:pt>
                <c:pt idx="11">
                  <c:v>1432</c:v>
                </c:pt>
                <c:pt idx="14">
                  <c:v>1310</c:v>
                </c:pt>
              </c:numCache>
            </c:numRef>
          </c:val>
          <c:extLst>
            <c:ext xmlns:c16="http://schemas.microsoft.com/office/drawing/2014/chart" uri="{C3380CC4-5D6E-409C-BE32-E72D297353CC}">
              <c16:uniqueId val="{00000001-3A3B-4C51-B666-537BA2DC784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2236</c:v>
                </c:pt>
                <c:pt idx="5">
                  <c:v>2790</c:v>
                </c:pt>
                <c:pt idx="8">
                  <c:v>4165</c:v>
                </c:pt>
                <c:pt idx="11">
                  <c:v>4172</c:v>
                </c:pt>
                <c:pt idx="14">
                  <c:v>3842</c:v>
                </c:pt>
              </c:numCache>
            </c:numRef>
          </c:val>
          <c:extLst>
            <c:ext xmlns:c16="http://schemas.microsoft.com/office/drawing/2014/chart" uri="{C3380CC4-5D6E-409C-BE32-E72D297353CC}">
              <c16:uniqueId val="{00000002-3A3B-4C51-B666-537BA2DC784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A3B-4C51-B666-537BA2DC784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A3B-4C51-B666-537BA2DC784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3B-4C51-B666-537BA2DC784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1409</c:v>
                </c:pt>
                <c:pt idx="3">
                  <c:v>1384</c:v>
                </c:pt>
                <c:pt idx="6">
                  <c:v>1368</c:v>
                </c:pt>
                <c:pt idx="9">
                  <c:v>1340</c:v>
                </c:pt>
                <c:pt idx="12">
                  <c:v>1339</c:v>
                </c:pt>
              </c:numCache>
            </c:numRef>
          </c:val>
          <c:extLst>
            <c:ext xmlns:c16="http://schemas.microsoft.com/office/drawing/2014/chart" uri="{C3380CC4-5D6E-409C-BE32-E72D297353CC}">
              <c16:uniqueId val="{00000006-3A3B-4C51-B666-537BA2DC784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1455</c:v>
                </c:pt>
                <c:pt idx="3">
                  <c:v>1403</c:v>
                </c:pt>
                <c:pt idx="6">
                  <c:v>1279</c:v>
                </c:pt>
                <c:pt idx="9">
                  <c:v>1148</c:v>
                </c:pt>
                <c:pt idx="12">
                  <c:v>1117</c:v>
                </c:pt>
              </c:numCache>
            </c:numRef>
          </c:val>
          <c:extLst>
            <c:ext xmlns:c16="http://schemas.microsoft.com/office/drawing/2014/chart" uri="{C3380CC4-5D6E-409C-BE32-E72D297353CC}">
              <c16:uniqueId val="{00000007-3A3B-4C51-B666-537BA2DC784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2400</c:v>
                </c:pt>
                <c:pt idx="3">
                  <c:v>2036</c:v>
                </c:pt>
                <c:pt idx="6">
                  <c:v>1805</c:v>
                </c:pt>
                <c:pt idx="9">
                  <c:v>1597</c:v>
                </c:pt>
                <c:pt idx="12">
                  <c:v>1431</c:v>
                </c:pt>
              </c:numCache>
            </c:numRef>
          </c:val>
          <c:extLst>
            <c:ext xmlns:c16="http://schemas.microsoft.com/office/drawing/2014/chart" uri="{C3380CC4-5D6E-409C-BE32-E72D297353CC}">
              <c16:uniqueId val="{00000008-3A3B-4C51-B666-537BA2DC784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37</c:v>
                </c:pt>
                <c:pt idx="3">
                  <c:v>0</c:v>
                </c:pt>
                <c:pt idx="6">
                  <c:v>0</c:v>
                </c:pt>
                <c:pt idx="9">
                  <c:v>0</c:v>
                </c:pt>
                <c:pt idx="12">
                  <c:v>0</c:v>
                </c:pt>
              </c:numCache>
            </c:numRef>
          </c:val>
          <c:extLst>
            <c:ext xmlns:c16="http://schemas.microsoft.com/office/drawing/2014/chart" uri="{C3380CC4-5D6E-409C-BE32-E72D297353CC}">
              <c16:uniqueId val="{00000009-3A3B-4C51-B666-537BA2DC784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10155</c:v>
                </c:pt>
                <c:pt idx="3">
                  <c:v>10248</c:v>
                </c:pt>
                <c:pt idx="6">
                  <c:v>9848</c:v>
                </c:pt>
                <c:pt idx="9">
                  <c:v>9332</c:v>
                </c:pt>
                <c:pt idx="12">
                  <c:v>8649</c:v>
                </c:pt>
              </c:numCache>
            </c:numRef>
          </c:val>
          <c:extLst>
            <c:ext xmlns:c16="http://schemas.microsoft.com/office/drawing/2014/chart" uri="{C3380CC4-5D6E-409C-BE32-E72D297353CC}">
              <c16:uniqueId val="{0000000A-3A3B-4C51-B666-537BA2DC7846}"/>
            </c:ext>
          </c:extLst>
        </c:ser>
        <c:dLbls>
          <c:showLegendKey val="0"/>
          <c:showVal val="0"/>
          <c:showCatName val="0"/>
          <c:showSerName val="0"/>
          <c:showPercent val="0"/>
          <c:showBubbleSize val="0"/>
        </c:dLbls>
        <c:gapWidth val="100"/>
        <c:overlap val="100"/>
        <c:axId val="353124080"/>
        <c:axId val="3531217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3524</c:v>
                </c:pt>
                <c:pt idx="2">
                  <c:v>#N/A</c:v>
                </c:pt>
                <c:pt idx="3">
                  <c:v>#N/A</c:v>
                </c:pt>
                <c:pt idx="4">
                  <c:v>2930</c:v>
                </c:pt>
                <c:pt idx="5">
                  <c:v>#N/A</c:v>
                </c:pt>
                <c:pt idx="6">
                  <c:v>#N/A</c:v>
                </c:pt>
                <c:pt idx="7">
                  <c:v>1230</c:v>
                </c:pt>
                <c:pt idx="8">
                  <c:v>#N/A</c:v>
                </c:pt>
                <c:pt idx="9">
                  <c:v>#N/A</c:v>
                </c:pt>
                <c:pt idx="10">
                  <c:v>952</c:v>
                </c:pt>
                <c:pt idx="11">
                  <c:v>#N/A</c:v>
                </c:pt>
                <c:pt idx="12">
                  <c:v>#N/A</c:v>
                </c:pt>
                <c:pt idx="13">
                  <c:v>1128</c:v>
                </c:pt>
                <c:pt idx="14">
                  <c:v>#N/A</c:v>
                </c:pt>
              </c:numCache>
            </c:numRef>
          </c:val>
          <c:smooth val="0"/>
          <c:extLst>
            <c:ext xmlns:c16="http://schemas.microsoft.com/office/drawing/2014/chart" uri="{C3380CC4-5D6E-409C-BE32-E72D297353CC}">
              <c16:uniqueId val="{0000000B-3A3B-4C51-B666-537BA2DC7846}"/>
            </c:ext>
          </c:extLst>
        </c:ser>
        <c:dLbls>
          <c:showLegendKey val="0"/>
          <c:showVal val="0"/>
          <c:showCatName val="0"/>
          <c:showSerName val="0"/>
          <c:showPercent val="0"/>
          <c:showBubbleSize val="0"/>
        </c:dLbls>
        <c:marker val="1"/>
        <c:smooth val="0"/>
        <c:axId val="353124080"/>
        <c:axId val="353121728"/>
      </c:lineChart>
      <c:catAx>
        <c:axId val="3531240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53121728"/>
        <c:crosses val="autoZero"/>
        <c:auto val="1"/>
        <c:lblAlgn val="ctr"/>
        <c:lblOffset val="100"/>
        <c:tickLblSkip val="1"/>
        <c:tickMarkSkip val="1"/>
        <c:noMultiLvlLbl val="0"/>
      </c:catAx>
      <c:valAx>
        <c:axId val="3531217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531240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1348</c:v>
                </c:pt>
                <c:pt idx="1">
                  <c:v>1462</c:v>
                </c:pt>
                <c:pt idx="2">
                  <c:v>1439</c:v>
                </c:pt>
              </c:numCache>
            </c:numRef>
          </c:val>
          <c:extLst>
            <c:ext xmlns:c16="http://schemas.microsoft.com/office/drawing/2014/chart" uri="{C3380CC4-5D6E-409C-BE32-E72D297353CC}">
              <c16:uniqueId val="{00000000-F23E-4168-99AF-5F42C03B7A8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23E-4168-99AF-5F42C03B7A8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2443</c:v>
                </c:pt>
                <c:pt idx="1">
                  <c:v>2336</c:v>
                </c:pt>
                <c:pt idx="2">
                  <c:v>2029</c:v>
                </c:pt>
              </c:numCache>
            </c:numRef>
          </c:val>
          <c:extLst>
            <c:ext xmlns:c16="http://schemas.microsoft.com/office/drawing/2014/chart" uri="{C3380CC4-5D6E-409C-BE32-E72D297353CC}">
              <c16:uniqueId val="{00000002-F23E-4168-99AF-5F42C03B7A8C}"/>
            </c:ext>
          </c:extLst>
        </c:ser>
        <c:dLbls>
          <c:showLegendKey val="0"/>
          <c:showVal val="0"/>
          <c:showCatName val="0"/>
          <c:showSerName val="0"/>
          <c:showPercent val="0"/>
          <c:showBubbleSize val="0"/>
        </c:dLbls>
        <c:gapWidth val="120"/>
        <c:overlap val="100"/>
        <c:axId val="395106048"/>
        <c:axId val="395106440"/>
      </c:barChart>
      <c:catAx>
        <c:axId val="3951060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95106440"/>
        <c:crosses val="autoZero"/>
        <c:auto val="1"/>
        <c:lblAlgn val="ctr"/>
        <c:lblOffset val="100"/>
        <c:tickLblSkip val="1"/>
        <c:tickMarkSkip val="1"/>
        <c:noMultiLvlLbl val="0"/>
      </c:catAx>
      <c:valAx>
        <c:axId val="3951064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951060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{F5D2B1D5-55FC-4526-8B1C-A94247373303}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484-4478-97CA-D43CD2F572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{A692604F-18F0-425E-B7C9-8E6A667803C8}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84-4478-97CA-D43CD2F572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{BEB3B57F-9291-49EA-A4AD-73B4BF664B6C}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84-4478-97CA-D43CD2F572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{929BB4AE-FF1E-47F5-96FA-97E48B41003C}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84-4478-97CA-D43CD2F572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{43EE5786-583D-4D80-AD0D-DE3D16654B1B}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84-4478-97CA-D43CD2F572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{CFFF51A9-EAB3-4F27-B6EC-BBAC2BB4FAA1}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484-4478-97CA-D43CD2F572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{04993339-1DE6-41A0-BB85-AD96AB74233B}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484-4478-97CA-D43CD2F572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{5A5BAADA-86AB-4A53-A571-1080062750F7}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484-4478-97CA-D43CD2F572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{8295B1C4-1BC9-4B41-AE6E-BB719F8D8699}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484-4478-97CA-D43CD2F572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55.2</c:v>
                </c:pt>
                <c:pt idx="8">
                  <c:v>57</c:v>
                </c:pt>
                <c:pt idx="16">
                  <c:v>58.4</c:v>
                </c:pt>
                <c:pt idx="24">
                  <c:v>60</c:v>
                </c:pt>
                <c:pt idx="32">
                  <c:v>61.3</c:v>
                </c:pt>
              </c:numCache>
            </c:numRef>
          </c:xVal>
          <c:yVal>
            <c:numRef>
              <c:f>公会計指標分析・財政指標組合せ分析表!$BP$51:$DC$51</c:f>
              <c:numCache>
                <c:formatCode>#,##0.0;"▲ "#,##0.0</c:formatCode>
                <c:ptCount val="40"/>
                <c:pt idx="0">
                  <c:v>63</c:v>
                </c:pt>
                <c:pt idx="8">
                  <c:v>48.3</c:v>
                </c:pt>
                <c:pt idx="16">
                  <c:v>21</c:v>
                </c:pt>
                <c:pt idx="24">
                  <c:v>15.9</c:v>
                </c:pt>
                <c:pt idx="32">
                  <c:v>17.899999999999999</c:v>
                </c:pt>
              </c:numCache>
            </c:numRef>
          </c:yVal>
          <c:smooth val="0"/>
          <c:extLst>
            <c:ext xmlns:c16="http://schemas.microsoft.com/office/drawing/2014/chart" uri="{C3380CC4-5D6E-409C-BE32-E72D297353CC}">
              <c16:uniqueId val="{00000009-1484-4478-97CA-D43CD2F572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{3D8FBEAE-84F3-4DF2-BD89-FDEBBA64EBC5}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484-4478-97CA-D43CD2F572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{C4078670-F3BF-4C37-997E-EE2CA9210E8E}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84-4478-97CA-D43CD2F572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{19146637-1041-4937-BD7D-4DD3B447CAB5}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84-4478-97CA-D43CD2F572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{2DD55B4A-452A-4507-B196-1A97BD3502D1}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84-4478-97CA-D43CD2F572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{7564B391-546F-457D-9A48-F85CDD1DA285}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84-4478-97CA-D43CD2F572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{1972A512-FD3F-412C-A587-4F05690DE98A}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484-4478-97CA-D43CD2F572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{35AC4F1B-A7E7-415C-B959-BAA39EE2D8F6}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484-4478-97CA-D43CD2F572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{B892B0CB-54B7-4A39-8955-1F676E9CEC33}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484-4478-97CA-D43CD2F572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{C8412499-C5A5-4185-86A3-EC8F7C6E913E}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484-4478-97CA-D43CD2F572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61.4</c:v>
                </c:pt>
                <c:pt idx="16">
                  <c:v>62.6</c:v>
                </c:pt>
                <c:pt idx="24">
                  <c:v>63.6</c:v>
                </c:pt>
                <c:pt idx="32">
                  <c:v>64.099999999999994</c:v>
                </c:pt>
              </c:numCache>
            </c:numRef>
          </c:xVal>
          <c:yVal>
            <c:numRef>
              <c:f>公会計指標分析・財政指標組合せ分析表!$BP$55:$DC$55</c:f>
              <c:numCache>
                <c:formatCode>#,##0.0;"▲ "#,##0.0</c:formatCode>
                <c:ptCount val="40"/>
                <c:pt idx="0">
                  <c:v>10.9</c:v>
                </c:pt>
                <c:pt idx="8">
                  <c:v>4.5999999999999996</c:v>
                </c:pt>
                <c:pt idx="16">
                  <c:v>0.6</c:v>
                </c:pt>
                <c:pt idx="24">
                  <c:v>0</c:v>
                </c:pt>
                <c:pt idx="32">
                  <c:v>1</c:v>
                </c:pt>
              </c:numCache>
            </c:numRef>
          </c:yVal>
          <c:smooth val="0"/>
          <c:extLst>
            <c:ext xmlns:c16="http://schemas.microsoft.com/office/drawing/2014/chart" uri="{C3380CC4-5D6E-409C-BE32-E72D297353CC}">
              <c16:uniqueId val="{00000013-1484-4478-97CA-D43CD2F5720B}"/>
            </c:ext>
          </c:extLst>
        </c:ser>
        <c:dLbls>
          <c:showLegendKey val="0"/>
          <c:showVal val="1"/>
          <c:showCatName val="0"/>
          <c:showSerName val="0"/>
          <c:showPercent val="0"/>
          <c:showBubbleSize val="0"/>
        </c:dLbls>
        <c:axId val="46179840"/>
        <c:axId val="46181760"/>
      </c:scatterChart>
      <c:valAx>
        <c:axId val="46179840"/>
        <c:scaling>
          <c:orientation val="maxMin"/>
          <c:max val="65"/>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{F591BF0C-7834-4C2B-A2E7-E1DCDF2D1BB3}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06-4FF7-A7AC-D24CCE3643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{D3090435-309E-4806-AFD6-C875829B4483}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06-4FF7-A7AC-D24CCE3643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{0108BEF6-5968-406D-8347-29C0812C042A}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06-4FF7-A7AC-D24CCE3643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{E2BFF478-EB18-4479-969C-9D8ABB97D177}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06-4FF7-A7AC-D24CCE3643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{A1FAE1ED-6135-4709-AD01-D54AC5881DB2}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06-4FF7-A7AC-D24CCE36437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{334DA469-5438-4268-A857-64A4A5F9689B}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06-4FF7-A7AC-D24CCE36437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{3DAEF87A-94A2-4663-8113-B31A6394CB2D}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06-4FF7-A7AC-D24CCE36437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{C490E0EE-ABB1-448E-BA06-FA21C253DB99}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06-4FF7-A7AC-D24CCE36437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{13658144-ACD2-403F-87A3-9EDFBADF9528}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06-4FF7-A7AC-D24CCE3643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3.8</c:v>
                </c:pt>
                <c:pt idx="8">
                  <c:v>4</c:v>
                </c:pt>
                <c:pt idx="16">
                  <c:v>4.4000000000000004</c:v>
                </c:pt>
                <c:pt idx="24">
                  <c:v>5.0999999999999996</c:v>
                </c:pt>
                <c:pt idx="32">
                  <c:v>5.5</c:v>
                </c:pt>
              </c:numCache>
            </c:numRef>
          </c:xVal>
          <c:yVal>
            <c:numRef>
              <c:f>公会計指標分析・財政指標組合せ分析表!$BP$73:$DC$73</c:f>
              <c:numCache>
                <c:formatCode>#,##0.0;"▲ "#,##0.0</c:formatCode>
                <c:ptCount val="40"/>
                <c:pt idx="0">
                  <c:v>63</c:v>
                </c:pt>
                <c:pt idx="8">
                  <c:v>48.3</c:v>
                </c:pt>
                <c:pt idx="16">
                  <c:v>21</c:v>
                </c:pt>
                <c:pt idx="24">
                  <c:v>15.9</c:v>
                </c:pt>
                <c:pt idx="32">
                  <c:v>17.899999999999999</c:v>
                </c:pt>
              </c:numCache>
            </c:numRef>
          </c:yVal>
          <c:smooth val="0"/>
          <c:extLst>
            <c:ext xmlns:c16="http://schemas.microsoft.com/office/drawing/2014/chart" uri="{C3380CC4-5D6E-409C-BE32-E72D297353CC}">
              <c16:uniqueId val="{00000009-8506-4FF7-A7AC-D24CCE36437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{A5F4CB4F-906C-4A90-9ECD-7244A6B0072F}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06-4FF7-A7AC-D24CCE36437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{3EAF98C9-3132-4A81-90C9-03CC82F97955}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06-4FF7-A7AC-D24CCE3643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{D8DAE250-A68F-4EB2-9AED-36A692E2C70D}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06-4FF7-A7AC-D24CCE3643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{412258ED-2E26-4A44-A26F-D3B508B1E3D0}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06-4FF7-A7AC-D24CCE3643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{9377F741-C1BD-4DA5-B4BF-039A10C07502}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06-4FF7-A7AC-D24CCE36437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{464BF635-4AC8-42BD-AE38-C4D4E09C0CC5}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06-4FF7-A7AC-D24CCE36437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{CBD8F079-30B9-4252-9CC7-73821CA02905}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06-4FF7-A7AC-D24CCE36437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{F3AF6EFC-A46D-4F9D-9ECB-A005AA63205F}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06-4FF7-A7AC-D24CCE36437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{6A8B678C-12FE-49CA-8C38-DD0F5D10FA72}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06-4FF7-A7AC-D24CCE3643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6.3</c:v>
                </c:pt>
                <c:pt idx="16">
                  <c:v>6.6</c:v>
                </c:pt>
                <c:pt idx="24">
                  <c:v>6.8</c:v>
                </c:pt>
                <c:pt idx="32">
                  <c:v>7</c:v>
                </c:pt>
              </c:numCache>
            </c:numRef>
          </c:xVal>
          <c:yVal>
            <c:numRef>
              <c:f>公会計指標分析・財政指標組合せ分析表!$BP$77:$DC$77</c:f>
              <c:numCache>
                <c:formatCode>#,##0.0;"▲ "#,##0.0</c:formatCode>
                <c:ptCount val="40"/>
                <c:pt idx="0">
                  <c:v>10.9</c:v>
                </c:pt>
                <c:pt idx="8">
                  <c:v>4.5999999999999996</c:v>
                </c:pt>
                <c:pt idx="16">
                  <c:v>0.6</c:v>
                </c:pt>
                <c:pt idx="24">
                  <c:v>0</c:v>
                </c:pt>
                <c:pt idx="32">
                  <c:v>1</c:v>
                </c:pt>
              </c:numCache>
            </c:numRef>
          </c:yVal>
          <c:smooth val="0"/>
          <c:extLst>
            <c:ext xmlns:c16="http://schemas.microsoft.com/office/drawing/2014/chart" uri="{C3380CC4-5D6E-409C-BE32-E72D297353CC}">
              <c16:uniqueId val="{00000013-8506-4FF7-A7AC-D24CCE364370}"/>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愛知県阿久比町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28,083
27,622
23.80
11,811,002
11,170,584
595,935
6,915,777
8,649,485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単年度の財政力指数は</a:t>
          </a:r>
          <a:r>
            <a:rPr kumimoji="1" lang="en-US" altLang="ja-JP" sz="1100">
              <a:latin typeface="ＭＳ Ｐゴシック" panose="020B0600070205080204" pitchFamily="50" charset="-128"/>
              <a:ea typeface="ＭＳ Ｐゴシック" panose="020B0600070205080204" pitchFamily="50" charset="-128"/>
            </a:rPr>
            <a:t>0.695</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0.683</a:t>
          </a:r>
          <a:r>
            <a:rPr kumimoji="1" lang="ja-JP" altLang="en-US" sz="1100">
              <a:latin typeface="ＭＳ Ｐゴシック" panose="020B0600070205080204" pitchFamily="50" charset="-128"/>
              <a:ea typeface="ＭＳ Ｐゴシック" panose="020B0600070205080204" pitchFamily="50" charset="-128"/>
            </a:rPr>
            <a:t>に減少し、</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ヵ年平均指数は前年度から</a:t>
          </a:r>
          <a:r>
            <a:rPr kumimoji="1" lang="en-US" altLang="ja-JP" sz="1100">
              <a:latin typeface="ＭＳ Ｐゴシック" panose="020B0600070205080204" pitchFamily="50" charset="-128"/>
              <a:ea typeface="ＭＳ Ｐゴシック" panose="020B0600070205080204" pitchFamily="50" charset="-128"/>
            </a:rPr>
            <a:t>0.02</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0.69</a:t>
          </a:r>
          <a:r>
            <a:rPr kumimoji="1" lang="ja-JP" altLang="en-US" sz="1100">
              <a:latin typeface="ＭＳ Ｐゴシック" panose="020B0600070205080204" pitchFamily="50" charset="-128"/>
              <a:ea typeface="ＭＳ Ｐゴシック" panose="020B0600070205080204" pitchFamily="50" charset="-128"/>
            </a:rPr>
            <a:t>となったが、類似団体内平均値を</a:t>
          </a:r>
          <a:r>
            <a:rPr kumimoji="1" lang="en-US" altLang="ja-JP" sz="1100">
              <a:latin typeface="ＭＳ Ｐゴシック" panose="020B0600070205080204" pitchFamily="50" charset="-128"/>
              <a:ea typeface="ＭＳ Ｐゴシック" panose="020B0600070205080204" pitchFamily="50" charset="-128"/>
            </a:rPr>
            <a:t>0.06</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今年度の基準財政需要額（振替前）は、給与改定費の増加や子ども子育て費の創設、国の臨時経済対策などにより前年度比</a:t>
          </a:r>
          <a:r>
            <a:rPr kumimoji="1" lang="en-US" altLang="ja-JP" sz="1100">
              <a:latin typeface="ＭＳ Ｐゴシック" panose="020B0600070205080204" pitchFamily="50" charset="-128"/>
              <a:ea typeface="ＭＳ Ｐゴシック" panose="020B0600070205080204" pitchFamily="50" charset="-128"/>
            </a:rPr>
            <a:t>5.2</a:t>
          </a:r>
          <a:r>
            <a:rPr kumimoji="1" lang="ja-JP" altLang="en-US" sz="1100">
              <a:latin typeface="ＭＳ Ｐゴシック" panose="020B0600070205080204" pitchFamily="50" charset="-128"/>
              <a:ea typeface="ＭＳ Ｐゴシック" panose="020B0600070205080204" pitchFamily="50" charset="-128"/>
            </a:rPr>
            <a:t>％の増加となった。基準財政収入額は、地方特例交付金の増加や自動車関連企業における円安の影響、車両生産の回復などにより法人町民税で増収となるなど、全体で前年度比</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％の増加となった。</a:t>
          </a:r>
        </a:p>
        <a:p>
          <a:r>
            <a:rPr kumimoji="1" lang="ja-JP" altLang="en-US" sz="1100">
              <a:latin typeface="ＭＳ Ｐゴシック" panose="020B0600070205080204" pitchFamily="50" charset="-128"/>
              <a:ea typeface="ＭＳ Ｐゴシック" panose="020B0600070205080204" pitchFamily="50" charset="-128"/>
            </a:rPr>
            <a:t>　今後も、企業誘致の推進・知多地域地方税滞納整理機構を活用した滞納額の圧縮を進め、税収の増加・徴収率の向上に努める。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38805</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3970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170039</xdr:rowOff>
    </xdr:from>
    <xdr:to>
      <xdr:col>19</xdr:col>
      <xdr:colOff>133350</xdr:colOff>
      <xdr:row>42</xdr:row>
      <xdr:rowOff>38805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994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103011</xdr:rowOff>
    </xdr:from>
    <xdr:to>
      <xdr:col>15</xdr:col>
      <xdr:colOff>82550</xdr:colOff>
      <xdr:row>41</xdr:row>
      <xdr:rowOff>170039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324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62795</xdr:rowOff>
    </xdr:from>
    <xdr:to>
      <xdr:col>11</xdr:col>
      <xdr:colOff>31750</xdr:colOff>
      <xdr:row>41</xdr:row>
      <xdr:rowOff>103011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922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31344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159455</xdr:rowOff>
    </xdr:from>
    <xdr:to>
      <xdr:col>19</xdr:col>
      <xdr:colOff>184150</xdr:colOff>
      <xdr:row>42</xdr:row>
      <xdr:rowOff>89605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99782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5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119239</xdr:rowOff>
    </xdr:from>
    <xdr:to>
      <xdr:col>15</xdr:col>
      <xdr:colOff>133350</xdr:colOff>
      <xdr:row>42</xdr:row>
      <xdr:rowOff>49389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59566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52211</xdr:rowOff>
    </xdr:from>
    <xdr:to>
      <xdr:col>11</xdr:col>
      <xdr:colOff>82550</xdr:colOff>
      <xdr:row>41</xdr:row>
      <xdr:rowOff>153811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163988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11995</xdr:rowOff>
    </xdr:from>
    <xdr:to>
      <xdr:col>7</xdr:col>
      <xdr:colOff>31750</xdr:colOff>
      <xdr:row>41</xdr:row>
      <xdr:rowOff>113595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123772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経常的収入のうち臨時財政対策債で前年度比</a:t>
          </a:r>
          <a:r>
            <a:rPr kumimoji="1" lang="en-US" altLang="ja-JP" sz="1300">
              <a:latin typeface="ＭＳ Ｐゴシック" panose="020B0600070205080204" pitchFamily="50" charset="-128"/>
              <a:ea typeface="ＭＳ Ｐゴシック" panose="020B0600070205080204" pitchFamily="50" charset="-128"/>
            </a:rPr>
            <a:t>42,528</a:t>
          </a:r>
          <a:r>
            <a:rPr kumimoji="1" lang="ja-JP" altLang="en-US" sz="1300">
              <a:latin typeface="ＭＳ Ｐゴシック" panose="020B0600070205080204" pitchFamily="50" charset="-128"/>
              <a:ea typeface="ＭＳ Ｐゴシック" panose="020B0600070205080204" pitchFamily="50" charset="-128"/>
            </a:rPr>
            <a:t>千円減額した一方で、普通交付税などのその他経常的収入が増額（経常収入全体で</a:t>
          </a:r>
          <a:r>
            <a:rPr kumimoji="1" lang="en-US" altLang="ja-JP" sz="1300">
              <a:latin typeface="ＭＳ Ｐゴシック" panose="020B0600070205080204" pitchFamily="50" charset="-128"/>
              <a:ea typeface="ＭＳ Ｐゴシック" panose="020B0600070205080204" pitchFamily="50" charset="-128"/>
            </a:rPr>
            <a:t>+379,002</a:t>
          </a:r>
          <a:r>
            <a:rPr kumimoji="1" lang="ja-JP" altLang="en-US" sz="1300">
              <a:latin typeface="ＭＳ Ｐゴシック" panose="020B0600070205080204" pitchFamily="50" charset="-128"/>
              <a:ea typeface="ＭＳ Ｐゴシック" panose="020B0600070205080204" pitchFamily="50" charset="-128"/>
            </a:rPr>
            <a:t>千円）した。しかし、それ以上に経常経費充当一般財源等が</a:t>
          </a:r>
          <a:r>
            <a:rPr kumimoji="1" lang="en-US" altLang="ja-JP" sz="1300">
              <a:latin typeface="ＭＳ Ｐゴシック" panose="020B0600070205080204" pitchFamily="50" charset="-128"/>
              <a:ea typeface="ＭＳ Ｐゴシック" panose="020B0600070205080204" pitchFamily="50" charset="-128"/>
            </a:rPr>
            <a:t>444,539</a:t>
          </a:r>
          <a:r>
            <a:rPr kumimoji="1" lang="ja-JP" altLang="en-US" sz="1300">
              <a:latin typeface="ＭＳ Ｐゴシック" panose="020B0600070205080204" pitchFamily="50" charset="-128"/>
              <a:ea typeface="ＭＳ Ｐゴシック" panose="020B0600070205080204" pitchFamily="50" charset="-128"/>
            </a:rPr>
            <a:t>千円の増額となったため、経常収支比率は前年度より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91.7</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147003</xdr:rowOff>
    </xdr:from>
    <xdr:to>
      <xdr:col>23</xdr:col>
      <xdr:colOff>133350</xdr:colOff>
      <xdr:row>63</xdr:row>
      <xdr:rowOff>96203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76903"/>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20320</xdr:rowOff>
    </xdr:from>
    <xdr:to>
      <xdr:col>19</xdr:col>
      <xdr:colOff>133350</xdr:colOff>
      <xdr:row>62</xdr:row>
      <xdr:rowOff>147003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50220"/>
          <a:ext cx="8890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106363</xdr:rowOff>
    </xdr:from>
    <xdr:to>
      <xdr:col>15</xdr:col>
      <xdr:colOff>82550</xdr:colOff>
      <xdr:row>62</xdr:row>
      <xdr:rowOff>20320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21913"/>
          <a:ext cx="889000" cy="42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106363</xdr:rowOff>
    </xdr:from>
    <xdr:to>
      <xdr:col>11</xdr:col>
      <xdr:colOff>31750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21913"/>
          <a:ext cx="889000" cy="40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11747</xdr:rowOff>
    </xdr:from>
    <xdr:to>
      <xdr:col>7</xdr:col>
      <xdr:colOff>31750</xdr:colOff>
      <xdr:row>62</xdr:row>
      <xdr:rowOff>113347</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641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98124</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45403</xdr:rowOff>
    </xdr:from>
    <xdr:to>
      <xdr:col>23</xdr:col>
      <xdr:colOff>184150</xdr:colOff>
      <xdr:row>63</xdr:row>
      <xdr:rowOff>147003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17480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18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96203</xdr:rowOff>
    </xdr:from>
    <xdr:to>
      <xdr:col>19</xdr:col>
      <xdr:colOff>184150</xdr:colOff>
      <xdr:row>63</xdr:row>
      <xdr:rowOff>26353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36530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94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140970</xdr:rowOff>
    </xdr:from>
    <xdr:to>
      <xdr:col>15</xdr:col>
      <xdr:colOff>133350</xdr:colOff>
      <xdr:row>62</xdr:row>
      <xdr:rowOff>71120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81297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55563</xdr:rowOff>
    </xdr:from>
    <xdr:to>
      <xdr:col>11</xdr:col>
      <xdr:colOff>82550</xdr:colOff>
      <xdr:row>59</xdr:row>
      <xdr:rowOff>157163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17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167340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939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人件費については、人事院勧告による給与引き上げの影響を受け、職員給において前年度より</a:t>
          </a:r>
          <a:r>
            <a:rPr kumimoji="1" lang="en-US" altLang="ja-JP" sz="1100">
              <a:latin typeface="ＭＳ Ｐゴシック" panose="020B0600070205080204" pitchFamily="50" charset="-128"/>
              <a:ea typeface="ＭＳ Ｐゴシック" panose="020B0600070205080204" pitchFamily="50" charset="-128"/>
            </a:rPr>
            <a:t>16,469</a:t>
          </a:r>
          <a:r>
            <a:rPr kumimoji="1" lang="ja-JP" altLang="en-US" sz="1100">
              <a:latin typeface="ＭＳ Ｐゴシック" panose="020B0600070205080204" pitchFamily="50" charset="-128"/>
              <a:ea typeface="ＭＳ Ｐゴシック" panose="020B0600070205080204" pitchFamily="50" charset="-128"/>
            </a:rPr>
            <a:t>千円増額したこと、会計年度任用職員に勤勉手当を支給開始したことで</a:t>
          </a:r>
          <a:r>
            <a:rPr kumimoji="1" lang="en-US" altLang="ja-JP" sz="1100">
              <a:latin typeface="ＭＳ Ｐゴシック" panose="020B0600070205080204" pitchFamily="50" charset="-128"/>
              <a:ea typeface="ＭＳ Ｐゴシック" panose="020B0600070205080204" pitchFamily="50" charset="-128"/>
            </a:rPr>
            <a:t>15,341</a:t>
          </a:r>
          <a:r>
            <a:rPr kumimoji="1" lang="ja-JP" altLang="en-US" sz="1100">
              <a:latin typeface="ＭＳ Ｐゴシック" panose="020B0600070205080204" pitchFamily="50" charset="-128"/>
              <a:ea typeface="ＭＳ Ｐゴシック" panose="020B0600070205080204" pitchFamily="50" charset="-128"/>
            </a:rPr>
            <a:t>千円を増額したことなどにより、人件費全体では</a:t>
          </a:r>
          <a:r>
            <a:rPr kumimoji="1" lang="en-US" altLang="ja-JP" sz="1100">
              <a:latin typeface="ＭＳ Ｐゴシック" panose="020B0600070205080204" pitchFamily="50" charset="-128"/>
              <a:ea typeface="ＭＳ Ｐゴシック" panose="020B0600070205080204" pitchFamily="50" charset="-128"/>
            </a:rPr>
            <a:t>173,495</a:t>
          </a:r>
          <a:r>
            <a:rPr kumimoji="1" lang="ja-JP" altLang="en-US" sz="1100">
              <a:latin typeface="ＭＳ Ｐゴシック" panose="020B0600070205080204" pitchFamily="50" charset="-128"/>
              <a:ea typeface="ＭＳ Ｐゴシック" panose="020B0600070205080204" pitchFamily="50" charset="-128"/>
            </a:rPr>
            <a:t>千円の増額となったが、人口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人当たりでの類似団体平均を下回っている。引き続き、退職者と新規採用者の調整を図りながら、人件費の低減に努める。</a:t>
          </a:r>
        </a:p>
        <a:p>
          <a:r>
            <a:rPr kumimoji="1" lang="ja-JP" altLang="en-US" sz="1100">
              <a:latin typeface="ＭＳ Ｐゴシック" panose="020B0600070205080204" pitchFamily="50" charset="-128"/>
              <a:ea typeface="ＭＳ Ｐゴシック" panose="020B0600070205080204" pitchFamily="50" charset="-128"/>
            </a:rPr>
            <a:t>　物件費については、需用費において前年度比</a:t>
          </a:r>
          <a:r>
            <a:rPr kumimoji="1" lang="en-US" altLang="ja-JP" sz="1100">
              <a:latin typeface="ＭＳ Ｐゴシック" panose="020B0600070205080204" pitchFamily="50" charset="-128"/>
              <a:ea typeface="ＭＳ Ｐゴシック" panose="020B0600070205080204" pitchFamily="50" charset="-128"/>
            </a:rPr>
            <a:t>36,952</a:t>
          </a:r>
          <a:r>
            <a:rPr kumimoji="1" lang="ja-JP" altLang="en-US" sz="1100">
              <a:latin typeface="ＭＳ Ｐゴシック" panose="020B0600070205080204" pitchFamily="50" charset="-128"/>
              <a:ea typeface="ＭＳ Ｐゴシック" panose="020B0600070205080204" pitchFamily="50" charset="-128"/>
            </a:rPr>
            <a:t>千円の増額、委託料において前年度比</a:t>
          </a:r>
          <a:r>
            <a:rPr kumimoji="1" lang="en-US" altLang="ja-JP" sz="1100">
              <a:latin typeface="ＭＳ Ｐゴシック" panose="020B0600070205080204" pitchFamily="50" charset="-128"/>
              <a:ea typeface="ＭＳ Ｐゴシック" panose="020B0600070205080204" pitchFamily="50" charset="-128"/>
            </a:rPr>
            <a:t>61,273</a:t>
          </a:r>
          <a:r>
            <a:rPr kumimoji="1" lang="ja-JP" altLang="en-US" sz="1100">
              <a:latin typeface="ＭＳ Ｐゴシック" panose="020B0600070205080204" pitchFamily="50" charset="-128"/>
              <a:ea typeface="ＭＳ Ｐゴシック" panose="020B0600070205080204" pitchFamily="50" charset="-128"/>
            </a:rPr>
            <a:t>千円増額するなど全体で</a:t>
          </a:r>
          <a:r>
            <a:rPr kumimoji="1" lang="en-US" altLang="ja-JP" sz="1100">
              <a:latin typeface="ＭＳ Ｐゴシック" panose="020B0600070205080204" pitchFamily="50" charset="-128"/>
              <a:ea typeface="ＭＳ Ｐゴシック" panose="020B0600070205080204" pitchFamily="50" charset="-128"/>
            </a:rPr>
            <a:t>108,260</a:t>
          </a:r>
          <a:r>
            <a:rPr kumimoji="1" lang="ja-JP" altLang="en-US" sz="1100">
              <a:latin typeface="ＭＳ Ｐゴシック" panose="020B0600070205080204" pitchFamily="50" charset="-128"/>
              <a:ea typeface="ＭＳ Ｐゴシック" panose="020B0600070205080204" pitchFamily="50" charset="-128"/>
            </a:rPr>
            <a:t>千円増額し、人口一人あたりの物件費は類似団体内平均を下回っている。今後も業務内容を精査し、抑制に努める。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116929</xdr:rowOff>
    </xdr:from>
    <xdr:to>
      <xdr:col>23</xdr:col>
      <xdr:colOff>133350</xdr:colOff>
      <xdr:row>83</xdr:row>
      <xdr:rowOff>11988</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75829"/>
          <a:ext cx="838200" cy="6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116929</xdr:rowOff>
    </xdr:from>
    <xdr:to>
      <xdr:col>19</xdr:col>
      <xdr:colOff>133350</xdr:colOff>
      <xdr:row>82</xdr:row>
      <xdr:rowOff>125586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75829"/>
          <a:ext cx="889000" cy="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115036</xdr:rowOff>
    </xdr:from>
    <xdr:to>
      <xdr:col>15</xdr:col>
      <xdr:colOff>82550</xdr:colOff>
      <xdr:row>82</xdr:row>
      <xdr:rowOff>125586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73936"/>
          <a:ext cx="889000" cy="1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111796</xdr:rowOff>
    </xdr:from>
    <xdr:to>
      <xdr:col>11</xdr:col>
      <xdr:colOff>31750</xdr:colOff>
      <xdr:row>82</xdr:row>
      <xdr:rowOff>115036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70696"/>
          <a:ext cx="889000" cy="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124011</xdr:rowOff>
    </xdr:from>
    <xdr:to>
      <xdr:col>7</xdr:col>
      <xdr:colOff>31750</xdr:colOff>
      <xdr:row>83</xdr:row>
      <xdr:rowOff>54161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8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38938</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69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132638</xdr:rowOff>
    </xdr:from>
    <xdr:to>
      <xdr:col>23</xdr:col>
      <xdr:colOff>184150</xdr:colOff>
      <xdr:row>83</xdr:row>
      <xdr:rowOff>62788</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9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149165</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3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66129</xdr:rowOff>
    </xdr:from>
    <xdr:to>
      <xdr:col>19</xdr:col>
      <xdr:colOff>184150</xdr:colOff>
      <xdr:row>82</xdr:row>
      <xdr:rowOff>167729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2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6456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93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74786</xdr:rowOff>
    </xdr:from>
    <xdr:to>
      <xdr:col>15</xdr:col>
      <xdr:colOff>133350</xdr:colOff>
      <xdr:row>83</xdr:row>
      <xdr:rowOff>4936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15113</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0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64236</xdr:rowOff>
    </xdr:from>
    <xdr:to>
      <xdr:col>11</xdr:col>
      <xdr:colOff>82550</xdr:colOff>
      <xdr:row>82</xdr:row>
      <xdr:rowOff>165836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2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4563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92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60996</xdr:rowOff>
    </xdr:from>
    <xdr:to>
      <xdr:col>7</xdr:col>
      <xdr:colOff>31750</xdr:colOff>
      <xdr:row>82</xdr:row>
      <xdr:rowOff>162596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1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8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96.3</a:t>
          </a:r>
          <a:r>
            <a:rPr kumimoji="1" lang="ja-JP" altLang="en-US" sz="1300">
              <a:latin typeface="ＭＳ Ｐゴシック" panose="020B0600070205080204" pitchFamily="50" charset="-128"/>
              <a:ea typeface="ＭＳ Ｐゴシック" panose="020B0600070205080204" pitchFamily="50" charset="-128"/>
            </a:rPr>
            <a:t>で、類似団体内平均値を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ポイント下回った。今後も給与の適正化に努めることにより、類似団体の平均及び近隣市町の水準に近づけるよう努める。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86</xdr:row>
      <xdr:rowOff>84364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484350"/>
          <a:ext cx="838200" cy="3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84364</xdr:rowOff>
    </xdr:from>
    <xdr:to>
      <xdr:col>77</xdr:col>
      <xdr:colOff>44450</xdr:colOff>
      <xdr:row>87</xdr:row>
      <xdr:rowOff>50800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82906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16329</xdr:rowOff>
    </xdr:from>
    <xdr:to>
      <xdr:col>72</xdr:col>
      <xdr:colOff>203200</xdr:colOff>
      <xdr:row>87</xdr:row>
      <xdr:rowOff>50800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9324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49893</xdr:rowOff>
    </xdr:from>
    <xdr:to>
      <xdr:col>68</xdr:col>
      <xdr:colOff>152400</xdr:colOff>
      <xdr:row>87</xdr:row>
      <xdr:rowOff>16329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79459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136979</xdr:rowOff>
    </xdr:from>
    <xdr:to>
      <xdr:col>68</xdr:col>
      <xdr:colOff>203200</xdr:colOff>
      <xdr:row>87</xdr:row>
      <xdr:rowOff>67129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51906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0.27</a:t>
          </a:r>
          <a:r>
            <a:rPr kumimoji="1" lang="ja-JP" altLang="en-US" sz="1300">
              <a:latin typeface="ＭＳ Ｐゴシック" panose="020B0600070205080204" pitchFamily="50" charset="-128"/>
              <a:ea typeface="ＭＳ Ｐゴシック" panose="020B0600070205080204" pitchFamily="50" charset="-128"/>
            </a:rPr>
            <a:t>人増加し、類似団体内平均値を</a:t>
          </a:r>
          <a:r>
            <a:rPr kumimoji="1" lang="en-US" altLang="ja-JP" sz="1300">
              <a:latin typeface="ＭＳ Ｐゴシック" panose="020B0600070205080204" pitchFamily="50" charset="-128"/>
              <a:ea typeface="ＭＳ Ｐゴシック" panose="020B0600070205080204" pitchFamily="50" charset="-128"/>
            </a:rPr>
            <a:t>0.24</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これまで続いた人口急増が落ち着き、職員数は横ばい傾向であることが要因として挙げられる。</a:t>
          </a:r>
        </a:p>
        <a:p>
          <a:r>
            <a:rPr kumimoji="1" lang="ja-JP" altLang="en-US" sz="1300">
              <a:latin typeface="ＭＳ Ｐゴシック" panose="020B0600070205080204" pitchFamily="50" charset="-128"/>
              <a:ea typeface="ＭＳ Ｐゴシック" panose="020B0600070205080204" pitchFamily="50" charset="-128"/>
            </a:rPr>
            <a:t>　再任用制度を利用し、退職者と新規採用者の調整を図りながら、計画的な職員採用を行い、職員の適正な定員管理に努める。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29563</xdr:rowOff>
    </xdr:from>
    <xdr:to>
      <xdr:col>81</xdr:col>
      <xdr:colOff>44450</xdr:colOff>
      <xdr:row>61</xdr:row>
      <xdr:rowOff>65758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88013"/>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6773</xdr:rowOff>
    </xdr:from>
    <xdr:to>
      <xdr:col>77</xdr:col>
      <xdr:colOff>44450</xdr:colOff>
      <xdr:row>61</xdr:row>
      <xdr:rowOff>29563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65223"/>
          <a:ext cx="889000"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6773</xdr:rowOff>
    </xdr:from>
    <xdr:to>
      <xdr:col>72</xdr:col>
      <xdr:colOff>203200</xdr:colOff>
      <xdr:row>61</xdr:row>
      <xdr:rowOff>8114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465223"/>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6773</xdr:rowOff>
    </xdr:from>
    <xdr:to>
      <xdr:col>68</xdr:col>
      <xdr:colOff>152400</xdr:colOff>
      <xdr:row>61</xdr:row>
      <xdr:rowOff>8114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65223"/>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83326</xdr:rowOff>
    </xdr:from>
    <xdr:to>
      <xdr:col>64</xdr:col>
      <xdr:colOff>152400</xdr:colOff>
      <xdr:row>62</xdr:row>
      <xdr:rowOff>13476</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541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169703</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62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14958</xdr:rowOff>
    </xdr:from>
    <xdr:to>
      <xdr:col>81</xdr:col>
      <xdr:colOff>95250</xdr:colOff>
      <xdr:row>61</xdr:row>
      <xdr:rowOff>116558</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7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158485</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4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150213</xdr:rowOff>
    </xdr:from>
    <xdr:to>
      <xdr:col>77</xdr:col>
      <xdr:colOff>95250</xdr:colOff>
      <xdr:row>61</xdr:row>
      <xdr:rowOff>80363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3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90540</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206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127423</xdr:rowOff>
    </xdr:from>
    <xdr:to>
      <xdr:col>73</xdr:col>
      <xdr:colOff>44450</xdr:colOff>
      <xdr:row>61</xdr:row>
      <xdr:rowOff>57573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67750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128764</xdr:rowOff>
    </xdr:from>
    <xdr:to>
      <xdr:col>68</xdr:col>
      <xdr:colOff>203200</xdr:colOff>
      <xdr:row>61</xdr:row>
      <xdr:rowOff>58914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1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69091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8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127423</xdr:rowOff>
    </xdr:from>
    <xdr:to>
      <xdr:col>64</xdr:col>
      <xdr:colOff>152400</xdr:colOff>
      <xdr:row>61</xdr:row>
      <xdr:rowOff>57573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67750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ポイント上昇したが、類似団体内平均値を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ポイント下回っている。上昇した主な要因としては、令和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年度の中学校増築事業（工事費</a:t>
          </a:r>
          <a:r>
            <a:rPr kumimoji="1" lang="en-US" altLang="ja-JP" sz="1300">
              <a:latin typeface="ＭＳ Ｐゴシック" panose="020B0600070205080204" pitchFamily="50" charset="-128"/>
              <a:ea typeface="ＭＳ Ｐゴシック" panose="020B0600070205080204" pitchFamily="50" charset="-128"/>
            </a:rPr>
            <a:t>410,366</a:t>
          </a:r>
          <a:r>
            <a:rPr kumimoji="1" lang="ja-JP" altLang="en-US" sz="1300">
              <a:latin typeface="ＭＳ Ｐゴシック" panose="020B0600070205080204" pitchFamily="50" charset="-128"/>
              <a:ea typeface="ＭＳ Ｐゴシック" panose="020B0600070205080204" pitchFamily="50" charset="-128"/>
            </a:rPr>
            <a:t>千円）などに係る元金償還の開始や東部知多衛生組合における公債費の増加によるもの。</a:t>
          </a:r>
        </a:p>
        <a:p>
          <a:r>
            <a:rPr kumimoji="1" lang="ja-JP" altLang="en-US" sz="1300">
              <a:latin typeface="ＭＳ Ｐゴシック" panose="020B0600070205080204" pitchFamily="50" charset="-128"/>
              <a:ea typeface="ＭＳ Ｐゴシック" panose="020B0600070205080204" pitchFamily="50" charset="-128"/>
            </a:rPr>
            <a:t>　今後適債事業の借入については償還額の平準化を図り、実質公債費比率の急激な上昇を抑えるよう努める。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40</xdr:row>
      <xdr:rowOff>167217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99304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78740</xdr:rowOff>
    </xdr:from>
    <xdr:to>
      <xdr:col>77</xdr:col>
      <xdr:colOff>44450</xdr:colOff>
      <xdr:row>40</xdr:row>
      <xdr:rowOff>135044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93674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46567</xdr:rowOff>
    </xdr:from>
    <xdr:to>
      <xdr:col>72</xdr:col>
      <xdr:colOff>203200</xdr:colOff>
      <xdr:row>40</xdr:row>
      <xdr:rowOff>78740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0456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46567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88848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63517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132944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84244</xdr:rowOff>
    </xdr:from>
    <xdr:to>
      <xdr:col>77</xdr:col>
      <xdr:colOff>95250</xdr:colOff>
      <xdr:row>41</xdr:row>
      <xdr:rowOff>14394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24571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27940</xdr:rowOff>
    </xdr:from>
    <xdr:to>
      <xdr:col>73</xdr:col>
      <xdr:colOff>44450</xdr:colOff>
      <xdr:row>40</xdr:row>
      <xdr:rowOff>129540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139717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167217</xdr:rowOff>
    </xdr:from>
    <xdr:to>
      <xdr:col>68</xdr:col>
      <xdr:colOff>203200</xdr:colOff>
      <xdr:row>40</xdr:row>
      <xdr:rowOff>97367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107544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91457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前年度より</a:t>
          </a:r>
          <a:r>
            <a:rPr kumimoji="1" lang="en-US" altLang="ja-JP" sz="1250">
              <a:latin typeface="ＭＳ Ｐゴシック" panose="020B0600070205080204" pitchFamily="50" charset="-128"/>
              <a:ea typeface="ＭＳ Ｐゴシック" panose="020B0600070205080204" pitchFamily="50" charset="-128"/>
            </a:rPr>
            <a:t>2.0</a:t>
          </a:r>
          <a:r>
            <a:rPr kumimoji="1" lang="ja-JP" altLang="en-US" sz="1250">
              <a:latin typeface="ＭＳ Ｐゴシック" panose="020B0600070205080204" pitchFamily="50" charset="-128"/>
              <a:ea typeface="ＭＳ Ｐゴシック" panose="020B0600070205080204" pitchFamily="50" charset="-128"/>
            </a:rPr>
            <a:t>ポイント上昇した。地方債残高については令和３年度をピークに今後も減少していく見込みであるが、充当可能基金の残高も減少していく見通しであるため、将来負担比率はやや増加していく可能性がある。特に今後は公共施設の長寿命化に関連した改修事業に係る借入が控えており、建て替えや大規模改修を実施した場合は増加する要因となる。　早期健全化基準である</a:t>
          </a:r>
          <a:r>
            <a:rPr kumimoji="1" lang="en-US" altLang="ja-JP" sz="1250">
              <a:latin typeface="ＭＳ Ｐゴシック" panose="020B0600070205080204" pitchFamily="50" charset="-128"/>
              <a:ea typeface="ＭＳ Ｐゴシック" panose="020B0600070205080204" pitchFamily="50" charset="-128"/>
            </a:rPr>
            <a:t>350.0</a:t>
          </a:r>
          <a:r>
            <a:rPr kumimoji="1" lang="ja-JP" altLang="en-US" sz="1250">
              <a:latin typeface="ＭＳ Ｐゴシック" panose="020B0600070205080204" pitchFamily="50" charset="-128"/>
              <a:ea typeface="ＭＳ Ｐゴシック" panose="020B0600070205080204" pitchFamily="50" charset="-128"/>
            </a:rPr>
            <a:t>％は下回っているが、今後は将来の住民に大きな負担を残さないよう、償還利率の低減や適債項目の選択などに努める。また、新規事業の実施等について総点検を図り、財政の健全化に努める。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15512</xdr:rowOff>
    </xdr:from>
    <xdr:to>
      <xdr:col>81</xdr:col>
      <xdr:colOff>44450</xdr:colOff>
      <xdr:row>15</xdr:row>
      <xdr:rowOff>49984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587262"/>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15512</xdr:rowOff>
    </xdr:from>
    <xdr:to>
      <xdr:col>77</xdr:col>
      <xdr:colOff>44450</xdr:colOff>
      <xdr:row>15</xdr:row>
      <xdr:rowOff>103414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587262"/>
          <a:ext cx="889000" cy="8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103414</xdr:rowOff>
    </xdr:from>
    <xdr:to>
      <xdr:col>72</xdr:col>
      <xdr:colOff>203200</xdr:colOff>
      <xdr:row>18</xdr:row>
      <xdr:rowOff>59599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675164"/>
          <a:ext cx="889000" cy="47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59599</xdr:rowOff>
    </xdr:from>
    <xdr:to>
      <xdr:col>68</xdr:col>
      <xdr:colOff>152400</xdr:colOff>
      <xdr:row>19</xdr:row>
      <xdr:rowOff>141514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145699"/>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49984</xdr:rowOff>
    </xdr:from>
    <xdr:to>
      <xdr:col>64</xdr:col>
      <xdr:colOff>152400</xdr:colOff>
      <xdr:row>14</xdr:row>
      <xdr:rowOff>151584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450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161761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1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170634</xdr:rowOff>
    </xdr:from>
    <xdr:to>
      <xdr:col>81</xdr:col>
      <xdr:colOff>95250</xdr:colOff>
      <xdr:row>15</xdr:row>
      <xdr:rowOff>100784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57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142711</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543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136162</xdr:rowOff>
    </xdr:from>
    <xdr:to>
      <xdr:col>77</xdr:col>
      <xdr:colOff>95250</xdr:colOff>
      <xdr:row>15</xdr:row>
      <xdr:rowOff>66312</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5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51089</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22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52614</xdr:rowOff>
    </xdr:from>
    <xdr:to>
      <xdr:col>73</xdr:col>
      <xdr:colOff>44450</xdr:colOff>
      <xdr:row>15</xdr:row>
      <xdr:rowOff>154214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2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138991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71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8799</xdr:rowOff>
    </xdr:from>
    <xdr:to>
      <xdr:col>68</xdr:col>
      <xdr:colOff>203200</xdr:colOff>
      <xdr:row>18</xdr:row>
      <xdr:rowOff>110399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09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95176</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181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90714</xdr:rowOff>
    </xdr:from>
    <xdr:to>
      <xdr:col>64</xdr:col>
      <xdr:colOff>152400</xdr:colOff>
      <xdr:row>20</xdr:row>
      <xdr:rowOff>20864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3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5641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43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愛知県阿久比町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28,083
27,622
23.80
11,811,002
11,170,584
595,935
6,915,777
8,649,485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人件費に係るものは、今年度において</a:t>
          </a:r>
          <a:r>
            <a:rPr kumimoji="1" lang="en-US" altLang="ja-JP" sz="1300">
              <a:latin typeface="ＭＳ Ｐゴシック" panose="020B0600070205080204" pitchFamily="50" charset="-128"/>
              <a:ea typeface="ＭＳ Ｐゴシック" panose="020B0600070205080204" pitchFamily="50" charset="-128"/>
            </a:rPr>
            <a:t>24.7</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ポイントの上昇となった。</a:t>
          </a:r>
        </a:p>
        <a:p>
          <a:r>
            <a:rPr kumimoji="1" lang="ja-JP" altLang="en-US" sz="1300">
              <a:latin typeface="ＭＳ Ｐゴシック" panose="020B0600070205080204" pitchFamily="50" charset="-128"/>
              <a:ea typeface="ＭＳ Ｐゴシック" panose="020B0600070205080204" pitchFamily="50" charset="-128"/>
            </a:rPr>
            <a:t>　類似団体内平均値を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ポイント上回っているため、引き続き、退職者と新規採用者の調整を図りながら、人件費の低減に努める。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56134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492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37</xdr:row>
      <xdr:rowOff>1270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99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49276</xdr:rowOff>
    </xdr:from>
    <xdr:to>
      <xdr:col>15</xdr:col>
      <xdr:colOff>98425</xdr:colOff>
      <xdr:row>36</xdr:row>
      <xdr:rowOff>127000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2147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49276</xdr:rowOff>
    </xdr:from>
    <xdr:to>
      <xdr:col>11</xdr:col>
      <xdr:colOff>9525</xdr:colOff>
      <xdr:row>36</xdr:row>
      <xdr:rowOff>159004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214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32766</xdr:rowOff>
    </xdr:from>
    <xdr:to>
      <xdr:col>6</xdr:col>
      <xdr:colOff>171450</xdr:colOff>
      <xdr:row>37</xdr:row>
      <xdr:rowOff>134366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119143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5334</xdr:rowOff>
    </xdr:from>
    <xdr:to>
      <xdr:col>24</xdr:col>
      <xdr:colOff>76200</xdr:colOff>
      <xdr:row>37</xdr:row>
      <xdr:rowOff>106934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148861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169926</xdr:rowOff>
    </xdr:from>
    <xdr:to>
      <xdr:col>11</xdr:col>
      <xdr:colOff>60325</xdr:colOff>
      <xdr:row>36</xdr:row>
      <xdr:rowOff>100076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110253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物件費における経常収支比率は、今年度において</a:t>
          </a:r>
          <a:r>
            <a:rPr kumimoji="1" lang="en-US" altLang="ja-JP" sz="1300">
              <a:latin typeface="ＭＳ Ｐゴシック" panose="020B0600070205080204" pitchFamily="50" charset="-128"/>
              <a:ea typeface="ＭＳ Ｐゴシック" panose="020B0600070205080204" pitchFamily="50" charset="-128"/>
            </a:rPr>
            <a:t>18.1</a:t>
          </a:r>
          <a:r>
            <a:rPr kumimoji="1" lang="ja-JP" altLang="en-US" sz="1300">
              <a:latin typeface="ＭＳ Ｐゴシック" panose="020B0600070205080204" pitchFamily="50" charset="-128"/>
              <a:ea typeface="ＭＳ Ｐゴシック" panose="020B0600070205080204" pitchFamily="50" charset="-128"/>
            </a:rPr>
            <a:t>％と前年度から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ポイントの上昇となり、類似団体内平均値を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上昇した主な要因としては、予防接種委託料や企業用地調査業務委託料の増加などによるもの。</a:t>
          </a:r>
        </a:p>
        <a:p>
          <a:r>
            <a:rPr kumimoji="1" lang="ja-JP" altLang="en-US" sz="1300">
              <a:latin typeface="ＭＳ Ｐゴシック" panose="020B0600070205080204" pitchFamily="50" charset="-128"/>
              <a:ea typeface="ＭＳ Ｐゴシック" panose="020B0600070205080204" pitchFamily="50" charset="-128"/>
            </a:rPr>
            <a:t>　類似団体内平均値を上回っているため、今後も業務内容を精査し、抑制に努める。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86995</xdr:rowOff>
    </xdr:from>
    <xdr:to>
      <xdr:col>82</xdr:col>
      <xdr:colOff>107950</xdr:colOff>
      <xdr:row>16</xdr:row>
      <xdr:rowOff>132715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3019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52705</xdr:rowOff>
    </xdr:from>
    <xdr:to>
      <xdr:col>78</xdr:col>
      <xdr:colOff>69850</xdr:colOff>
      <xdr:row>16</xdr:row>
      <xdr:rowOff>86995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959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138430</xdr:rowOff>
    </xdr:from>
    <xdr:to>
      <xdr:col>73</xdr:col>
      <xdr:colOff>180975</xdr:colOff>
      <xdr:row>16</xdr:row>
      <xdr:rowOff>52705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101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138430</xdr:rowOff>
    </xdr:from>
    <xdr:to>
      <xdr:col>69</xdr:col>
      <xdr:colOff>92075</xdr:colOff>
      <xdr:row>16</xdr:row>
      <xdr:rowOff>86995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1018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93345</xdr:rowOff>
    </xdr:from>
    <xdr:to>
      <xdr:col>65</xdr:col>
      <xdr:colOff>53975</xdr:colOff>
      <xdr:row>16</xdr:row>
      <xdr:rowOff>23495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66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33672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3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81915</xdr:rowOff>
    </xdr:from>
    <xdr:to>
      <xdr:col>82</xdr:col>
      <xdr:colOff>158750</xdr:colOff>
      <xdr:row>17</xdr:row>
      <xdr:rowOff>12065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53992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9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36195</xdr:rowOff>
    </xdr:from>
    <xdr:to>
      <xdr:col>78</xdr:col>
      <xdr:colOff>120650</xdr:colOff>
      <xdr:row>16</xdr:row>
      <xdr:rowOff>137795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1905</xdr:rowOff>
    </xdr:from>
    <xdr:to>
      <xdr:col>74</xdr:col>
      <xdr:colOff>31750</xdr:colOff>
      <xdr:row>16</xdr:row>
      <xdr:rowOff>103505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113682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51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87630</xdr:rowOff>
    </xdr:from>
    <xdr:to>
      <xdr:col>69</xdr:col>
      <xdr:colOff>142875</xdr:colOff>
      <xdr:row>16</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27957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36195</xdr:rowOff>
    </xdr:from>
    <xdr:to>
      <xdr:col>65</xdr:col>
      <xdr:colOff>53975</xdr:colOff>
      <xdr:row>16</xdr:row>
      <xdr:rowOff>137795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122572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65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扶助費に係るものは、今年度において</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％と前年度より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ポイント上回っている。主な要因としては、障害者医療費や在宅障害者手当の増加などが挙げられる。今後も事業内容を精査し、事業費の低減に努める。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3556</xdr:rowOff>
    </xdr:from>
    <xdr:to>
      <xdr:col>24</xdr:col>
      <xdr:colOff>25400</xdr:colOff>
      <xdr:row>56</xdr:row>
      <xdr:rowOff>58420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60475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3556</xdr:rowOff>
    </xdr:from>
    <xdr:to>
      <xdr:col>19</xdr:col>
      <xdr:colOff>187325</xdr:colOff>
      <xdr:row>56</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6047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120142</xdr:rowOff>
    </xdr:from>
    <xdr:to>
      <xdr:col>15</xdr:col>
      <xdr:colOff>98425</xdr:colOff>
      <xdr:row>56</xdr:row>
      <xdr:rowOff>12700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498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120142</xdr:rowOff>
    </xdr:from>
    <xdr:to>
      <xdr:col>11</xdr:col>
      <xdr:colOff>9525</xdr:colOff>
      <xdr:row>55</xdr:row>
      <xdr:rowOff>147574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49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131064</xdr:rowOff>
    </xdr:from>
    <xdr:to>
      <xdr:col>6</xdr:col>
      <xdr:colOff>171450</xdr:colOff>
      <xdr:row>55</xdr:row>
      <xdr:rowOff>61214</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389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71391</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1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xdr:rowOff>
    </xdr:from>
    <xdr:to>
      <xdr:col>24</xdr:col>
      <xdr:colOff>76200</xdr:colOff>
      <xdr:row>56</xdr:row>
      <xdr:rowOff>109220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151147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58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124206</xdr:rowOff>
    </xdr:from>
    <xdr:to>
      <xdr:col>20</xdr:col>
      <xdr:colOff>38100</xdr:colOff>
      <xdr:row>56</xdr:row>
      <xdr:rowOff>54356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69342</xdr:rowOff>
    </xdr:from>
    <xdr:to>
      <xdr:col>11</xdr:col>
      <xdr:colOff>60325</xdr:colOff>
      <xdr:row>55</xdr:row>
      <xdr:rowOff>170942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9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155719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96774</xdr:rowOff>
    </xdr:from>
    <xdr:to>
      <xdr:col>6</xdr:col>
      <xdr:colOff>171450</xdr:colOff>
      <xdr:row>56</xdr:row>
      <xdr:rowOff>26924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11701</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12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今年度は</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％と前年度比とほぼ横ばいとなった。依然として類似団体内平均値を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下水道事業の公債費に対する繰出金や、国民健康保険、介護保険及び後期高齢者医療特別会計への繰出金について、引き続き経費の低減に努める。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19050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79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6350</xdr:rowOff>
    </xdr:from>
    <xdr:to>
      <xdr:col>78</xdr:col>
      <xdr:colOff>69850</xdr:colOff>
      <xdr:row>57</xdr:row>
      <xdr:rowOff>6350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6350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66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57150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66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139700</xdr:rowOff>
    </xdr:from>
    <xdr:to>
      <xdr:col>82</xdr:col>
      <xdr:colOff>158750</xdr:colOff>
      <xdr:row>57</xdr:row>
      <xdr:rowOff>69850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156227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127000</xdr:rowOff>
    </xdr:from>
    <xdr:to>
      <xdr:col>74</xdr:col>
      <xdr:colOff>31750</xdr:colOff>
      <xdr:row>57</xdr:row>
      <xdr:rowOff>57150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67327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6350</xdr:rowOff>
    </xdr:from>
    <xdr:to>
      <xdr:col>65</xdr:col>
      <xdr:colOff>53975</xdr:colOff>
      <xdr:row>57</xdr:row>
      <xdr:rowOff>107950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118127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消防やごみ処理など、一部事務組合への負担金が大きな割合を占めており、負担金の増減により大きく左右される。</a:t>
          </a:r>
        </a:p>
        <a:p>
          <a:r>
            <a:rPr kumimoji="1" lang="ja-JP" altLang="en-US" sz="1300">
              <a:latin typeface="ＭＳ Ｐゴシック" panose="020B0600070205080204" pitchFamily="50" charset="-128"/>
              <a:ea typeface="ＭＳ Ｐゴシック" panose="020B0600070205080204" pitchFamily="50" charset="-128"/>
            </a:rPr>
            <a:t>　今年度は</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％と前年度から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ポイントの増加となり、類似団体内平均値より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ポイント上回っている。上昇した主な要因としては、東部知多衛生組合負担金の増加や知多中部広域事務組合負担金の増加などによるもの。</a:t>
          </a:r>
        </a:p>
        <a:p>
          <a:r>
            <a:rPr kumimoji="1" lang="ja-JP" altLang="en-US" sz="1300">
              <a:latin typeface="ＭＳ Ｐゴシック" panose="020B0600070205080204" pitchFamily="50" charset="-128"/>
              <a:ea typeface="ＭＳ Ｐゴシック" panose="020B0600070205080204" pitchFamily="50" charset="-128"/>
            </a:rPr>
            <a:t>　今後も補助金交付事業の内容を精査し、比率の抑制及び適正化に努める。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62230</xdr:rowOff>
    </xdr:from>
    <xdr:to>
      <xdr:col>82</xdr:col>
      <xdr:colOff>107950</xdr:colOff>
      <xdr:row>37</xdr:row>
      <xdr:rowOff>85090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4058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39370</xdr:rowOff>
    </xdr:from>
    <xdr:to>
      <xdr:col>78</xdr:col>
      <xdr:colOff>69850</xdr:colOff>
      <xdr:row>37</xdr:row>
      <xdr:rowOff>62230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83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96520</xdr:rowOff>
    </xdr:from>
    <xdr:to>
      <xdr:col>73</xdr:col>
      <xdr:colOff>180975</xdr:colOff>
      <xdr:row>37</xdr:row>
      <xdr:rowOff>39370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687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96520</xdr:rowOff>
    </xdr:from>
    <xdr:to>
      <xdr:col>69</xdr:col>
      <xdr:colOff>92075</xdr:colOff>
      <xdr:row>36</xdr:row>
      <xdr:rowOff>157480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687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160020</xdr:rowOff>
    </xdr:from>
    <xdr:to>
      <xdr:col>65</xdr:col>
      <xdr:colOff>53975</xdr:colOff>
      <xdr:row>37</xdr:row>
      <xdr:rowOff>90170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74947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34290</xdr:rowOff>
    </xdr:from>
    <xdr:to>
      <xdr:col>82</xdr:col>
      <xdr:colOff>158750</xdr:colOff>
      <xdr:row>37</xdr:row>
      <xdr:rowOff>135890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6367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11430</xdr:rowOff>
    </xdr:from>
    <xdr:to>
      <xdr:col>78</xdr:col>
      <xdr:colOff>120650</xdr:colOff>
      <xdr:row>37</xdr:row>
      <xdr:rowOff>113030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97807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160020</xdr:rowOff>
    </xdr:from>
    <xdr:to>
      <xdr:col>74</xdr:col>
      <xdr:colOff>31750</xdr:colOff>
      <xdr:row>37</xdr:row>
      <xdr:rowOff>90170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74947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45720</xdr:rowOff>
    </xdr:from>
    <xdr:to>
      <xdr:col>69</xdr:col>
      <xdr:colOff>142875</xdr:colOff>
      <xdr:row>36</xdr:row>
      <xdr:rowOff>147320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157497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106680</xdr:rowOff>
    </xdr:from>
    <xdr:to>
      <xdr:col>65</xdr:col>
      <xdr:colOff>53975</xdr:colOff>
      <xdr:row>37</xdr:row>
      <xdr:rowOff>36830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47007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公債費に係る経常収支比率は、今年度において</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％と前年度より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ポイント減少した。依然として類似団体内平均値を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ポイント下回っているものの、高い水準が続いている。</a:t>
          </a:r>
        </a:p>
        <a:p>
          <a:r>
            <a:rPr kumimoji="1" lang="ja-JP" altLang="en-US" sz="1300">
              <a:latin typeface="ＭＳ Ｐゴシック" panose="020B0600070205080204" pitchFamily="50" charset="-128"/>
              <a:ea typeface="ＭＳ Ｐゴシック" panose="020B0600070205080204" pitchFamily="50" charset="-128"/>
            </a:rPr>
            <a:t>　今後も新学校給食センター建設事業等の償還がしばらく続くため、借入の抑制に努める。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85852</xdr:rowOff>
    </xdr:from>
    <xdr:to>
      <xdr:col>24</xdr:col>
      <xdr:colOff>25400</xdr:colOff>
      <xdr:row>76</xdr:row>
      <xdr:rowOff>131572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1160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117856</xdr:rowOff>
    </xdr:from>
    <xdr:to>
      <xdr:col>19</xdr:col>
      <xdr:colOff>187325</xdr:colOff>
      <xdr:row>76</xdr:row>
      <xdr:rowOff>131572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480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44704</xdr:rowOff>
    </xdr:from>
    <xdr:to>
      <xdr:col>15</xdr:col>
      <xdr:colOff>98425</xdr:colOff>
      <xdr:row>76</xdr:row>
      <xdr:rowOff>117856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749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72137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749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57913</xdr:rowOff>
    </xdr:from>
    <xdr:to>
      <xdr:col>6</xdr:col>
      <xdr:colOff>171450</xdr:colOff>
      <xdr:row>76</xdr:row>
      <xdr:rowOff>159513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08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144290</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17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35052</xdr:rowOff>
    </xdr:from>
    <xdr:to>
      <xdr:col>24</xdr:col>
      <xdr:colOff>76200</xdr:colOff>
      <xdr:row>76</xdr:row>
      <xdr:rowOff>136652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51579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91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80772</xdr:rowOff>
    </xdr:from>
    <xdr:to>
      <xdr:col>20</xdr:col>
      <xdr:colOff>38100</xdr:colOff>
      <xdr:row>77</xdr:row>
      <xdr:rowOff>10922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21099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7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67056</xdr:rowOff>
    </xdr:from>
    <xdr:to>
      <xdr:col>15</xdr:col>
      <xdr:colOff>149225</xdr:colOff>
      <xdr:row>76</xdr:row>
      <xdr:rowOff>168656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7383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165354</xdr:rowOff>
    </xdr:from>
    <xdr:to>
      <xdr:col>11</xdr:col>
      <xdr:colOff>60325</xdr:colOff>
      <xdr:row>76</xdr:row>
      <xdr:rowOff>95504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105681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21337</xdr:rowOff>
    </xdr:from>
    <xdr:to>
      <xdr:col>6</xdr:col>
      <xdr:colOff>171450</xdr:colOff>
      <xdr:row>76</xdr:row>
      <xdr:rowOff>122937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133113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人件費に係る経常収支比率が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ポイントの増加、物件費については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　今後も比率の抑制に努めるとともに、全体の抑制を図る。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130811</xdr:rowOff>
    </xdr:from>
    <xdr:to>
      <xdr:col>82</xdr:col>
      <xdr:colOff>107950</xdr:colOff>
      <xdr:row>77</xdr:row>
      <xdr:rowOff>73661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6101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62230</xdr:rowOff>
    </xdr:from>
    <xdr:to>
      <xdr:col>78</xdr:col>
      <xdr:colOff>69850</xdr:colOff>
      <xdr:row>76</xdr:row>
      <xdr:rowOff>130811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09243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24130</xdr:rowOff>
    </xdr:from>
    <xdr:to>
      <xdr:col>73</xdr:col>
      <xdr:colOff>180975</xdr:colOff>
      <xdr:row>76</xdr:row>
      <xdr:rowOff>62230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8288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24130</xdr:rowOff>
    </xdr:from>
    <xdr:to>
      <xdr:col>69</xdr:col>
      <xdr:colOff>92075</xdr:colOff>
      <xdr:row>76</xdr:row>
      <xdr:rowOff>85089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82880"/>
          <a:ext cx="889000" cy="23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45720</xdr:rowOff>
    </xdr:from>
    <xdr:to>
      <xdr:col>65</xdr:col>
      <xdr:colOff>53975</xdr:colOff>
      <xdr:row>76</xdr:row>
      <xdr:rowOff>147320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132097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22861</xdr:rowOff>
    </xdr:from>
    <xdr:to>
      <xdr:col>82</xdr:col>
      <xdr:colOff>158750</xdr:colOff>
      <xdr:row>77</xdr:row>
      <xdr:rowOff>124461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166388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80011</xdr:rowOff>
    </xdr:from>
    <xdr:to>
      <xdr:col>78</xdr:col>
      <xdr:colOff>120650</xdr:colOff>
      <xdr:row>77</xdr:row>
      <xdr:rowOff>10161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20337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7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11430</xdr:rowOff>
    </xdr:from>
    <xdr:to>
      <xdr:col>74</xdr:col>
      <xdr:colOff>31750</xdr:colOff>
      <xdr:row>76</xdr:row>
      <xdr:rowOff>113030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123207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144780</xdr:rowOff>
    </xdr:from>
    <xdr:to>
      <xdr:col>69</xdr:col>
      <xdr:colOff>142875</xdr:colOff>
      <xdr:row>75</xdr:row>
      <xdr:rowOff>74930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85107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34289</xdr:rowOff>
    </xdr:from>
    <xdr:to>
      <xdr:col>65</xdr:col>
      <xdr:colOff>53975</xdr:colOff>
      <xdr:row>76</xdr:row>
      <xdr:rowOff>135889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146067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愛知県阿久比町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131166</xdr:rowOff>
    </xdr:from>
    <xdr:to>
      <xdr:col>29</xdr:col>
      <xdr:colOff>127000</xdr:colOff>
      <xdr:row>19</xdr:row>
      <xdr:rowOff>62674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64891"/>
          <a:ext cx="647700" cy="102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115942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49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62674</xdr:rowOff>
    </xdr:from>
    <xdr:to>
      <xdr:col>26</xdr:col>
      <xdr:colOff>50800</xdr:colOff>
      <xdr:row>19</xdr:row>
      <xdr:rowOff>89548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7849"/>
          <a:ext cx="698500" cy="26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89548</xdr:rowOff>
    </xdr:from>
    <xdr:to>
      <xdr:col>22</xdr:col>
      <xdr:colOff>114300</xdr:colOff>
      <xdr:row>19</xdr:row>
      <xdr:rowOff>139065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94723"/>
          <a:ext cx="698500" cy="49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77762</xdr:rowOff>
    </xdr:from>
    <xdr:to>
      <xdr:col>18</xdr:col>
      <xdr:colOff>177800</xdr:colOff>
      <xdr:row>19</xdr:row>
      <xdr:rowOff>139065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82937"/>
          <a:ext cx="698500" cy="61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125768</xdr:rowOff>
    </xdr:from>
    <xdr:to>
      <xdr:col>15</xdr:col>
      <xdr:colOff>101600</xdr:colOff>
      <xdr:row>19</xdr:row>
      <xdr:rowOff>55918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59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66095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28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80366</xdr:rowOff>
    </xdr:from>
    <xdr:to>
      <xdr:col>29</xdr:col>
      <xdr:colOff>177800</xdr:colOff>
      <xdr:row>19</xdr:row>
      <xdr:rowOff>10516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4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96893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9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11874</xdr:rowOff>
    </xdr:from>
    <xdr:to>
      <xdr:col>26</xdr:col>
      <xdr:colOff>101600</xdr:colOff>
      <xdr:row>19</xdr:row>
      <xdr:rowOff>113474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7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98251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34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38748</xdr:rowOff>
    </xdr:from>
    <xdr:to>
      <xdr:col>22</xdr:col>
      <xdr:colOff>165100</xdr:colOff>
      <xdr:row>19</xdr:row>
      <xdr:rowOff>140348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43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125125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30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88265</xdr:rowOff>
    </xdr:from>
    <xdr:to>
      <xdr:col>19</xdr:col>
      <xdr:colOff>38100</xdr:colOff>
      <xdr:row>20</xdr:row>
      <xdr:rowOff>18415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3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3192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26962</xdr:rowOff>
    </xdr:from>
    <xdr:to>
      <xdr:col>15</xdr:col>
      <xdr:colOff>101600</xdr:colOff>
      <xdr:row>19</xdr:row>
      <xdr:rowOff>128562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32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113339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128760</xdr:rowOff>
    </xdr:from>
    <xdr:to>
      <xdr:col>29</xdr:col>
      <xdr:colOff>127000</xdr:colOff>
      <xdr:row>35</xdr:row>
      <xdr:rowOff>151529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39110"/>
          <a:ext cx="647700" cy="22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128760</xdr:rowOff>
    </xdr:from>
    <xdr:to>
      <xdr:col>26</xdr:col>
      <xdr:colOff>50800</xdr:colOff>
      <xdr:row>35</xdr:row>
      <xdr:rowOff>151209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39110"/>
          <a:ext cx="698500" cy="22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151209</xdr:rowOff>
    </xdr:from>
    <xdr:to>
      <xdr:col>22</xdr:col>
      <xdr:colOff>114300</xdr:colOff>
      <xdr:row>35</xdr:row>
      <xdr:rowOff>219011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61559"/>
          <a:ext cx="698500" cy="67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219011</xdr:rowOff>
    </xdr:from>
    <xdr:to>
      <xdr:col>18</xdr:col>
      <xdr:colOff>177800</xdr:colOff>
      <xdr:row>35</xdr:row>
      <xdr:rowOff>246604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29361"/>
          <a:ext cx="698500" cy="27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77640</xdr:rowOff>
    </xdr:from>
    <xdr:to>
      <xdr:col>15</xdr:col>
      <xdr:colOff>101600</xdr:colOff>
      <xdr:row>35</xdr:row>
      <xdr:rowOff>179240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7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189417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100729</xdr:rowOff>
    </xdr:from>
    <xdr:to>
      <xdr:col>29</xdr:col>
      <xdr:colOff>177800</xdr:colOff>
      <xdr:row>35</xdr:row>
      <xdr:rowOff>202329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11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72806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83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77960</xdr:rowOff>
    </xdr:from>
    <xdr:to>
      <xdr:col>26</xdr:col>
      <xdr:colOff>101600</xdr:colOff>
      <xdr:row>35</xdr:row>
      <xdr:rowOff>179560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88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164337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74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100409</xdr:rowOff>
    </xdr:from>
    <xdr:to>
      <xdr:col>22</xdr:col>
      <xdr:colOff>165100</xdr:colOff>
      <xdr:row>35</xdr:row>
      <xdr:rowOff>202009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10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186786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97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168211</xdr:rowOff>
    </xdr:from>
    <xdr:to>
      <xdr:col>19</xdr:col>
      <xdr:colOff>38100</xdr:colOff>
      <xdr:row>35</xdr:row>
      <xdr:rowOff>269811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78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254588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64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195804</xdr:rowOff>
    </xdr:from>
    <xdr:to>
      <xdr:col>15</xdr:col>
      <xdr:colOff>101600</xdr:colOff>
      <xdr:row>35</xdr:row>
      <xdr:rowOff>297404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06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282181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92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愛知県阿久比町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28,083
27,622
23.80
11,811,002
11,170,584
595,935
6,915,777
8,649,485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126196</xdr:rowOff>
    </xdr:from>
    <xdr:to>
      <xdr:col>24</xdr:col>
      <xdr:colOff>63500</xdr:colOff>
      <xdr:row>37</xdr:row>
      <xdr:rowOff>64246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98396"/>
          <a:ext cx="838200" cy="10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64246</xdr:rowOff>
    </xdr:from>
    <xdr:to>
      <xdr:col>19</xdr:col>
      <xdr:colOff>177800</xdr:colOff>
      <xdr:row>37</xdr:row>
      <xdr:rowOff>101589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07896"/>
          <a:ext cx="889000" cy="3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94372</xdr:rowOff>
    </xdr:from>
    <xdr:to>
      <xdr:col>15</xdr:col>
      <xdr:colOff>50800</xdr:colOff>
      <xdr:row>37</xdr:row>
      <xdr:rowOff>101589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38022"/>
          <a:ext cx="8890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82485</xdr:rowOff>
    </xdr:from>
    <xdr:to>
      <xdr:col>10</xdr:col>
      <xdr:colOff>114300</xdr:colOff>
      <xdr:row>37</xdr:row>
      <xdr:rowOff>94372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26135"/>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54218</xdr:rowOff>
    </xdr:from>
    <xdr:to>
      <xdr:col>6</xdr:col>
      <xdr:colOff>38100</xdr:colOff>
      <xdr:row>36</xdr:row>
      <xdr:rowOff>155818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895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0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75396</xdr:rowOff>
    </xdr:from>
    <xdr:to>
      <xdr:col>24</xdr:col>
      <xdr:colOff>114300</xdr:colOff>
      <xdr:row>37</xdr:row>
      <xdr:rowOff>5546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4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53823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2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13446</xdr:rowOff>
    </xdr:from>
    <xdr:to>
      <xdr:col>20</xdr:col>
      <xdr:colOff>38100</xdr:colOff>
      <xdr:row>37</xdr:row>
      <xdr:rowOff>115046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106173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4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50789</xdr:rowOff>
    </xdr:from>
    <xdr:to>
      <xdr:col>15</xdr:col>
      <xdr:colOff>101600</xdr:colOff>
      <xdr:row>37</xdr:row>
      <xdr:rowOff>152389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9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143516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8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43572</xdr:rowOff>
    </xdr:from>
    <xdr:to>
      <xdr:col>10</xdr:col>
      <xdr:colOff>165100</xdr:colOff>
      <xdr:row>37</xdr:row>
      <xdr:rowOff>145172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8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136299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7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31685</xdr:rowOff>
    </xdr:from>
    <xdr:to>
      <xdr:col>6</xdr:col>
      <xdr:colOff>38100</xdr:colOff>
      <xdr:row>37</xdr:row>
      <xdr:rowOff>133285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124412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6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125974</xdr:rowOff>
    </xdr:from>
    <xdr:to>
      <xdr:col>24</xdr:col>
      <xdr:colOff>63500</xdr:colOff>
      <xdr:row>57</xdr:row>
      <xdr:rowOff>166263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98624"/>
          <a:ext cx="838200" cy="4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130282</xdr:rowOff>
    </xdr:from>
    <xdr:to>
      <xdr:col>19</xdr:col>
      <xdr:colOff>177800</xdr:colOff>
      <xdr:row>57</xdr:row>
      <xdr:rowOff>166263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02932"/>
          <a:ext cx="889000" cy="3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130282</xdr:rowOff>
    </xdr:from>
    <xdr:to>
      <xdr:col>15</xdr:col>
      <xdr:colOff>50800</xdr:colOff>
      <xdr:row>57</xdr:row>
      <xdr:rowOff>150115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02932"/>
          <a:ext cx="889000" cy="1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150115</xdr:rowOff>
    </xdr:from>
    <xdr:to>
      <xdr:col>10</xdr:col>
      <xdr:colOff>114300</xdr:colOff>
      <xdr:row>57</xdr:row>
      <xdr:rowOff>161682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22765"/>
          <a:ext cx="889000" cy="1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110141</xdr:rowOff>
    </xdr:from>
    <xdr:to>
      <xdr:col>6</xdr:col>
      <xdr:colOff>38100</xdr:colOff>
      <xdr:row>58</xdr:row>
      <xdr:rowOff>40291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8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56818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5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75174</xdr:rowOff>
    </xdr:from>
    <xdr:to>
      <xdr:col>24</xdr:col>
      <xdr:colOff>114300</xdr:colOff>
      <xdr:row>58</xdr:row>
      <xdr:rowOff>5324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53601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115463</xdr:rowOff>
    </xdr:from>
    <xdr:to>
      <xdr:col>20</xdr:col>
      <xdr:colOff>38100</xdr:colOff>
      <xdr:row>58</xdr:row>
      <xdr:rowOff>45613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36740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79482</xdr:rowOff>
    </xdr:from>
    <xdr:to>
      <xdr:col>15</xdr:col>
      <xdr:colOff>101600</xdr:colOff>
      <xdr:row>58</xdr:row>
      <xdr:rowOff>9632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5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759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4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99315</xdr:rowOff>
    </xdr:from>
    <xdr:to>
      <xdr:col>10</xdr:col>
      <xdr:colOff>165100</xdr:colOff>
      <xdr:row>58</xdr:row>
      <xdr:rowOff>29465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20592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6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110882</xdr:rowOff>
    </xdr:from>
    <xdr:to>
      <xdr:col>6</xdr:col>
      <xdr:colOff>38100</xdr:colOff>
      <xdr:row>58</xdr:row>
      <xdr:rowOff>41032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8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32159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7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29240</xdr:rowOff>
    </xdr:from>
    <xdr:to>
      <xdr:col>24</xdr:col>
      <xdr:colOff>63500</xdr:colOff>
      <xdr:row>78</xdr:row>
      <xdr:rowOff>31846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02340"/>
          <a:ext cx="8382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29240</xdr:rowOff>
    </xdr:from>
    <xdr:to>
      <xdr:col>19</xdr:col>
      <xdr:colOff>177800</xdr:colOff>
      <xdr:row>78</xdr:row>
      <xdr:rowOff>45791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02340"/>
          <a:ext cx="889000" cy="1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30521</xdr:rowOff>
    </xdr:from>
    <xdr:to>
      <xdr:col>15</xdr:col>
      <xdr:colOff>50800</xdr:colOff>
      <xdr:row>78</xdr:row>
      <xdr:rowOff>45791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03621"/>
          <a:ext cx="889000" cy="1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30521</xdr:rowOff>
    </xdr:from>
    <xdr:to>
      <xdr:col>10</xdr:col>
      <xdr:colOff>114300</xdr:colOff>
      <xdr:row>78</xdr:row>
      <xdr:rowOff>42179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03621"/>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57217</xdr:rowOff>
    </xdr:from>
    <xdr:to>
      <xdr:col>6</xdr:col>
      <xdr:colOff>38100</xdr:colOff>
      <xdr:row>77</xdr:row>
      <xdr:rowOff>158817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5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3894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3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152496</xdr:rowOff>
    </xdr:from>
    <xdr:to>
      <xdr:col>24</xdr:col>
      <xdr:colOff>114300</xdr:colOff>
      <xdr:row>78</xdr:row>
      <xdr:rowOff>82646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67423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149890</xdr:rowOff>
    </xdr:from>
    <xdr:to>
      <xdr:col>20</xdr:col>
      <xdr:colOff>38100</xdr:colOff>
      <xdr:row>78</xdr:row>
      <xdr:rowOff>80040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5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71167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4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166441</xdr:rowOff>
    </xdr:from>
    <xdr:to>
      <xdr:col>15</xdr:col>
      <xdr:colOff>101600</xdr:colOff>
      <xdr:row>78</xdr:row>
      <xdr:rowOff>96591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87718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6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151171</xdr:rowOff>
    </xdr:from>
    <xdr:to>
      <xdr:col>10</xdr:col>
      <xdr:colOff>165100</xdr:colOff>
      <xdr:row>78</xdr:row>
      <xdr:rowOff>81321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5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72448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4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162829</xdr:rowOff>
    </xdr:from>
    <xdr:to>
      <xdr:col>6</xdr:col>
      <xdr:colOff>38100</xdr:colOff>
      <xdr:row>78</xdr:row>
      <xdr:rowOff>92979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84106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5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107347</xdr:rowOff>
    </xdr:from>
    <xdr:to>
      <xdr:col>24</xdr:col>
      <xdr:colOff>63500</xdr:colOff>
      <xdr:row>98</xdr:row>
      <xdr:rowOff>77347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37997"/>
          <a:ext cx="838200" cy="14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77347</xdr:rowOff>
    </xdr:from>
    <xdr:to>
      <xdr:col>19</xdr:col>
      <xdr:colOff>177800</xdr:colOff>
      <xdr:row>98</xdr:row>
      <xdr:rowOff>82996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79447"/>
          <a:ext cx="8890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65154</xdr:rowOff>
    </xdr:from>
    <xdr:to>
      <xdr:col>15</xdr:col>
      <xdr:colOff>50800</xdr:colOff>
      <xdr:row>98</xdr:row>
      <xdr:rowOff>82996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95804"/>
          <a:ext cx="889000" cy="18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65154</xdr:rowOff>
    </xdr:from>
    <xdr:to>
      <xdr:col>10</xdr:col>
      <xdr:colOff>114300</xdr:colOff>
      <xdr:row>99</xdr:row>
      <xdr:rowOff>6372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95804"/>
          <a:ext cx="889000" cy="28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127707</xdr:rowOff>
    </xdr:from>
    <xdr:to>
      <xdr:col>6</xdr:col>
      <xdr:colOff>38100</xdr:colOff>
      <xdr:row>99</xdr:row>
      <xdr:rowOff>57857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92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48984</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702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56547</xdr:rowOff>
    </xdr:from>
    <xdr:to>
      <xdr:col>24</xdr:col>
      <xdr:colOff>114300</xdr:colOff>
      <xdr:row>97</xdr:row>
      <xdr:rowOff>158147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8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34974</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6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26547</xdr:rowOff>
    </xdr:from>
    <xdr:to>
      <xdr:col>20</xdr:col>
      <xdr:colOff>38100</xdr:colOff>
      <xdr:row>98</xdr:row>
      <xdr:rowOff>128147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2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119274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2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32196</xdr:rowOff>
    </xdr:from>
    <xdr:to>
      <xdr:col>15</xdr:col>
      <xdr:colOff>101600</xdr:colOff>
      <xdr:row>98</xdr:row>
      <xdr:rowOff>133796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3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124923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2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14354</xdr:rowOff>
    </xdr:from>
    <xdr:to>
      <xdr:col>10</xdr:col>
      <xdr:colOff>165100</xdr:colOff>
      <xdr:row>97</xdr:row>
      <xdr:rowOff>115954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4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107081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3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127022</xdr:rowOff>
    </xdr:from>
    <xdr:to>
      <xdr:col>6</xdr:col>
      <xdr:colOff>38100</xdr:colOff>
      <xdr:row>99</xdr:row>
      <xdr:rowOff>57172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73699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0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55194</xdr:rowOff>
    </xdr:from>
    <xdr:to>
      <xdr:col>55</xdr:col>
      <xdr:colOff>0</xdr:colOff>
      <xdr:row>38</xdr:row>
      <xdr:rowOff>64197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70294"/>
          <a:ext cx="838200" cy="9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37592</xdr:rowOff>
    </xdr:from>
    <xdr:to>
      <xdr:col>50</xdr:col>
      <xdr:colOff>114300</xdr:colOff>
      <xdr:row>38</xdr:row>
      <xdr:rowOff>64197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52692"/>
          <a:ext cx="889000" cy="2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37592</xdr:rowOff>
    </xdr:from>
    <xdr:to>
      <xdr:col>45</xdr:col>
      <xdr:colOff>177800</xdr:colOff>
      <xdr:row>38</xdr:row>
      <xdr:rowOff>153656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52692"/>
          <a:ext cx="889000" cy="11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45386</xdr:rowOff>
    </xdr:from>
    <xdr:to>
      <xdr:col>41</xdr:col>
      <xdr:colOff>50800</xdr:colOff>
      <xdr:row>38</xdr:row>
      <xdr:rowOff>153656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31786"/>
          <a:ext cx="889000" cy="1136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114274</xdr:rowOff>
    </xdr:from>
    <xdr:to>
      <xdr:col>36</xdr:col>
      <xdr:colOff>165100</xdr:colOff>
      <xdr:row>31</xdr:row>
      <xdr:rowOff>44424</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257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60951</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033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4394</xdr:rowOff>
    </xdr:from>
    <xdr:to>
      <xdr:col>55</xdr:col>
      <xdr:colOff>50800</xdr:colOff>
      <xdr:row>38</xdr:row>
      <xdr:rowOff>105994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1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154271</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9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13397</xdr:rowOff>
    </xdr:from>
    <xdr:to>
      <xdr:col>50</xdr:col>
      <xdr:colOff>165100</xdr:colOff>
      <xdr:row>38</xdr:row>
      <xdr:rowOff>114997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2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106124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2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158242</xdr:rowOff>
    </xdr:from>
    <xdr:to>
      <xdr:col>46</xdr:col>
      <xdr:colOff>38100</xdr:colOff>
      <xdr:row>38</xdr:row>
      <xdr:rowOff>88392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0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79519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9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102856</xdr:rowOff>
    </xdr:from>
    <xdr:to>
      <xdr:col>41</xdr:col>
      <xdr:colOff>101600</xdr:colOff>
      <xdr:row>39</xdr:row>
      <xdr:rowOff>33006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1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24133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1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166036</xdr:rowOff>
    </xdr:from>
    <xdr:to>
      <xdr:col>36</xdr:col>
      <xdr:colOff>165100</xdr:colOff>
      <xdr:row>32</xdr:row>
      <xdr:rowOff>96186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87313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73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161314</xdr:rowOff>
    </xdr:from>
    <xdr:to>
      <xdr:col>55</xdr:col>
      <xdr:colOff>0</xdr:colOff>
      <xdr:row>57</xdr:row>
      <xdr:rowOff>15810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62514"/>
          <a:ext cx="8382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139969</xdr:rowOff>
    </xdr:from>
    <xdr:to>
      <xdr:col>50</xdr:col>
      <xdr:colOff>114300</xdr:colOff>
      <xdr:row>57</xdr:row>
      <xdr:rowOff>15810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41169"/>
          <a:ext cx="889000" cy="4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139969</xdr:rowOff>
    </xdr:from>
    <xdr:to>
      <xdr:col>45</xdr:col>
      <xdr:colOff>177800</xdr:colOff>
      <xdr:row>57</xdr:row>
      <xdr:rowOff>67937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41169"/>
          <a:ext cx="889000" cy="9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92174</xdr:rowOff>
    </xdr:from>
    <xdr:to>
      <xdr:col>41</xdr:col>
      <xdr:colOff>50800</xdr:colOff>
      <xdr:row>57</xdr:row>
      <xdr:rowOff>67937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21924"/>
          <a:ext cx="889000" cy="31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9490</xdr:rowOff>
    </xdr:from>
    <xdr:to>
      <xdr:col>36</xdr:col>
      <xdr:colOff>165100</xdr:colOff>
      <xdr:row>56</xdr:row>
      <xdr:rowOff>111090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1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102217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110514</xdr:rowOff>
    </xdr:from>
    <xdr:to>
      <xdr:col>55</xdr:col>
      <xdr:colOff>50800</xdr:colOff>
      <xdr:row>57</xdr:row>
      <xdr:rowOff>40664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1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88941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9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136460</xdr:rowOff>
    </xdr:from>
    <xdr:to>
      <xdr:col>50</xdr:col>
      <xdr:colOff>165100</xdr:colOff>
      <xdr:row>57</xdr:row>
      <xdr:rowOff>66610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3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57737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89169</xdr:rowOff>
    </xdr:from>
    <xdr:to>
      <xdr:col>46</xdr:col>
      <xdr:colOff>38100</xdr:colOff>
      <xdr:row>57</xdr:row>
      <xdr:rowOff>19319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9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10446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8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17137</xdr:rowOff>
    </xdr:from>
    <xdr:to>
      <xdr:col>41</xdr:col>
      <xdr:colOff>101600</xdr:colOff>
      <xdr:row>57</xdr:row>
      <xdr:rowOff>118737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8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109864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8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41374</xdr:rowOff>
    </xdr:from>
    <xdr:to>
      <xdr:col>36</xdr:col>
      <xdr:colOff>165100</xdr:colOff>
      <xdr:row>55</xdr:row>
      <xdr:rowOff>142974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159501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4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27172</xdr:rowOff>
    </xdr:from>
    <xdr:to>
      <xdr:col>55</xdr:col>
      <xdr:colOff>0</xdr:colOff>
      <xdr:row>79</xdr:row>
      <xdr:rowOff>42163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71722"/>
          <a:ext cx="838200" cy="1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98534</xdr:rowOff>
    </xdr:from>
    <xdr:to>
      <xdr:col>50</xdr:col>
      <xdr:colOff>114300</xdr:colOff>
      <xdr:row>79</xdr:row>
      <xdr:rowOff>42163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00184"/>
          <a:ext cx="889000" cy="286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98534</xdr:rowOff>
    </xdr:from>
    <xdr:to>
      <xdr:col>45</xdr:col>
      <xdr:colOff>177800</xdr:colOff>
      <xdr:row>78</xdr:row>
      <xdr:rowOff>149301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300184"/>
          <a:ext cx="889000" cy="22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149301</xdr:rowOff>
    </xdr:from>
    <xdr:to>
      <xdr:col>41</xdr:col>
      <xdr:colOff>50800</xdr:colOff>
      <xdr:row>78</xdr:row>
      <xdr:rowOff>170351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22401"/>
          <a:ext cx="889000" cy="2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86919</xdr:rowOff>
    </xdr:from>
    <xdr:to>
      <xdr:col>36</xdr:col>
      <xdr:colOff>165100</xdr:colOff>
      <xdr:row>78</xdr:row>
      <xdr:rowOff>17069</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33596</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6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147822</xdr:rowOff>
    </xdr:from>
    <xdr:to>
      <xdr:col>55</xdr:col>
      <xdr:colOff>50800</xdr:colOff>
      <xdr:row>79</xdr:row>
      <xdr:rowOff>77972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62749</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58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162813</xdr:rowOff>
    </xdr:from>
    <xdr:to>
      <xdr:col>50</xdr:col>
      <xdr:colOff>165100</xdr:colOff>
      <xdr:row>79</xdr:row>
      <xdr:rowOff>92963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84090</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28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47734</xdr:rowOff>
    </xdr:from>
    <xdr:to>
      <xdr:col>46</xdr:col>
      <xdr:colOff>38100</xdr:colOff>
      <xdr:row>77</xdr:row>
      <xdr:rowOff>149334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4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165861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2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98501</xdr:rowOff>
    </xdr:from>
    <xdr:to>
      <xdr:col>41</xdr:col>
      <xdr:colOff>101600</xdr:colOff>
      <xdr:row>79</xdr:row>
      <xdr:rowOff>28651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7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19778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6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119551</xdr:rowOff>
    </xdr:from>
    <xdr:to>
      <xdr:col>36</xdr:col>
      <xdr:colOff>165100</xdr:colOff>
      <xdr:row>79</xdr:row>
      <xdr:rowOff>49701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9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40828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85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133573</xdr:rowOff>
    </xdr:from>
    <xdr:to>
      <xdr:col>55</xdr:col>
      <xdr:colOff>0</xdr:colOff>
      <xdr:row>98</xdr:row>
      <xdr:rowOff>2784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64223"/>
          <a:ext cx="838200" cy="4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2784</xdr:rowOff>
    </xdr:from>
    <xdr:to>
      <xdr:col>50</xdr:col>
      <xdr:colOff>114300</xdr:colOff>
      <xdr:row>98</xdr:row>
      <xdr:rowOff>99436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04884"/>
          <a:ext cx="889000" cy="9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99436</xdr:rowOff>
    </xdr:from>
    <xdr:to>
      <xdr:col>45</xdr:col>
      <xdr:colOff>177800</xdr:colOff>
      <xdr:row>98</xdr:row>
      <xdr:rowOff>106781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01536"/>
          <a:ext cx="889000" cy="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11074</xdr:rowOff>
    </xdr:from>
    <xdr:to>
      <xdr:col>41</xdr:col>
      <xdr:colOff>50800</xdr:colOff>
      <xdr:row>98</xdr:row>
      <xdr:rowOff>106781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470274"/>
          <a:ext cx="889000" cy="4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107699</xdr:rowOff>
    </xdr:from>
    <xdr:to>
      <xdr:col>36</xdr:col>
      <xdr:colOff>165100</xdr:colOff>
      <xdr:row>98</xdr:row>
      <xdr:rowOff>37849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28976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82773</xdr:rowOff>
    </xdr:from>
    <xdr:to>
      <xdr:col>55</xdr:col>
      <xdr:colOff>50800</xdr:colOff>
      <xdr:row>98</xdr:row>
      <xdr:rowOff>12923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1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61200</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69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123434</xdr:rowOff>
    </xdr:from>
    <xdr:to>
      <xdr:col>50</xdr:col>
      <xdr:colOff>165100</xdr:colOff>
      <xdr:row>98</xdr:row>
      <xdr:rowOff>53584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5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44711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4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48636</xdr:rowOff>
    </xdr:from>
    <xdr:to>
      <xdr:col>46</xdr:col>
      <xdr:colOff>38100</xdr:colOff>
      <xdr:row>98</xdr:row>
      <xdr:rowOff>150236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141363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4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55981</xdr:rowOff>
    </xdr:from>
    <xdr:to>
      <xdr:col>41</xdr:col>
      <xdr:colOff>101600</xdr:colOff>
      <xdr:row>98</xdr:row>
      <xdr:rowOff>157581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5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148708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5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131724</xdr:rowOff>
    </xdr:from>
    <xdr:to>
      <xdr:col>36</xdr:col>
      <xdr:colOff>165100</xdr:colOff>
      <xdr:row>96</xdr:row>
      <xdr:rowOff>61874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41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78401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1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134717</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49817"/>
          <a:ext cx="889000" cy="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134717</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49817"/>
          <a:ext cx="889000" cy="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1552</xdr:rowOff>
    </xdr:from>
    <xdr:to>
      <xdr:col>67</xdr:col>
      <xdr:colOff>101600</xdr:colOff>
      <xdr:row>38</xdr:row>
      <xdr:rowOff>103152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1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119679</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291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83917</xdr:rowOff>
    </xdr:from>
    <xdr:to>
      <xdr:col>76</xdr:col>
      <xdr:colOff>165100</xdr:colOff>
      <xdr:row>39</xdr:row>
      <xdr:rowOff>14067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9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5194</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91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5195</xdr:rowOff>
    </xdr:from>
    <xdr:to>
      <xdr:col>85</xdr:col>
      <xdr:colOff>127000</xdr:colOff>
      <xdr:row>77</xdr:row>
      <xdr:rowOff>13512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06845"/>
          <a:ext cx="838200" cy="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5195</xdr:rowOff>
    </xdr:from>
    <xdr:to>
      <xdr:col>81</xdr:col>
      <xdr:colOff>50800</xdr:colOff>
      <xdr:row>77</xdr:row>
      <xdr:rowOff>18580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06845"/>
          <a:ext cx="889000" cy="1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18580</xdr:rowOff>
    </xdr:from>
    <xdr:to>
      <xdr:col>76</xdr:col>
      <xdr:colOff>114300</xdr:colOff>
      <xdr:row>77</xdr:row>
      <xdr:rowOff>63348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20230"/>
          <a:ext cx="889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63348</xdr:rowOff>
    </xdr:from>
    <xdr:to>
      <xdr:col>71</xdr:col>
      <xdr:colOff>177800</xdr:colOff>
      <xdr:row>77</xdr:row>
      <xdr:rowOff>74651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64998"/>
          <a:ext cx="8890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111506</xdr:rowOff>
    </xdr:from>
    <xdr:to>
      <xdr:col>67</xdr:col>
      <xdr:colOff>101600</xdr:colOff>
      <xdr:row>77</xdr:row>
      <xdr:rowOff>41656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58183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134162</xdr:rowOff>
    </xdr:from>
    <xdr:to>
      <xdr:col>85</xdr:col>
      <xdr:colOff>177800</xdr:colOff>
      <xdr:row>77</xdr:row>
      <xdr:rowOff>64312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6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112589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4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125845</xdr:rowOff>
    </xdr:from>
    <xdr:to>
      <xdr:col>81</xdr:col>
      <xdr:colOff>101600</xdr:colOff>
      <xdr:row>77</xdr:row>
      <xdr:rowOff>55995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5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47122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4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139230</xdr:rowOff>
    </xdr:from>
    <xdr:to>
      <xdr:col>76</xdr:col>
      <xdr:colOff>165100</xdr:colOff>
      <xdr:row>77</xdr:row>
      <xdr:rowOff>69380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6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60507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6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12548</xdr:rowOff>
    </xdr:from>
    <xdr:to>
      <xdr:col>72</xdr:col>
      <xdr:colOff>38100</xdr:colOff>
      <xdr:row>77</xdr:row>
      <xdr:rowOff>114148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1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105275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0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23851</xdr:rowOff>
    </xdr:from>
    <xdr:to>
      <xdr:col>67</xdr:col>
      <xdr:colOff>101600</xdr:colOff>
      <xdr:row>77</xdr:row>
      <xdr:rowOff>125451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116578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1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93335</xdr:rowOff>
    </xdr:from>
    <xdr:to>
      <xdr:col>85</xdr:col>
      <xdr:colOff>127000</xdr:colOff>
      <xdr:row>98</xdr:row>
      <xdr:rowOff>95444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95435"/>
          <a:ext cx="838200" cy="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24326</xdr:rowOff>
    </xdr:from>
    <xdr:to>
      <xdr:col>81</xdr:col>
      <xdr:colOff>50800</xdr:colOff>
      <xdr:row>98</xdr:row>
      <xdr:rowOff>93335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654976"/>
          <a:ext cx="889000" cy="24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24326</xdr:rowOff>
    </xdr:from>
    <xdr:to>
      <xdr:col>76</xdr:col>
      <xdr:colOff>114300</xdr:colOff>
      <xdr:row>98</xdr:row>
      <xdr:rowOff>11739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654976"/>
          <a:ext cx="889000" cy="15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11739</xdr:rowOff>
    </xdr:from>
    <xdr:to>
      <xdr:col>71</xdr:col>
      <xdr:colOff>177800</xdr:colOff>
      <xdr:row>98</xdr:row>
      <xdr:rowOff>78485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13839"/>
          <a:ext cx="889000" cy="6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44644</xdr:rowOff>
    </xdr:from>
    <xdr:to>
      <xdr:col>85</xdr:col>
      <xdr:colOff>177800</xdr:colOff>
      <xdr:row>98</xdr:row>
      <xdr:rowOff>146244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4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42535</xdr:rowOff>
    </xdr:from>
    <xdr:to>
      <xdr:col>81</xdr:col>
      <xdr:colOff>101600</xdr:colOff>
      <xdr:row>98</xdr:row>
      <xdr:rowOff>144135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135262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3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144976</xdr:rowOff>
    </xdr:from>
    <xdr:to>
      <xdr:col>76</xdr:col>
      <xdr:colOff>165100</xdr:colOff>
      <xdr:row>97</xdr:row>
      <xdr:rowOff>75126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60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91653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37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132389</xdr:rowOff>
    </xdr:from>
    <xdr:to>
      <xdr:col>72</xdr:col>
      <xdr:colOff>38100</xdr:colOff>
      <xdr:row>98</xdr:row>
      <xdr:rowOff>62539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6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79066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3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27685</xdr:rowOff>
    </xdr:from>
    <xdr:to>
      <xdr:col>67</xdr:col>
      <xdr:colOff>101600</xdr:colOff>
      <xdr:row>98</xdr:row>
      <xdr:rowOff>129285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2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120412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2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132431</xdr:rowOff>
    </xdr:from>
    <xdr:to>
      <xdr:col>116</xdr:col>
      <xdr:colOff>63500</xdr:colOff>
      <xdr:row>37</xdr:row>
      <xdr:rowOff>138100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476081"/>
          <a:ext cx="8382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123241</xdr:rowOff>
    </xdr:from>
    <xdr:to>
      <xdr:col>111</xdr:col>
      <xdr:colOff>177800</xdr:colOff>
      <xdr:row>37</xdr:row>
      <xdr:rowOff>132431</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466891"/>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123241</xdr:rowOff>
    </xdr:from>
    <xdr:to>
      <xdr:col>107</xdr:col>
      <xdr:colOff>50800</xdr:colOff>
      <xdr:row>37</xdr:row>
      <xdr:rowOff>146604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466891"/>
          <a:ext cx="889000" cy="2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120909</xdr:rowOff>
    </xdr:from>
    <xdr:to>
      <xdr:col>102</xdr:col>
      <xdr:colOff>114300</xdr:colOff>
      <xdr:row>37</xdr:row>
      <xdr:rowOff>146604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464559"/>
          <a:ext cx="889000" cy="2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156063</xdr:rowOff>
    </xdr:from>
    <xdr:to>
      <xdr:col>98</xdr:col>
      <xdr:colOff>38100</xdr:colOff>
      <xdr:row>38</xdr:row>
      <xdr:rowOff>86213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49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77340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59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87300</xdr:rowOff>
    </xdr:from>
    <xdr:to>
      <xdr:col>116</xdr:col>
      <xdr:colOff>114300</xdr:colOff>
      <xdr:row>38</xdr:row>
      <xdr:rowOff>17450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4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110177</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28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81631</xdr:rowOff>
    </xdr:from>
    <xdr:to>
      <xdr:col>112</xdr:col>
      <xdr:colOff>38100</xdr:colOff>
      <xdr:row>38</xdr:row>
      <xdr:rowOff>11781</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2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28308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0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72441</xdr:rowOff>
    </xdr:from>
    <xdr:to>
      <xdr:col>107</xdr:col>
      <xdr:colOff>101600</xdr:colOff>
      <xdr:row>38</xdr:row>
      <xdr:rowOff>2591</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1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19118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19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95804</xdr:rowOff>
    </xdr:from>
    <xdr:to>
      <xdr:col>102</xdr:col>
      <xdr:colOff>165100</xdr:colOff>
      <xdr:row>38</xdr:row>
      <xdr:rowOff>25953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4394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42481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70109</xdr:rowOff>
    </xdr:from>
    <xdr:to>
      <xdr:col>98</xdr:col>
      <xdr:colOff>38100</xdr:colOff>
      <xdr:row>38</xdr:row>
      <xdr:rowOff>259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1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16786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1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164663</xdr:rowOff>
    </xdr:from>
    <xdr:to>
      <xdr:col>116</xdr:col>
      <xdr:colOff>63500</xdr:colOff>
      <xdr:row>57</xdr:row>
      <xdr:rowOff>165852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37313"/>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165852</xdr:rowOff>
    </xdr:from>
    <xdr:to>
      <xdr:col>111</xdr:col>
      <xdr:colOff>177800</xdr:colOff>
      <xdr:row>57</xdr:row>
      <xdr:rowOff>166492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38502"/>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138237</xdr:rowOff>
    </xdr:from>
    <xdr:to>
      <xdr:col>107</xdr:col>
      <xdr:colOff>50800</xdr:colOff>
      <xdr:row>57</xdr:row>
      <xdr:rowOff>166492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10887"/>
          <a:ext cx="889000" cy="2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135311</xdr:rowOff>
    </xdr:from>
    <xdr:to>
      <xdr:col>102</xdr:col>
      <xdr:colOff>114300</xdr:colOff>
      <xdr:row>57</xdr:row>
      <xdr:rowOff>138237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07961"/>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15931</xdr:rowOff>
    </xdr:from>
    <xdr:to>
      <xdr:col>98</xdr:col>
      <xdr:colOff>38100</xdr:colOff>
      <xdr:row>57</xdr:row>
      <xdr:rowOff>117531</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8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134058</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56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113863</xdr:rowOff>
    </xdr:from>
    <xdr:to>
      <xdr:col>116</xdr:col>
      <xdr:colOff>114300</xdr:colOff>
      <xdr:row>58</xdr:row>
      <xdr:rowOff>44013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8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136740</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3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115052</xdr:rowOff>
    </xdr:from>
    <xdr:to>
      <xdr:col>112</xdr:col>
      <xdr:colOff>38100</xdr:colOff>
      <xdr:row>58</xdr:row>
      <xdr:rowOff>45202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8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61729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62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115692</xdr:rowOff>
    </xdr:from>
    <xdr:to>
      <xdr:col>107</xdr:col>
      <xdr:colOff>101600</xdr:colOff>
      <xdr:row>58</xdr:row>
      <xdr:rowOff>45842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8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62369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6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87437</xdr:rowOff>
    </xdr:from>
    <xdr:to>
      <xdr:col>102</xdr:col>
      <xdr:colOff>165100</xdr:colOff>
      <xdr:row>58</xdr:row>
      <xdr:rowOff>17587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6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34114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35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84511</xdr:rowOff>
    </xdr:from>
    <xdr:to>
      <xdr:col>98</xdr:col>
      <xdr:colOff>38100</xdr:colOff>
      <xdr:row>58</xdr:row>
      <xdr:rowOff>14661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5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5788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94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151913</xdr:rowOff>
    </xdr:from>
    <xdr:to>
      <xdr:col>116</xdr:col>
      <xdr:colOff>63500</xdr:colOff>
      <xdr:row>77</xdr:row>
      <xdr:rowOff>84477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82113"/>
          <a:ext cx="838200" cy="10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84477</xdr:rowOff>
    </xdr:from>
    <xdr:to>
      <xdr:col>111</xdr:col>
      <xdr:colOff>177800</xdr:colOff>
      <xdr:row>77</xdr:row>
      <xdr:rowOff>95058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286127"/>
          <a:ext cx="889000" cy="1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95058</xdr:rowOff>
    </xdr:from>
    <xdr:to>
      <xdr:col>107</xdr:col>
      <xdr:colOff>50800</xdr:colOff>
      <xdr:row>77</xdr:row>
      <xdr:rowOff>122848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296708"/>
          <a:ext cx="889000" cy="2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122848</xdr:rowOff>
    </xdr:from>
    <xdr:to>
      <xdr:col>102</xdr:col>
      <xdr:colOff>114300</xdr:colOff>
      <xdr:row>77</xdr:row>
      <xdr:rowOff>169810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324498"/>
          <a:ext cx="889000" cy="4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126717</xdr:rowOff>
    </xdr:from>
    <xdr:to>
      <xdr:col>98</xdr:col>
      <xdr:colOff>38100</xdr:colOff>
      <xdr:row>76</xdr:row>
      <xdr:rowOff>56868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29854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73394</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76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101113</xdr:rowOff>
    </xdr:from>
    <xdr:to>
      <xdr:col>116</xdr:col>
      <xdr:colOff>114300</xdr:colOff>
      <xdr:row>77</xdr:row>
      <xdr:rowOff>31263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3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79540</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09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33677</xdr:rowOff>
    </xdr:from>
    <xdr:to>
      <xdr:col>112</xdr:col>
      <xdr:colOff>38100</xdr:colOff>
      <xdr:row>77</xdr:row>
      <xdr:rowOff>135277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3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126404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32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44258</xdr:rowOff>
    </xdr:from>
    <xdr:to>
      <xdr:col>107</xdr:col>
      <xdr:colOff>101600</xdr:colOff>
      <xdr:row>77</xdr:row>
      <xdr:rowOff>145858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136985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3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72048</xdr:rowOff>
    </xdr:from>
    <xdr:to>
      <xdr:col>102</xdr:col>
      <xdr:colOff>165100</xdr:colOff>
      <xdr:row>78</xdr:row>
      <xdr:rowOff>2198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7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164775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6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119010</xdr:rowOff>
    </xdr:from>
    <xdr:to>
      <xdr:col>98</xdr:col>
      <xdr:colOff>38100</xdr:colOff>
      <xdr:row>78</xdr:row>
      <xdr:rowOff>49160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2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40287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41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ほぼすべての性質別歳出において、類似団体内平均値を下回っているが、投資及び出資金、貸付金で類似団体内平均値を上回っている。投資及び出資金については、下水道事業会計に出資金</a:t>
          </a:r>
          <a:r>
            <a:rPr kumimoji="1" lang="en-US" altLang="ja-JP" sz="1300">
              <a:latin typeface="ＭＳ Ｐゴシック" panose="020B0600070205080204" pitchFamily="50" charset="-128"/>
              <a:ea typeface="ＭＳ Ｐゴシック" panose="020B0600070205080204" pitchFamily="50" charset="-128"/>
            </a:rPr>
            <a:t>106,300</a:t>
          </a:r>
          <a:r>
            <a:rPr kumimoji="1" lang="ja-JP" altLang="en-US" sz="1300">
              <a:latin typeface="ＭＳ Ｐゴシック" panose="020B0600070205080204" pitchFamily="50" charset="-128"/>
              <a:ea typeface="ＭＳ Ｐゴシック" panose="020B0600070205080204" pitchFamily="50" charset="-128"/>
            </a:rPr>
            <a:t>千円を支出したことにより</a:t>
          </a:r>
          <a:r>
            <a:rPr kumimoji="1" lang="en-US" altLang="ja-JP" sz="1300">
              <a:latin typeface="ＭＳ Ｐゴシック" panose="020B0600070205080204" pitchFamily="50" charset="-128"/>
              <a:ea typeface="ＭＳ Ｐゴシック" panose="020B0600070205080204" pitchFamily="50" charset="-128"/>
            </a:rPr>
            <a:t>3,785</a:t>
          </a:r>
          <a:r>
            <a:rPr kumimoji="1" lang="ja-JP" altLang="en-US" sz="1300">
              <a:latin typeface="ＭＳ Ｐゴシック" panose="020B0600070205080204" pitchFamily="50" charset="-128"/>
              <a:ea typeface="ＭＳ Ｐゴシック" panose="020B0600070205080204" pitchFamily="50" charset="-128"/>
            </a:rPr>
            <a:t>円となり、類似団体内平均値を</a:t>
          </a:r>
          <a:r>
            <a:rPr kumimoji="1" lang="en-US" altLang="ja-JP" sz="1300">
              <a:latin typeface="ＭＳ Ｐゴシック" panose="020B0600070205080204" pitchFamily="50" charset="-128"/>
              <a:ea typeface="ＭＳ Ｐゴシック" panose="020B0600070205080204" pitchFamily="50" charset="-128"/>
            </a:rPr>
            <a:t>1,419</a:t>
          </a:r>
          <a:r>
            <a:rPr kumimoji="1" lang="ja-JP" altLang="en-US" sz="1300">
              <a:latin typeface="ＭＳ Ｐゴシック" panose="020B0600070205080204" pitchFamily="50" charset="-128"/>
              <a:ea typeface="ＭＳ Ｐゴシック" panose="020B0600070205080204" pitchFamily="50" charset="-128"/>
            </a:rPr>
            <a:t>円上回っている。また、普通建設事業費（うち新規整備）については類似団体内平均値を下回っているが、野球場トイレ改修工事</a:t>
          </a:r>
          <a:r>
            <a:rPr kumimoji="1" lang="en-US" altLang="ja-JP" sz="1300">
              <a:latin typeface="ＭＳ Ｐゴシック" panose="020B0600070205080204" pitchFamily="50" charset="-128"/>
              <a:ea typeface="ＭＳ Ｐゴシック" panose="020B0600070205080204" pitchFamily="50" charset="-128"/>
            </a:rPr>
            <a:t>82,060</a:t>
          </a:r>
          <a:r>
            <a:rPr kumimoji="1" lang="ja-JP" altLang="en-US" sz="1300">
              <a:latin typeface="ＭＳ Ｐゴシック" panose="020B0600070205080204" pitchFamily="50" charset="-128"/>
              <a:ea typeface="ＭＳ Ｐゴシック" panose="020B0600070205080204" pitchFamily="50" charset="-128"/>
            </a:rPr>
            <a:t>千円をはじめとした阿久比スポーツ村整備事業や施設の長寿命化を図るための改修工事等により増加しており、今後も長期的に普通建設事業費が増加することが予想される。今後の公債費については、暫く現在の水準で維持する見込みであるが、今後も必要な事業の取捨選択を適切に行い、事業費の削減をすることで義務的経費の節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愛知県阿久比町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28,083
27,622
23.80
11,811,002
11,170,584
595,935
6,915,777
8,649,485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85217</xdr:rowOff>
    </xdr:from>
    <xdr:to>
      <xdr:col>24</xdr:col>
      <xdr:colOff>63500</xdr:colOff>
      <xdr:row>35</xdr:row>
      <xdr:rowOff>155702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85967"/>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155702</xdr:rowOff>
    </xdr:from>
    <xdr:to>
      <xdr:col>19</xdr:col>
      <xdr:colOff>177800</xdr:colOff>
      <xdr:row>36</xdr:row>
      <xdr:rowOff>96647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56452"/>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49403</xdr:rowOff>
    </xdr:from>
    <xdr:to>
      <xdr:col>15</xdr:col>
      <xdr:colOff>50800</xdr:colOff>
      <xdr:row>36</xdr:row>
      <xdr:rowOff>96647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21603"/>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13589</xdr:rowOff>
    </xdr:from>
    <xdr:to>
      <xdr:col>10</xdr:col>
      <xdr:colOff>114300</xdr:colOff>
      <xdr:row>36</xdr:row>
      <xdr:rowOff>49403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85789"/>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125476</xdr:rowOff>
    </xdr:from>
    <xdr:to>
      <xdr:col>6</xdr:col>
      <xdr:colOff>38100</xdr:colOff>
      <xdr:row>35</xdr:row>
      <xdr:rowOff>55626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5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72153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73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34417</xdr:rowOff>
    </xdr:from>
    <xdr:to>
      <xdr:col>24</xdr:col>
      <xdr:colOff>114300</xdr:colOff>
      <xdr:row>35</xdr:row>
      <xdr:rowOff>136017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3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12844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1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104902</xdr:rowOff>
    </xdr:from>
    <xdr:to>
      <xdr:col>20</xdr:col>
      <xdr:colOff>38100</xdr:colOff>
      <xdr:row>36</xdr:row>
      <xdr:rowOff>35052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26179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9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45847</xdr:rowOff>
    </xdr:from>
    <xdr:to>
      <xdr:col>15</xdr:col>
      <xdr:colOff>101600</xdr:colOff>
      <xdr:row>36</xdr:row>
      <xdr:rowOff>147447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1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138574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1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170053</xdr:rowOff>
    </xdr:from>
    <xdr:to>
      <xdr:col>10</xdr:col>
      <xdr:colOff>165100</xdr:colOff>
      <xdr:row>36</xdr:row>
      <xdr:rowOff>100203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91330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134239</xdr:rowOff>
    </xdr:from>
    <xdr:to>
      <xdr:col>6</xdr:col>
      <xdr:colOff>38100</xdr:colOff>
      <xdr:row>36</xdr:row>
      <xdr:rowOff>64389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55516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2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17784</xdr:rowOff>
    </xdr:from>
    <xdr:to>
      <xdr:col>24</xdr:col>
      <xdr:colOff>63500</xdr:colOff>
      <xdr:row>58</xdr:row>
      <xdr:rowOff>31366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1884"/>
          <a:ext cx="838200" cy="1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20721</xdr:rowOff>
    </xdr:from>
    <xdr:to>
      <xdr:col>19</xdr:col>
      <xdr:colOff>177800</xdr:colOff>
      <xdr:row>58</xdr:row>
      <xdr:rowOff>31366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64821"/>
          <a:ext cx="889000" cy="1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157489</xdr:rowOff>
    </xdr:from>
    <xdr:to>
      <xdr:col>15</xdr:col>
      <xdr:colOff>50800</xdr:colOff>
      <xdr:row>58</xdr:row>
      <xdr:rowOff>20721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30139"/>
          <a:ext cx="889000" cy="3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157843</xdr:rowOff>
    </xdr:from>
    <xdr:to>
      <xdr:col>10</xdr:col>
      <xdr:colOff>114300</xdr:colOff>
      <xdr:row>57</xdr:row>
      <xdr:rowOff>157489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7593"/>
          <a:ext cx="889000" cy="34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42948</xdr:rowOff>
    </xdr:from>
    <xdr:to>
      <xdr:col>6</xdr:col>
      <xdr:colOff>38100</xdr:colOff>
      <xdr:row>55</xdr:row>
      <xdr:rowOff>144548</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7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161075</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4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138434</xdr:rowOff>
    </xdr:from>
    <xdr:to>
      <xdr:col>24</xdr:col>
      <xdr:colOff>114300</xdr:colOff>
      <xdr:row>58</xdr:row>
      <xdr:rowOff>68584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53361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152016</xdr:rowOff>
    </xdr:from>
    <xdr:to>
      <xdr:col>20</xdr:col>
      <xdr:colOff>38100</xdr:colOff>
      <xdr:row>58</xdr:row>
      <xdr:rowOff>82166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73293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1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141371</xdr:rowOff>
    </xdr:from>
    <xdr:to>
      <xdr:col>15</xdr:col>
      <xdr:colOff>101600</xdr:colOff>
      <xdr:row>58</xdr:row>
      <xdr:rowOff>71521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62648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106689</xdr:rowOff>
    </xdr:from>
    <xdr:to>
      <xdr:col>10</xdr:col>
      <xdr:colOff>165100</xdr:colOff>
      <xdr:row>58</xdr:row>
      <xdr:rowOff>36839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27966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107043</xdr:rowOff>
    </xdr:from>
    <xdr:to>
      <xdr:col>6</xdr:col>
      <xdr:colOff>38100</xdr:colOff>
      <xdr:row>56</xdr:row>
      <xdr:rowOff>37193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3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28320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9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88447</xdr:rowOff>
    </xdr:from>
    <xdr:to>
      <xdr:col>24</xdr:col>
      <xdr:colOff>63500</xdr:colOff>
      <xdr:row>77</xdr:row>
      <xdr:rowOff>89987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18647"/>
          <a:ext cx="838200" cy="17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22833</xdr:rowOff>
    </xdr:from>
    <xdr:to>
      <xdr:col>19</xdr:col>
      <xdr:colOff>177800</xdr:colOff>
      <xdr:row>77</xdr:row>
      <xdr:rowOff>89987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224483"/>
          <a:ext cx="889000" cy="6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145636</xdr:rowOff>
    </xdr:from>
    <xdr:to>
      <xdr:col>15</xdr:col>
      <xdr:colOff>50800</xdr:colOff>
      <xdr:row>77</xdr:row>
      <xdr:rowOff>22833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75836"/>
          <a:ext cx="889000" cy="4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145636</xdr:rowOff>
    </xdr:from>
    <xdr:to>
      <xdr:col>10</xdr:col>
      <xdr:colOff>114300</xdr:colOff>
      <xdr:row>78</xdr:row>
      <xdr:rowOff>9688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75836"/>
          <a:ext cx="889000" cy="20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84130</xdr:rowOff>
    </xdr:from>
    <xdr:to>
      <xdr:col>6</xdr:col>
      <xdr:colOff>38100</xdr:colOff>
      <xdr:row>78</xdr:row>
      <xdr:rowOff>14280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8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30807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61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37647</xdr:rowOff>
    </xdr:from>
    <xdr:to>
      <xdr:col>24</xdr:col>
      <xdr:colOff>114300</xdr:colOff>
      <xdr:row>76</xdr:row>
      <xdr:rowOff>139247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6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16074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4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39187</xdr:rowOff>
    </xdr:from>
    <xdr:to>
      <xdr:col>20</xdr:col>
      <xdr:colOff>38100</xdr:colOff>
      <xdr:row>77</xdr:row>
      <xdr:rowOff>140787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4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131914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33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143483</xdr:rowOff>
    </xdr:from>
    <xdr:to>
      <xdr:col>15</xdr:col>
      <xdr:colOff>101600</xdr:colOff>
      <xdr:row>77</xdr:row>
      <xdr:rowOff>73633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7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64760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66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94836</xdr:rowOff>
    </xdr:from>
    <xdr:to>
      <xdr:col>10</xdr:col>
      <xdr:colOff>165100</xdr:colOff>
      <xdr:row>77</xdr:row>
      <xdr:rowOff>24986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2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16113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17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130338</xdr:rowOff>
    </xdr:from>
    <xdr:to>
      <xdr:col>6</xdr:col>
      <xdr:colOff>38100</xdr:colOff>
      <xdr:row>78</xdr:row>
      <xdr:rowOff>60488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3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51615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2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33553</xdr:rowOff>
    </xdr:from>
    <xdr:to>
      <xdr:col>24</xdr:col>
      <xdr:colOff>63500</xdr:colOff>
      <xdr:row>98</xdr:row>
      <xdr:rowOff>111216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35653"/>
          <a:ext cx="838200" cy="7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33553</xdr:rowOff>
    </xdr:from>
    <xdr:to>
      <xdr:col>19</xdr:col>
      <xdr:colOff>177800</xdr:colOff>
      <xdr:row>98</xdr:row>
      <xdr:rowOff>88737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35653"/>
          <a:ext cx="889000" cy="5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88737</xdr:rowOff>
    </xdr:from>
    <xdr:to>
      <xdr:col>15</xdr:col>
      <xdr:colOff>50800</xdr:colOff>
      <xdr:row>98</xdr:row>
      <xdr:rowOff>137978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90837"/>
          <a:ext cx="889000" cy="4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137978</xdr:rowOff>
    </xdr:from>
    <xdr:to>
      <xdr:col>10</xdr:col>
      <xdr:colOff>114300</xdr:colOff>
      <xdr:row>99</xdr:row>
      <xdr:rowOff>19182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40078"/>
          <a:ext cx="889000" cy="5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148792</xdr:rowOff>
    </xdr:from>
    <xdr:to>
      <xdr:col>6</xdr:col>
      <xdr:colOff>38100</xdr:colOff>
      <xdr:row>98</xdr:row>
      <xdr:rowOff>78942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79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95469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5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60416</xdr:rowOff>
    </xdr:from>
    <xdr:to>
      <xdr:col>24</xdr:col>
      <xdr:colOff>114300</xdr:colOff>
      <xdr:row>98</xdr:row>
      <xdr:rowOff>162016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146793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7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154203</xdr:rowOff>
    </xdr:from>
    <xdr:to>
      <xdr:col>20</xdr:col>
      <xdr:colOff>38100</xdr:colOff>
      <xdr:row>98</xdr:row>
      <xdr:rowOff>84353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8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75480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7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37937</xdr:rowOff>
    </xdr:from>
    <xdr:to>
      <xdr:col>15</xdr:col>
      <xdr:colOff>101600</xdr:colOff>
      <xdr:row>98</xdr:row>
      <xdr:rowOff>139537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130664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87178</xdr:rowOff>
    </xdr:from>
    <xdr:to>
      <xdr:col>10</xdr:col>
      <xdr:colOff>165100</xdr:colOff>
      <xdr:row>99</xdr:row>
      <xdr:rowOff>17328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8455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8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139832</xdr:rowOff>
    </xdr:from>
    <xdr:to>
      <xdr:col>6</xdr:col>
      <xdr:colOff>38100</xdr:colOff>
      <xdr:row>99</xdr:row>
      <xdr:rowOff>69982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4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61109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3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94960</xdr:rowOff>
    </xdr:from>
    <xdr:to>
      <xdr:col>55</xdr:col>
      <xdr:colOff>0</xdr:colOff>
      <xdr:row>37</xdr:row>
      <xdr:rowOff>124351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43861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46954</xdr:rowOff>
    </xdr:from>
    <xdr:to>
      <xdr:col>50</xdr:col>
      <xdr:colOff>114300</xdr:colOff>
      <xdr:row>37</xdr:row>
      <xdr:rowOff>124351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390604"/>
          <a:ext cx="889000" cy="7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46954</xdr:rowOff>
    </xdr:from>
    <xdr:to>
      <xdr:col>45</xdr:col>
      <xdr:colOff>177800</xdr:colOff>
      <xdr:row>37</xdr:row>
      <xdr:rowOff>89734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390604"/>
          <a:ext cx="889000" cy="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89734</xdr:rowOff>
    </xdr:from>
    <xdr:to>
      <xdr:col>41</xdr:col>
      <xdr:colOff>50800</xdr:colOff>
      <xdr:row>37</xdr:row>
      <xdr:rowOff>99858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433384"/>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161072</xdr:rowOff>
    </xdr:from>
    <xdr:to>
      <xdr:col>36</xdr:col>
      <xdr:colOff>165100</xdr:colOff>
      <xdr:row>38</xdr:row>
      <xdr:rowOff>91222</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50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82349</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597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44160</xdr:rowOff>
    </xdr:from>
    <xdr:to>
      <xdr:col>55</xdr:col>
      <xdr:colOff>50800</xdr:colOff>
      <xdr:row>37</xdr:row>
      <xdr:rowOff>145760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38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67037</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23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73551</xdr:rowOff>
    </xdr:from>
    <xdr:to>
      <xdr:col>50</xdr:col>
      <xdr:colOff>165100</xdr:colOff>
      <xdr:row>38</xdr:row>
      <xdr:rowOff>3701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41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20228</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192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167604</xdr:rowOff>
    </xdr:from>
    <xdr:to>
      <xdr:col>46</xdr:col>
      <xdr:colOff>38100</xdr:colOff>
      <xdr:row>37</xdr:row>
      <xdr:rowOff>97754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33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114281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611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38934</xdr:rowOff>
    </xdr:from>
    <xdr:to>
      <xdr:col>41</xdr:col>
      <xdr:colOff>101600</xdr:colOff>
      <xdr:row>37</xdr:row>
      <xdr:rowOff>140534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38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157061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6157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49058</xdr:rowOff>
    </xdr:from>
    <xdr:to>
      <xdr:col>36</xdr:col>
      <xdr:colOff>165100</xdr:colOff>
      <xdr:row>37</xdr:row>
      <xdr:rowOff>150658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39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167185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16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64567</xdr:rowOff>
    </xdr:from>
    <xdr:to>
      <xdr:col>55</xdr:col>
      <xdr:colOff>0</xdr:colOff>
      <xdr:row>58</xdr:row>
      <xdr:rowOff>85789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08667"/>
          <a:ext cx="8382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85789</xdr:rowOff>
    </xdr:from>
    <xdr:to>
      <xdr:col>50</xdr:col>
      <xdr:colOff>114300</xdr:colOff>
      <xdr:row>58</xdr:row>
      <xdr:rowOff>116001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29889"/>
          <a:ext cx="889000" cy="3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95694</xdr:rowOff>
    </xdr:from>
    <xdr:to>
      <xdr:col>45</xdr:col>
      <xdr:colOff>177800</xdr:colOff>
      <xdr:row>58</xdr:row>
      <xdr:rowOff>116001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39794"/>
          <a:ext cx="8890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80245</xdr:rowOff>
    </xdr:from>
    <xdr:to>
      <xdr:col>41</xdr:col>
      <xdr:colOff>50800</xdr:colOff>
      <xdr:row>58</xdr:row>
      <xdr:rowOff>95694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24345"/>
          <a:ext cx="889000" cy="1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13767</xdr:rowOff>
    </xdr:from>
    <xdr:to>
      <xdr:col>55</xdr:col>
      <xdr:colOff>50800</xdr:colOff>
      <xdr:row>58</xdr:row>
      <xdr:rowOff>115367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5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163644</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3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34989</xdr:rowOff>
    </xdr:from>
    <xdr:to>
      <xdr:col>50</xdr:col>
      <xdr:colOff>165100</xdr:colOff>
      <xdr:row>58</xdr:row>
      <xdr:rowOff>136589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7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127716</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7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65201</xdr:rowOff>
    </xdr:from>
    <xdr:to>
      <xdr:col>46</xdr:col>
      <xdr:colOff>38100</xdr:colOff>
      <xdr:row>58</xdr:row>
      <xdr:rowOff>166801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0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157928</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02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44894</xdr:rowOff>
    </xdr:from>
    <xdr:to>
      <xdr:col>41</xdr:col>
      <xdr:colOff>101600</xdr:colOff>
      <xdr:row>58</xdr:row>
      <xdr:rowOff>146494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8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137621</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29445</xdr:rowOff>
    </xdr:from>
    <xdr:to>
      <xdr:col>36</xdr:col>
      <xdr:colOff>165100</xdr:colOff>
      <xdr:row>58</xdr:row>
      <xdr:rowOff>131045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122172</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6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110325</xdr:rowOff>
    </xdr:from>
    <xdr:to>
      <xdr:col>55</xdr:col>
      <xdr:colOff>0</xdr:colOff>
      <xdr:row>78</xdr:row>
      <xdr:rowOff>161816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83425"/>
          <a:ext cx="838200" cy="5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110325</xdr:rowOff>
    </xdr:from>
    <xdr:to>
      <xdr:col>50</xdr:col>
      <xdr:colOff>114300</xdr:colOff>
      <xdr:row>78</xdr:row>
      <xdr:rowOff>124440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83425"/>
          <a:ext cx="889000" cy="1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124440</xdr:rowOff>
    </xdr:from>
    <xdr:to>
      <xdr:col>45</xdr:col>
      <xdr:colOff>177800</xdr:colOff>
      <xdr:row>79</xdr:row>
      <xdr:rowOff>1626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97540"/>
          <a:ext cx="889000" cy="4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104153</xdr:rowOff>
    </xdr:from>
    <xdr:to>
      <xdr:col>41</xdr:col>
      <xdr:colOff>50800</xdr:colOff>
      <xdr:row>79</xdr:row>
      <xdr:rowOff>1626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77253"/>
          <a:ext cx="889000" cy="6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81338</xdr:rowOff>
    </xdr:from>
    <xdr:to>
      <xdr:col>36</xdr:col>
      <xdr:colOff>165100</xdr:colOff>
      <xdr:row>78</xdr:row>
      <xdr:rowOff>11488</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82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28015</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5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111016</xdr:rowOff>
    </xdr:from>
    <xdr:to>
      <xdr:col>55</xdr:col>
      <xdr:colOff>50800</xdr:colOff>
      <xdr:row>79</xdr:row>
      <xdr:rowOff>41166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8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25943</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9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59525</xdr:rowOff>
    </xdr:from>
    <xdr:to>
      <xdr:col>50</xdr:col>
      <xdr:colOff>165100</xdr:colOff>
      <xdr:row>78</xdr:row>
      <xdr:rowOff>161125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3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152252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2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73640</xdr:rowOff>
    </xdr:from>
    <xdr:to>
      <xdr:col>46</xdr:col>
      <xdr:colOff>38100</xdr:colOff>
      <xdr:row>79</xdr:row>
      <xdr:rowOff>3790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166367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122276</xdr:rowOff>
    </xdr:from>
    <xdr:to>
      <xdr:col>41</xdr:col>
      <xdr:colOff>101600</xdr:colOff>
      <xdr:row>79</xdr:row>
      <xdr:rowOff>52426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9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43553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88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53353</xdr:rowOff>
    </xdr:from>
    <xdr:to>
      <xdr:col>36</xdr:col>
      <xdr:colOff>165100</xdr:colOff>
      <xdr:row>78</xdr:row>
      <xdr:rowOff>154953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146080</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148717</xdr:rowOff>
    </xdr:from>
    <xdr:to>
      <xdr:col>55</xdr:col>
      <xdr:colOff>0</xdr:colOff>
      <xdr:row>96</xdr:row>
      <xdr:rowOff>160756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07917"/>
          <a:ext cx="8382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160756</xdr:rowOff>
    </xdr:from>
    <xdr:to>
      <xdr:col>50</xdr:col>
      <xdr:colOff>114300</xdr:colOff>
      <xdr:row>97</xdr:row>
      <xdr:rowOff>33643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19956"/>
          <a:ext cx="889000" cy="4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33643</xdr:rowOff>
    </xdr:from>
    <xdr:to>
      <xdr:col>45</xdr:col>
      <xdr:colOff>177800</xdr:colOff>
      <xdr:row>97</xdr:row>
      <xdr:rowOff>70383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64293"/>
          <a:ext cx="889000" cy="3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70383</xdr:rowOff>
    </xdr:from>
    <xdr:to>
      <xdr:col>41</xdr:col>
      <xdr:colOff>50800</xdr:colOff>
      <xdr:row>97</xdr:row>
      <xdr:rowOff>93687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01033"/>
          <a:ext cx="889000" cy="2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150089</xdr:rowOff>
    </xdr:from>
    <xdr:to>
      <xdr:col>36</xdr:col>
      <xdr:colOff>165100</xdr:colOff>
      <xdr:row>96</xdr:row>
      <xdr:rowOff>80239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3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96766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13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97917</xdr:rowOff>
    </xdr:from>
    <xdr:to>
      <xdr:col>55</xdr:col>
      <xdr:colOff>50800</xdr:colOff>
      <xdr:row>97</xdr:row>
      <xdr:rowOff>28067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5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76344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3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109956</xdr:rowOff>
    </xdr:from>
    <xdr:to>
      <xdr:col>50</xdr:col>
      <xdr:colOff>165100</xdr:colOff>
      <xdr:row>97</xdr:row>
      <xdr:rowOff>40106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31233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6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154293</xdr:rowOff>
    </xdr:from>
    <xdr:to>
      <xdr:col>46</xdr:col>
      <xdr:colOff>38100</xdr:colOff>
      <xdr:row>97</xdr:row>
      <xdr:rowOff>84443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1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75570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19583</xdr:rowOff>
    </xdr:from>
    <xdr:to>
      <xdr:col>41</xdr:col>
      <xdr:colOff>101600</xdr:colOff>
      <xdr:row>97</xdr:row>
      <xdr:rowOff>121183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5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112310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4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42887</xdr:rowOff>
    </xdr:from>
    <xdr:to>
      <xdr:col>36</xdr:col>
      <xdr:colOff>165100</xdr:colOff>
      <xdr:row>97</xdr:row>
      <xdr:rowOff>144487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7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135614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6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87547</xdr:rowOff>
    </xdr:from>
    <xdr:to>
      <xdr:col>85</xdr:col>
      <xdr:colOff>127000</xdr:colOff>
      <xdr:row>38</xdr:row>
      <xdr:rowOff>140876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02647"/>
          <a:ext cx="838200" cy="5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140876</xdr:rowOff>
    </xdr:from>
    <xdr:to>
      <xdr:col>81</xdr:col>
      <xdr:colOff>50800</xdr:colOff>
      <xdr:row>38</xdr:row>
      <xdr:rowOff>143880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55976"/>
          <a:ext cx="88900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143880</xdr:rowOff>
    </xdr:from>
    <xdr:to>
      <xdr:col>76</xdr:col>
      <xdr:colOff>114300</xdr:colOff>
      <xdr:row>38</xdr:row>
      <xdr:rowOff>167491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58980"/>
          <a:ext cx="889000" cy="2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65830</xdr:rowOff>
    </xdr:from>
    <xdr:to>
      <xdr:col>71</xdr:col>
      <xdr:colOff>177800</xdr:colOff>
      <xdr:row>38</xdr:row>
      <xdr:rowOff>167491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09480"/>
          <a:ext cx="889000" cy="27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53238</xdr:rowOff>
    </xdr:from>
    <xdr:to>
      <xdr:col>67</xdr:col>
      <xdr:colOff>101600</xdr:colOff>
      <xdr:row>37</xdr:row>
      <xdr:rowOff>154838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9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145966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4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36747</xdr:rowOff>
    </xdr:from>
    <xdr:to>
      <xdr:col>85</xdr:col>
      <xdr:colOff>177800</xdr:colOff>
      <xdr:row>38</xdr:row>
      <xdr:rowOff>138347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5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15174</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3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90076</xdr:rowOff>
    </xdr:from>
    <xdr:to>
      <xdr:col>81</xdr:col>
      <xdr:colOff>101600</xdr:colOff>
      <xdr:row>39</xdr:row>
      <xdr:rowOff>20226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11353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9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93080</xdr:rowOff>
    </xdr:from>
    <xdr:to>
      <xdr:col>76</xdr:col>
      <xdr:colOff>165100</xdr:colOff>
      <xdr:row>39</xdr:row>
      <xdr:rowOff>23230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0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14357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0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116691</xdr:rowOff>
    </xdr:from>
    <xdr:to>
      <xdr:col>72</xdr:col>
      <xdr:colOff>38100</xdr:colOff>
      <xdr:row>39</xdr:row>
      <xdr:rowOff>46841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3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37968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2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15030</xdr:rowOff>
    </xdr:from>
    <xdr:to>
      <xdr:col>67</xdr:col>
      <xdr:colOff>101600</xdr:colOff>
      <xdr:row>37</xdr:row>
      <xdr:rowOff>116630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5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133157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3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39962</xdr:rowOff>
    </xdr:from>
    <xdr:to>
      <xdr:col>85</xdr:col>
      <xdr:colOff>127000</xdr:colOff>
      <xdr:row>57</xdr:row>
      <xdr:rowOff>83812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12612"/>
          <a:ext cx="838200" cy="4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143563</xdr:rowOff>
    </xdr:from>
    <xdr:to>
      <xdr:col>81</xdr:col>
      <xdr:colOff>50800</xdr:colOff>
      <xdr:row>57</xdr:row>
      <xdr:rowOff>83812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573313"/>
          <a:ext cx="889000" cy="28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143563</xdr:rowOff>
    </xdr:from>
    <xdr:to>
      <xdr:col>76</xdr:col>
      <xdr:colOff>114300</xdr:colOff>
      <xdr:row>57</xdr:row>
      <xdr:rowOff>52160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573313"/>
          <a:ext cx="889000" cy="25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6179</xdr:rowOff>
    </xdr:from>
    <xdr:to>
      <xdr:col>71</xdr:col>
      <xdr:colOff>177800</xdr:colOff>
      <xdr:row>57</xdr:row>
      <xdr:rowOff>52160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07379"/>
          <a:ext cx="889000" cy="21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2517</xdr:rowOff>
    </xdr:from>
    <xdr:to>
      <xdr:col>67</xdr:col>
      <xdr:colOff>101600</xdr:colOff>
      <xdr:row>57</xdr:row>
      <xdr:rowOff>104117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5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95244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160612</xdr:rowOff>
    </xdr:from>
    <xdr:to>
      <xdr:col>85</xdr:col>
      <xdr:colOff>177800</xdr:colOff>
      <xdr:row>57</xdr:row>
      <xdr:rowOff>90762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6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139039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4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33012</xdr:rowOff>
    </xdr:from>
    <xdr:to>
      <xdr:col>81</xdr:col>
      <xdr:colOff>101600</xdr:colOff>
      <xdr:row>57</xdr:row>
      <xdr:rowOff>134612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0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125739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9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92763</xdr:rowOff>
    </xdr:from>
    <xdr:to>
      <xdr:col>76</xdr:col>
      <xdr:colOff>165100</xdr:colOff>
      <xdr:row>56</xdr:row>
      <xdr:rowOff>22913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2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39440</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29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1360</xdr:rowOff>
    </xdr:from>
    <xdr:to>
      <xdr:col>72</xdr:col>
      <xdr:colOff>38100</xdr:colOff>
      <xdr:row>57</xdr:row>
      <xdr:rowOff>102960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7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119487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4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126829</xdr:rowOff>
    </xdr:from>
    <xdr:to>
      <xdr:col>67</xdr:col>
      <xdr:colOff>101600</xdr:colOff>
      <xdr:row>56</xdr:row>
      <xdr:rowOff>56979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55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73506</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795" y="9331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134716</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07816"/>
          <a:ext cx="889000" cy="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134716</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07816"/>
          <a:ext cx="889000" cy="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1552</xdr:rowOff>
    </xdr:from>
    <xdr:to>
      <xdr:col>67</xdr:col>
      <xdr:colOff>101600</xdr:colOff>
      <xdr:row>78</xdr:row>
      <xdr:rowOff>103152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7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119679</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4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83916</xdr:rowOff>
    </xdr:from>
    <xdr:to>
      <xdr:col>76</xdr:col>
      <xdr:colOff>165100</xdr:colOff>
      <xdr:row>79</xdr:row>
      <xdr:rowOff>14066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5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5193</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49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5195</xdr:rowOff>
    </xdr:from>
    <xdr:to>
      <xdr:col>85</xdr:col>
      <xdr:colOff>127000</xdr:colOff>
      <xdr:row>97</xdr:row>
      <xdr:rowOff>13512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35845"/>
          <a:ext cx="838200" cy="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5195</xdr:rowOff>
    </xdr:from>
    <xdr:to>
      <xdr:col>81</xdr:col>
      <xdr:colOff>50800</xdr:colOff>
      <xdr:row>97</xdr:row>
      <xdr:rowOff>18580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35845"/>
          <a:ext cx="889000" cy="1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18580</xdr:rowOff>
    </xdr:from>
    <xdr:to>
      <xdr:col>76</xdr:col>
      <xdr:colOff>114300</xdr:colOff>
      <xdr:row>97</xdr:row>
      <xdr:rowOff>63348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49230"/>
          <a:ext cx="889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63348</xdr:rowOff>
    </xdr:from>
    <xdr:to>
      <xdr:col>71</xdr:col>
      <xdr:colOff>177800</xdr:colOff>
      <xdr:row>97</xdr:row>
      <xdr:rowOff>74651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93998"/>
          <a:ext cx="8890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111506</xdr:rowOff>
    </xdr:from>
    <xdr:to>
      <xdr:col>67</xdr:col>
      <xdr:colOff>101600</xdr:colOff>
      <xdr:row>97</xdr:row>
      <xdr:rowOff>41656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58183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134162</xdr:rowOff>
    </xdr:from>
    <xdr:to>
      <xdr:col>85</xdr:col>
      <xdr:colOff>177800</xdr:colOff>
      <xdr:row>97</xdr:row>
      <xdr:rowOff>64312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9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112589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7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125845</xdr:rowOff>
    </xdr:from>
    <xdr:to>
      <xdr:col>81</xdr:col>
      <xdr:colOff>101600</xdr:colOff>
      <xdr:row>97</xdr:row>
      <xdr:rowOff>55995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8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47122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7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139230</xdr:rowOff>
    </xdr:from>
    <xdr:to>
      <xdr:col>76</xdr:col>
      <xdr:colOff>165100</xdr:colOff>
      <xdr:row>97</xdr:row>
      <xdr:rowOff>69380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9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60507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9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12548</xdr:rowOff>
    </xdr:from>
    <xdr:to>
      <xdr:col>72</xdr:col>
      <xdr:colOff>38100</xdr:colOff>
      <xdr:row>97</xdr:row>
      <xdr:rowOff>114148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4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105275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3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23851</xdr:rowOff>
    </xdr:from>
    <xdr:to>
      <xdr:col>67</xdr:col>
      <xdr:colOff>101600</xdr:colOff>
      <xdr:row>97</xdr:row>
      <xdr:rowOff>125451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5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116578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4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ほぼすべての目的別歳出において、類似団体内平均値を下回っている。その中で、労働費のみ類似団体内平均値を上回っている。労働費については、類似団体内平均値を</a:t>
          </a:r>
          <a:r>
            <a:rPr kumimoji="1" lang="en-US" altLang="ja-JP" sz="1300">
              <a:latin typeface="ＭＳ Ｐゴシック" panose="020B0600070205080204" pitchFamily="50" charset="-128"/>
              <a:ea typeface="ＭＳ Ｐゴシック" panose="020B0600070205080204" pitchFamily="50" charset="-128"/>
            </a:rPr>
            <a:t>674</a:t>
          </a:r>
          <a:r>
            <a:rPr kumimoji="1" lang="ja-JP" altLang="en-US" sz="1300">
              <a:latin typeface="ＭＳ Ｐゴシック" panose="020B0600070205080204" pitchFamily="50" charset="-128"/>
              <a:ea typeface="ＭＳ Ｐゴシック" panose="020B0600070205080204" pitchFamily="50" charset="-128"/>
            </a:rPr>
            <a:t>円上回っているが、勤労者住宅資金預託金や勤労福祉センター個別施設計画策定業務委託料等によるもの。教育費は、野球場トイレ改修工事や交流センタープールボイラー改修工事などの交流センター関連工事などが皆増したことなどにより</a:t>
          </a:r>
          <a:r>
            <a:rPr kumimoji="1" lang="en-US" altLang="ja-JP" sz="1300">
              <a:latin typeface="ＭＳ Ｐゴシック" panose="020B0600070205080204" pitchFamily="50" charset="-128"/>
              <a:ea typeface="ＭＳ Ｐゴシック" panose="020B0600070205080204" pitchFamily="50" charset="-128"/>
            </a:rPr>
            <a:t>9,591</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59,315</a:t>
          </a:r>
          <a:r>
            <a:rPr kumimoji="1" lang="ja-JP" altLang="en-US" sz="1300">
              <a:latin typeface="ＭＳ Ｐゴシック" panose="020B0600070205080204" pitchFamily="50" charset="-128"/>
              <a:ea typeface="ＭＳ Ｐゴシック" panose="020B0600070205080204" pitchFamily="50" charset="-128"/>
            </a:rPr>
            <a:t>円となり、類似団体内平均値を</a:t>
          </a:r>
          <a:r>
            <a:rPr kumimoji="1" lang="en-US" altLang="ja-JP" sz="1300">
              <a:latin typeface="ＭＳ Ｐゴシック" panose="020B0600070205080204" pitchFamily="50" charset="-128"/>
              <a:ea typeface="ＭＳ Ｐゴシック" panose="020B0600070205080204" pitchFamily="50" charset="-128"/>
            </a:rPr>
            <a:t>825</a:t>
          </a:r>
          <a:r>
            <a:rPr kumimoji="1" lang="ja-JP" altLang="en-US" sz="1300">
              <a:latin typeface="ＭＳ Ｐゴシック" panose="020B0600070205080204" pitchFamily="50" charset="-128"/>
              <a:ea typeface="ＭＳ Ｐゴシック" panose="020B0600070205080204" pitchFamily="50" charset="-128"/>
            </a:rPr>
            <a:t>円下回っている。衛生費については、類似団体平均値より</a:t>
          </a:r>
          <a:r>
            <a:rPr kumimoji="1" lang="en-US" altLang="ja-JP" sz="1300">
              <a:latin typeface="ＭＳ Ｐゴシック" panose="020B0600070205080204" pitchFamily="50" charset="-128"/>
              <a:ea typeface="ＭＳ Ｐゴシック" panose="020B0600070205080204" pitchFamily="50" charset="-128"/>
            </a:rPr>
            <a:t>10,402</a:t>
          </a:r>
          <a:r>
            <a:rPr kumimoji="1" lang="ja-JP" altLang="en-US" sz="1300">
              <a:latin typeface="ＭＳ Ｐゴシック" panose="020B0600070205080204" pitchFamily="50" charset="-128"/>
              <a:ea typeface="ＭＳ Ｐゴシック" panose="020B0600070205080204" pitchFamily="50" charset="-128"/>
            </a:rPr>
            <a:t>円下回り、さらに前年度比</a:t>
          </a:r>
          <a:r>
            <a:rPr kumimoji="1" lang="en-US" altLang="ja-JP" sz="1300">
              <a:latin typeface="ＭＳ Ｐゴシック" panose="020B0600070205080204" pitchFamily="50" charset="-128"/>
              <a:ea typeface="ＭＳ Ｐゴシック" panose="020B0600070205080204" pitchFamily="50" charset="-128"/>
            </a:rPr>
            <a:t>5,096</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31,869</a:t>
          </a:r>
          <a:r>
            <a:rPr kumimoji="1" lang="ja-JP" altLang="en-US" sz="1300">
              <a:latin typeface="ＭＳ Ｐゴシック" panose="020B0600070205080204" pitchFamily="50" charset="-128"/>
              <a:ea typeface="ＭＳ Ｐゴシック" panose="020B0600070205080204" pitchFamily="50" charset="-128"/>
            </a:rPr>
            <a:t>円となっているのは、オアシスセンター空調設備機器改修工事（</a:t>
          </a:r>
          <a:r>
            <a:rPr kumimoji="1" lang="en-US" altLang="ja-JP" sz="1300">
              <a:latin typeface="ＭＳ Ｐゴシック" panose="020B0600070205080204" pitchFamily="50" charset="-128"/>
              <a:ea typeface="ＭＳ Ｐゴシック" panose="020B0600070205080204" pitchFamily="50" charset="-128"/>
            </a:rPr>
            <a:t>179,599</a:t>
          </a:r>
          <a:r>
            <a:rPr kumimoji="1" lang="ja-JP" altLang="en-US" sz="1300">
              <a:latin typeface="ＭＳ Ｐゴシック" panose="020B0600070205080204" pitchFamily="50" charset="-128"/>
              <a:ea typeface="ＭＳ Ｐゴシック" panose="020B0600070205080204" pitchFamily="50" charset="-128"/>
            </a:rPr>
            <a:t>千円）が皆減となったことなどによるもの。民生費は、類似団体平均値を</a:t>
          </a:r>
          <a:r>
            <a:rPr kumimoji="1" lang="en-US" altLang="ja-JP" sz="1300">
              <a:latin typeface="ＭＳ Ｐゴシック" panose="020B0600070205080204" pitchFamily="50" charset="-128"/>
              <a:ea typeface="ＭＳ Ｐゴシック" panose="020B0600070205080204" pitchFamily="50" charset="-128"/>
            </a:rPr>
            <a:t>15,114</a:t>
          </a:r>
          <a:r>
            <a:rPr kumimoji="1" lang="ja-JP" altLang="en-US" sz="1300">
              <a:latin typeface="ＭＳ Ｐゴシック" panose="020B0600070205080204" pitchFamily="50" charset="-128"/>
              <a:ea typeface="ＭＳ Ｐゴシック" panose="020B0600070205080204" pitchFamily="50" charset="-128"/>
            </a:rPr>
            <a:t>円下回ったが、前年度比</a:t>
          </a:r>
          <a:r>
            <a:rPr kumimoji="1" lang="en-US" altLang="ja-JP" sz="1300">
              <a:latin typeface="ＭＳ Ｐゴシック" panose="020B0600070205080204" pitchFamily="50" charset="-128"/>
              <a:ea typeface="ＭＳ Ｐゴシック" panose="020B0600070205080204" pitchFamily="50" charset="-128"/>
            </a:rPr>
            <a:t>22,702</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161,726</a:t>
          </a:r>
          <a:r>
            <a:rPr kumimoji="1" lang="ja-JP" altLang="en-US" sz="1300">
              <a:latin typeface="ＭＳ Ｐゴシック" panose="020B0600070205080204" pitchFamily="50" charset="-128"/>
              <a:ea typeface="ＭＳ Ｐゴシック" panose="020B0600070205080204" pitchFamily="50" charset="-128"/>
            </a:rPr>
            <a:t>円となった。後期高齢者医療療養給付費負担金（</a:t>
          </a:r>
          <a:r>
            <a:rPr kumimoji="1" lang="en-US" altLang="ja-JP" sz="1300">
              <a:latin typeface="ＭＳ Ｐゴシック" panose="020B0600070205080204" pitchFamily="50" charset="-128"/>
              <a:ea typeface="ＭＳ Ｐゴシック" panose="020B0600070205080204" pitchFamily="50" charset="-128"/>
            </a:rPr>
            <a:t>294,857</a:t>
          </a:r>
          <a:r>
            <a:rPr kumimoji="1" lang="ja-JP" altLang="en-US" sz="1300">
              <a:latin typeface="ＭＳ Ｐゴシック" panose="020B0600070205080204" pitchFamily="50" charset="-128"/>
              <a:ea typeface="ＭＳ Ｐゴシック" panose="020B0600070205080204" pitchFamily="50" charset="-128"/>
            </a:rPr>
            <a:t>千円）が皆増となったことなどが主な原因。土木費は、前年度比</a:t>
          </a:r>
          <a:r>
            <a:rPr kumimoji="1" lang="en-US" altLang="ja-JP" sz="1300">
              <a:latin typeface="ＭＳ Ｐゴシック" panose="020B0600070205080204" pitchFamily="50" charset="-128"/>
              <a:ea typeface="ＭＳ Ｐゴシック" panose="020B0600070205080204" pitchFamily="50" charset="-128"/>
            </a:rPr>
            <a:t>948</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32,290</a:t>
          </a:r>
          <a:r>
            <a:rPr kumimoji="1" lang="ja-JP" altLang="en-US" sz="1300">
              <a:latin typeface="ＭＳ Ｐゴシック" panose="020B0600070205080204" pitchFamily="50" charset="-128"/>
              <a:ea typeface="ＭＳ Ｐゴシック" panose="020B0600070205080204" pitchFamily="50" charset="-128"/>
            </a:rPr>
            <a:t>円となった。道路改良工事が前年度比</a:t>
          </a:r>
          <a:r>
            <a:rPr kumimoji="1" lang="en-US" altLang="ja-JP" sz="1300">
              <a:latin typeface="ＭＳ Ｐゴシック" panose="020B0600070205080204" pitchFamily="50" charset="-128"/>
              <a:ea typeface="ＭＳ Ｐゴシック" panose="020B0600070205080204" pitchFamily="50" charset="-128"/>
            </a:rPr>
            <a:t>40,499</a:t>
          </a:r>
          <a:r>
            <a:rPr kumimoji="1" lang="ja-JP" altLang="en-US" sz="1300">
              <a:latin typeface="ＭＳ Ｐゴシック" panose="020B0600070205080204" pitchFamily="50" charset="-128"/>
              <a:ea typeface="ＭＳ Ｐゴシック" panose="020B0600070205080204" pitchFamily="50" charset="-128"/>
            </a:rPr>
            <a:t>千円増の</a:t>
          </a:r>
          <a:r>
            <a:rPr kumimoji="1" lang="en-US" altLang="ja-JP" sz="1300">
              <a:latin typeface="ＭＳ Ｐゴシック" panose="020B0600070205080204" pitchFamily="50" charset="-128"/>
              <a:ea typeface="ＭＳ Ｐゴシック" panose="020B0600070205080204" pitchFamily="50" charset="-128"/>
            </a:rPr>
            <a:t>216,052</a:t>
          </a:r>
          <a:r>
            <a:rPr kumimoji="1" lang="ja-JP" altLang="en-US" sz="1300">
              <a:latin typeface="ＭＳ Ｐゴシック" panose="020B0600070205080204" pitchFamily="50" charset="-128"/>
              <a:ea typeface="ＭＳ Ｐゴシック" panose="020B0600070205080204" pitchFamily="50" charset="-128"/>
            </a:rPr>
            <a:t>千円となったことなどが主な要因となっている。また、道路舗装修繕計画に基づいた舗装の修繕・工事を行うほか、各種公共施設施設の長寿命化を図るための改修工事、阿久比スポーツ村整備事業等を予定しており、今後も普通建設事業費が増加することが予想される。今後も必要な事業の取捨選択を適切に行い、事業費の削減を目指す。</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愛知県阿久比町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財政調整基金については、決算剰余金の一部を積み立てるとともに、取り崩し額の抑制に努めている。令和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年度は、法人町民税、固定資産税等で増収となった一方で、個人住民税については定額減税の実施により減収となったため、町税全体で前年度比△</a:t>
          </a:r>
          <a:r>
            <a:rPr kumimoji="1" lang="en-US" altLang="ja-JP" sz="1200">
              <a:latin typeface="ＭＳ ゴシック" pitchFamily="49" charset="-128"/>
              <a:ea typeface="ＭＳ ゴシック" pitchFamily="49" charset="-128"/>
            </a:rPr>
            <a:t>22,851</a:t>
          </a:r>
          <a:r>
            <a:rPr kumimoji="1" lang="ja-JP" altLang="en-US" sz="1200">
              <a:latin typeface="ＭＳ ゴシック" pitchFamily="49" charset="-128"/>
              <a:ea typeface="ＭＳ ゴシック" pitchFamily="49" charset="-128"/>
            </a:rPr>
            <a:t>千円となった。また、国の補正予算により増額された地方交付税が前年度比</a:t>
          </a:r>
          <a:r>
            <a:rPr kumimoji="1" lang="en-US" altLang="ja-JP" sz="1200">
              <a:latin typeface="ＭＳ ゴシック" pitchFamily="49" charset="-128"/>
              <a:ea typeface="ＭＳ ゴシック" pitchFamily="49" charset="-128"/>
            </a:rPr>
            <a:t>+168,790</a:t>
          </a:r>
          <a:r>
            <a:rPr kumimoji="1" lang="ja-JP" altLang="en-US" sz="1200">
              <a:latin typeface="ＭＳ ゴシック" pitchFamily="49" charset="-128"/>
              <a:ea typeface="ＭＳ ゴシック" pitchFamily="49" charset="-128"/>
            </a:rPr>
            <a:t>千円などにより、不足額の補てんとして財政調整基金からの取り崩しが抑制されたため、実質単年度収支は黒字となった。</a:t>
          </a:r>
        </a:p>
        <a:p>
          <a:r>
            <a:rPr kumimoji="1" lang="ja-JP" altLang="en-US" sz="1200">
              <a:latin typeface="ＭＳ ゴシック" pitchFamily="49" charset="-128"/>
              <a:ea typeface="ＭＳ ゴシック" pitchFamily="49" charset="-128"/>
            </a:rPr>
            <a:t>　今後については、町税などの一般財源の確保が厳しくなる状況が見込まれ、財政調整基金の運用に頼らざるを得ないことが考えられる。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愛知県阿久比町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連結実質赤字比率については、全会計において黒字であるため赤字比率は算出されなかった。</a:t>
          </a:r>
        </a:p>
        <a:p>
          <a:r>
            <a:rPr kumimoji="1" lang="ja-JP" altLang="en-US" sz="1400">
              <a:latin typeface="ＭＳ ゴシック" pitchFamily="49" charset="-128"/>
              <a:ea typeface="ＭＳ ゴシック" pitchFamily="49" charset="-128"/>
            </a:rPr>
            <a:t>　今後については、一般会計においても、実質収支比率同様に、一般財源の確保が厳しくなる状況が見込まれ、財政調整基金を始めとする各種基金の運用による財政運営が求められるため、注視していく必要がある。</a:t>
          </a:r>
        </a:p>
        <a:p>
          <a:r>
            <a:rPr kumimoji="1" lang="ja-JP" altLang="en-US" sz="1400">
              <a:latin typeface="ＭＳ ゴシック" pitchFamily="49" charset="-128"/>
              <a:ea typeface="ＭＳ ゴシック" pitchFamily="49" charset="-128"/>
            </a:rPr>
            <a:t>　また、その他の会計においても、各々赤字決算とならないよう適切な予算編成及び財政運営に努め、黒字となるよう現状維持に努める。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愛知県阿久比町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実質公債費比率の分子の数値は、今年度は前年度比</a:t>
          </a:r>
          <a:r>
            <a:rPr kumimoji="1" lang="en-US" altLang="ja-JP" sz="1200">
              <a:latin typeface="ＭＳ ゴシック" pitchFamily="49" charset="-128"/>
              <a:ea typeface="ＭＳ ゴシック" pitchFamily="49" charset="-128"/>
            </a:rPr>
            <a:t>31</a:t>
          </a:r>
          <a:r>
            <a:rPr kumimoji="1" lang="ja-JP" altLang="en-US" sz="1200">
              <a:latin typeface="ＭＳ ゴシック" pitchFamily="49" charset="-128"/>
              <a:ea typeface="ＭＳ ゴシック" pitchFamily="49" charset="-128"/>
            </a:rPr>
            <a:t>百万円の減となった。</a:t>
          </a:r>
        </a:p>
        <a:p>
          <a:r>
            <a:rPr kumimoji="1" lang="ja-JP" altLang="en-US" sz="1200">
              <a:latin typeface="ＭＳ ゴシック" pitchFamily="49" charset="-128"/>
              <a:ea typeface="ＭＳ ゴシック" pitchFamily="49" charset="-128"/>
            </a:rPr>
            <a:t>　構造を見ると、臨時財政対策債、新学校給食センター建設事業や防災行政無線デジタル化事業の元金償還が影響し、一般会計での元利償還金において、前年度比＋</a:t>
          </a:r>
          <a:r>
            <a:rPr kumimoji="1" lang="en-US" altLang="ja-JP" sz="1200">
              <a:latin typeface="ＭＳ ゴシック" pitchFamily="49" charset="-128"/>
              <a:ea typeface="ＭＳ ゴシック" pitchFamily="49" charset="-128"/>
            </a:rPr>
            <a:t>3.6</a:t>
          </a:r>
          <a:r>
            <a:rPr kumimoji="1" lang="ja-JP" altLang="en-US" sz="1200">
              <a:latin typeface="ＭＳ ゴシック" pitchFamily="49" charset="-128"/>
              <a:ea typeface="ＭＳ ゴシック" pitchFamily="49" charset="-128"/>
            </a:rPr>
            <a:t>％となり、高い水準で推移している。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また、算入公債費等については、国の地方財政計画における臨時財政対策債発行可能額が減少となったことなどにより、</a:t>
          </a:r>
          <a:r>
            <a:rPr kumimoji="1" lang="en-US" altLang="ja-JP" sz="1200">
              <a:latin typeface="ＭＳ ゴシック" pitchFamily="49" charset="-128"/>
              <a:ea typeface="ＭＳ ゴシック" pitchFamily="49" charset="-128"/>
            </a:rPr>
            <a:t>8</a:t>
          </a:r>
          <a:r>
            <a:rPr kumimoji="1" lang="ja-JP" altLang="en-US" sz="1200">
              <a:latin typeface="ＭＳ ゴシック" pitchFamily="49" charset="-128"/>
              <a:ea typeface="ＭＳ ゴシック" pitchFamily="49" charset="-128"/>
            </a:rPr>
            <a:t>百万円の減となった。　実質公債費比率は、</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ヵ年平均では</a:t>
          </a:r>
          <a:r>
            <a:rPr kumimoji="1" lang="en-US" altLang="ja-JP" sz="1200">
              <a:latin typeface="ＭＳ ゴシック" pitchFamily="49" charset="-128"/>
              <a:ea typeface="ＭＳ ゴシック" pitchFamily="49" charset="-128"/>
            </a:rPr>
            <a:t>5.5</a:t>
          </a:r>
          <a:r>
            <a:rPr kumimoji="1" lang="ja-JP" altLang="en-US" sz="1200">
              <a:latin typeface="ＭＳ ゴシック" pitchFamily="49" charset="-128"/>
              <a:ea typeface="ＭＳ ゴシック" pitchFamily="49" charset="-128"/>
            </a:rPr>
            <a:t>％、単年度においても</a:t>
          </a:r>
          <a:r>
            <a:rPr kumimoji="1" lang="en-US" altLang="ja-JP" sz="1200">
              <a:latin typeface="ＭＳ ゴシック" pitchFamily="49" charset="-128"/>
              <a:ea typeface="ＭＳ ゴシック" pitchFamily="49" charset="-128"/>
            </a:rPr>
            <a:t>5.1</a:t>
          </a:r>
          <a:r>
            <a:rPr kumimoji="1" lang="ja-JP" altLang="en-US" sz="1200">
              <a:latin typeface="ＭＳ ゴシック" pitchFamily="49" charset="-128"/>
              <a:ea typeface="ＭＳ ゴシック" pitchFamily="49" charset="-128"/>
            </a:rPr>
            <a:t>％と早期健全化基準である</a:t>
          </a:r>
          <a:r>
            <a:rPr kumimoji="1" lang="en-US" altLang="ja-JP" sz="1200">
              <a:latin typeface="ＭＳ ゴシック" pitchFamily="49" charset="-128"/>
              <a:ea typeface="ＭＳ ゴシック" pitchFamily="49" charset="-128"/>
            </a:rPr>
            <a:t>25.0</a:t>
          </a:r>
          <a:r>
            <a:rPr kumimoji="1" lang="ja-JP" altLang="en-US" sz="1200">
              <a:latin typeface="ＭＳ ゴシック" pitchFamily="49" charset="-128"/>
              <a:ea typeface="ＭＳ ゴシック" pitchFamily="49" charset="-128"/>
            </a:rPr>
            <a:t>％を下回っているため、現段階では健全財政と言えるが、暫く高止まりすることが想定される。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愛知県阿久比町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基準財政需要額算入見込額については、下水道費の算入見込額が</a:t>
          </a:r>
          <a:r>
            <a:rPr kumimoji="1" lang="en-US" altLang="ja-JP" sz="1400">
              <a:latin typeface="ＭＳ ゴシック" pitchFamily="49" charset="-128"/>
              <a:ea typeface="ＭＳ ゴシック" pitchFamily="49" charset="-128"/>
            </a:rPr>
            <a:t>73</a:t>
          </a:r>
          <a:r>
            <a:rPr kumimoji="1" lang="ja-JP" altLang="en-US" sz="1400">
              <a:latin typeface="ＭＳ ゴシック" pitchFamily="49" charset="-128"/>
              <a:ea typeface="ＭＳ ゴシック" pitchFamily="49" charset="-128"/>
            </a:rPr>
            <a:t>百万円、公債費のうち臨時財政対策債が</a:t>
          </a:r>
          <a:r>
            <a:rPr kumimoji="1" lang="en-US" altLang="ja-JP" sz="1400">
              <a:latin typeface="ＭＳ ゴシック" pitchFamily="49" charset="-128"/>
              <a:ea typeface="ＭＳ ゴシック" pitchFamily="49" charset="-128"/>
            </a:rPr>
            <a:t>432</a:t>
          </a:r>
          <a:r>
            <a:rPr kumimoji="1" lang="ja-JP" altLang="en-US" sz="1400">
              <a:latin typeface="ＭＳ ゴシック" pitchFamily="49" charset="-128"/>
              <a:ea typeface="ＭＳ ゴシック" pitchFamily="49" charset="-128"/>
            </a:rPr>
            <a:t>百万円減少したことにより、</a:t>
          </a:r>
          <a:r>
            <a:rPr kumimoji="1" lang="en-US" altLang="ja-JP" sz="1400">
              <a:latin typeface="ＭＳ ゴシック" pitchFamily="49" charset="-128"/>
              <a:ea typeface="ＭＳ ゴシック" pitchFamily="49" charset="-128"/>
            </a:rPr>
            <a:t>604</a:t>
          </a:r>
          <a:r>
            <a:rPr kumimoji="1" lang="ja-JP" altLang="en-US" sz="1400">
              <a:latin typeface="ＭＳ ゴシック" pitchFamily="49" charset="-128"/>
              <a:ea typeface="ＭＳ ゴシック" pitchFamily="49" charset="-128"/>
            </a:rPr>
            <a:t>百万円の減となった。また、主に阿久比スポーツ村整備基金の取り崩しにより充当可能基金が</a:t>
          </a:r>
          <a:r>
            <a:rPr kumimoji="1" lang="en-US" altLang="ja-JP" sz="1400">
              <a:latin typeface="ＭＳ ゴシック" pitchFamily="49" charset="-128"/>
              <a:ea typeface="ＭＳ ゴシック" pitchFamily="49" charset="-128"/>
            </a:rPr>
            <a:t>330</a:t>
          </a:r>
          <a:r>
            <a:rPr kumimoji="1" lang="ja-JP" altLang="en-US" sz="1400">
              <a:latin typeface="ＭＳ ゴシック" pitchFamily="49" charset="-128"/>
              <a:ea typeface="ＭＳ ゴシック" pitchFamily="49" charset="-128"/>
            </a:rPr>
            <a:t>百万円減少したことで将来負担比率の分子の数値が</a:t>
          </a:r>
          <a:r>
            <a:rPr kumimoji="1" lang="en-US" altLang="ja-JP" sz="1400">
              <a:latin typeface="ＭＳ ゴシック" pitchFamily="49" charset="-128"/>
              <a:ea typeface="ＭＳ ゴシック" pitchFamily="49" charset="-128"/>
            </a:rPr>
            <a:t>176</a:t>
          </a:r>
          <a:r>
            <a:rPr kumimoji="1" lang="ja-JP" altLang="en-US" sz="1400">
              <a:latin typeface="ＭＳ ゴシック" pitchFamily="49" charset="-128"/>
              <a:ea typeface="ＭＳ ゴシック" pitchFamily="49" charset="-128"/>
            </a:rPr>
            <a:t>百万円の増となったが、前年度に引き続き正の数値として算出された。</a:t>
          </a:r>
        </a:p>
        <a:p>
          <a:r>
            <a:rPr kumimoji="1" lang="ja-JP" altLang="en-US" sz="1400">
              <a:latin typeface="ＭＳ ゴシック" pitchFamily="49" charset="-128"/>
              <a:ea typeface="ＭＳ ゴシック" pitchFamily="49" charset="-128"/>
            </a:rPr>
            <a:t>　将来負担比率は、</a:t>
          </a:r>
          <a:r>
            <a:rPr kumimoji="1" lang="en-US" altLang="ja-JP" sz="1400">
              <a:latin typeface="ＭＳ ゴシック" pitchFamily="49" charset="-128"/>
              <a:ea typeface="ＭＳ ゴシック" pitchFamily="49" charset="-128"/>
            </a:rPr>
            <a:t>17.9</a:t>
          </a:r>
          <a:r>
            <a:rPr kumimoji="1" lang="ja-JP" altLang="en-US" sz="1400">
              <a:latin typeface="ＭＳ ゴシック" pitchFamily="49" charset="-128"/>
              <a:ea typeface="ＭＳ ゴシック" pitchFamily="49" charset="-128"/>
            </a:rPr>
            <a:t>％と早期健全化基準である</a:t>
          </a:r>
          <a:r>
            <a:rPr kumimoji="1" lang="en-US" altLang="ja-JP" sz="1400">
              <a:latin typeface="ＭＳ ゴシック" pitchFamily="49" charset="-128"/>
              <a:ea typeface="ＭＳ ゴシック" pitchFamily="49" charset="-128"/>
            </a:rPr>
            <a:t>350.0</a:t>
          </a:r>
          <a:r>
            <a:rPr kumimoji="1" lang="ja-JP" altLang="en-US" sz="1400">
              <a:latin typeface="ＭＳ ゴシック" pitchFamily="49" charset="-128"/>
              <a:ea typeface="ＭＳ ゴシック" pitchFamily="49" charset="-128"/>
            </a:rPr>
            <a:t>％は下回っているため、現段階では健全財政と言えるが、今後は将来の住民に大きな負担を残さないよう、償還利率の低減や適債項目の選択などに努める。また、新規事業の実施等について総点検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愛知県阿久比町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・基金全体の残高は前年度比で減額となった。阿久比スポーツ村整備基金をはじめとするその他特定目的基金を取り崩したことが主な要因。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・財政調整基金については、個人町民税や法人町民税等で増収となり、前年度比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百万円、国の補正予算により増額された地方交付税が前年度比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百万円となった一方で個人住民税については定額減税の実施により減収となったため、町税全体で前年度比△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22,851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千円となった。不足額の補てんとしての取り崩しされたことなどから、残高が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数年で大きく阿久比スポーツ村の整備を進めていくため、阿久比スポーツ村整備基金の残高は徐々に減少傾向となるほか、公共施設整備基金や学校整備基金についても施設の長寿命化事業に充当するため、中長期的に見て減少傾向となる見込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・阿久比スポーツ村整備基金：阿久比スポーツ村の整備施策（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1,033,899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・公共施設整備基金：住宅地開発事業等に伴う公共施設の整備施策及び公共施設の長寿命化対策施策（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541,349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・学校整備基金：学校施設の整備施策（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346,481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・ふるさと基金：阿久比町を応援する人々からの寄附金を活用し、寄附者の意向を反映した事業施策（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106,557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・森林環境譲与税基金：森林の整備及びその促進に関する施策（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・もちの木園整備基金：阿久比町立もちの木園の施設整備施策（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・福祉基金：福祉の促進を目的とした事業施策（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・阿久比スポーツ村整備基金：野球場トイレ改修工事など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百万円の取り崩したことにより減少。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・公共施設整備基金：宮津保育園屋根・トイレ改修事業等の財源とするため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・学校整備基金：東部小学校特別教室空調設置事業、草木小学校特別教室空調設置事業等の財源とするため取り崩したことより減少。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・ふるさと基金：ふるさと阿久比応援寄附金を積み立てたことにより増加。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・森林環境譲与税基金：英比小学校児童用ロッカー等改修事業等の財源とするため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・学校整備基金：小中学校の長寿命化事業等の財源に充てるため、中長期的には減少傾向となる見込み。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・公共施設整備基金：公共施設の長寿命化事業等の財源に充てるため、中長期的には減少傾向となる見込み。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・一般会計歳入歳出の不足額を補うため、財政調整基金からの取り崩し合計額は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・財政調整基金の残高は、景気の動向による財源不足や災害への備え等を目的に、標準財政規模の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％程度となるよう努めることとしている。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・地方債の償還計画を踏まえ、今後の積み立てを検討する。（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愛知県阿久比町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28,083
27,622
23.80
11,811,002
11,170,584
595,935
6,915,777
8,649,485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年度の有形固定資産減価償却率は、前年度に引き続き、類似団体より低い水準にある。各種計画に基づき、インフラ系の施設については随時更新されている一方、その他の施設は建築年数が</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年を超えているものが多くある中、平成</a:t>
          </a:r>
          <a:r>
            <a:rPr kumimoji="1" lang="en-US" altLang="ja-JP" sz="1000">
              <a:solidFill>
                <a:schemeClr val="dk1"/>
              </a:solidFill>
              <a:effectLst/>
              <a:latin typeface="+mn-lt"/>
              <a:ea typeface="+mn-ea"/>
              <a:cs typeface="+mn-cs"/>
            </a:rPr>
            <a:t>28</a:t>
          </a:r>
          <a:r>
            <a:rPr kumimoji="1" lang="ja-JP" altLang="ja-JP" sz="1000">
              <a:solidFill>
                <a:schemeClr val="dk1"/>
              </a:solidFill>
              <a:effectLst/>
              <a:latin typeface="+mn-lt"/>
              <a:ea typeface="+mn-ea"/>
              <a:cs typeface="+mn-cs"/>
            </a:rPr>
            <a:t>年度に新庁舎及びホール棟の建替</a:t>
          </a:r>
          <a:r>
            <a:rPr kumimoji="1" lang="ja-JP" altLang="en-US" sz="1000">
              <a:solidFill>
                <a:schemeClr val="dk1"/>
              </a:solidFill>
              <a:effectLst/>
              <a:latin typeface="+mn-lt"/>
              <a:ea typeface="+mn-ea"/>
              <a:cs typeface="+mn-cs"/>
            </a:rPr>
            <a:t>え</a:t>
          </a:r>
          <a:r>
            <a:rPr kumimoji="1" lang="ja-JP" altLang="ja-JP" sz="1000">
              <a:solidFill>
                <a:schemeClr val="dk1"/>
              </a:solidFill>
              <a:effectLst/>
              <a:latin typeface="+mn-lt"/>
              <a:ea typeface="+mn-ea"/>
              <a:cs typeface="+mn-cs"/>
            </a:rPr>
            <a:t>が、令和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年度に新給食センターの建設が完了したことが要因となっている。その他の施設においても、公共施設等総合管理計画及び個別施設計画に基づき、施設の維持管理を適切に推進する。</a:t>
          </a:r>
          <a:endParaRPr lang="ja-JP" altLang="ja-JP" sz="10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124006</xdr:rowOff>
    </xdr:from>
    <xdr:to>
      <xdr:col>23</xdr:col>
      <xdr:colOff>136525</xdr:colOff>
      <xdr:row>30</xdr:row>
      <xdr:rowOff>54156</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711700" y="58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146883</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813300" y="5719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83911</xdr:rowOff>
    </xdr:from>
    <xdr:to>
      <xdr:col>19</xdr:col>
      <xdr:colOff>187325</xdr:colOff>
      <xdr:row>30</xdr:row>
      <xdr:rowOff>14061</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000500" y="582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134711</xdr:rowOff>
    </xdr:from>
    <xdr:to>
      <xdr:col>23</xdr:col>
      <xdr:colOff>85725</xdr:colOff>
      <xdr:row>30</xdr:row>
      <xdr:rowOff>3356</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4051300" y="5878286"/>
          <a:ext cx="7112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34562</xdr:rowOff>
    </xdr:from>
    <xdr:to>
      <xdr:col>15</xdr:col>
      <xdr:colOff>187325</xdr:colOff>
      <xdr:row>29</xdr:row>
      <xdr:rowOff>136162</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3238500" y="57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85362</xdr:rowOff>
    </xdr:from>
    <xdr:to>
      <xdr:col>19</xdr:col>
      <xdr:colOff>136525</xdr:colOff>
      <xdr:row>29</xdr:row>
      <xdr:rowOff>134711</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3289300" y="5828937"/>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162832</xdr:rowOff>
    </xdr:from>
    <xdr:to>
      <xdr:col>11</xdr:col>
      <xdr:colOff>187325</xdr:colOff>
      <xdr:row>29</xdr:row>
      <xdr:rowOff>92982</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476500" y="573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42182</xdr:rowOff>
    </xdr:from>
    <xdr:to>
      <xdr:col>15</xdr:col>
      <xdr:colOff>136525</xdr:colOff>
      <xdr:row>29</xdr:row>
      <xdr:rowOff>85362</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527300" y="578575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107315</xdr:rowOff>
    </xdr:from>
    <xdr:to>
      <xdr:col>7</xdr:col>
      <xdr:colOff>187325</xdr:colOff>
      <xdr:row>29</xdr:row>
      <xdr:rowOff>37465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714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158115</xdr:rowOff>
    </xdr:from>
    <xdr:to>
      <xdr:col>11</xdr:col>
      <xdr:colOff>136525</xdr:colOff>
      <xdr:row>29</xdr:row>
      <xdr:rowOff>42182</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765300" y="573024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30588</xdr:rowOff>
    </xdr:from>
    <xdr:ext cx="405111" cy="2590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836044" y="560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152689</xdr:rowOff>
    </xdr:from>
    <xdr:ext cx="405111" cy="25904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3086744" y="555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109509</xdr:rowOff>
    </xdr:from>
    <xdr:ext cx="405111" cy="25904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324744" y="55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5627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債務償還比率は、類似団体平均を下回っており、地方債残高が前年度比</a:t>
          </a:r>
          <a:r>
            <a:rPr kumimoji="1" lang="en-US" altLang="ja-JP" sz="1100">
              <a:solidFill>
                <a:schemeClr val="dk1"/>
              </a:solidFill>
              <a:effectLst/>
              <a:latin typeface="+mn-lt"/>
              <a:ea typeface="+mn-ea"/>
              <a:cs typeface="+mn-cs"/>
            </a:rPr>
            <a:t>682</a:t>
          </a:r>
          <a:r>
            <a:rPr kumimoji="1" lang="ja-JP" altLang="ja-JP" sz="1100">
              <a:solidFill>
                <a:schemeClr val="dk1"/>
              </a:solidFill>
              <a:effectLst/>
              <a:latin typeface="+mn-lt"/>
              <a:ea typeface="+mn-ea"/>
              <a:cs typeface="+mn-cs"/>
            </a:rPr>
            <a:t>百万円減となったことが主な要因である。債務償還比率については、令和２年度を上限の目安と捉えており、今後これを上回らないよう取り組む。</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D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00000000-0008-0000-0D00-000084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D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36" name="債務償還比率平均値テキスト">
          <a:extLst>
            <a:ext uri="{FF2B5EF4-FFF2-40B4-BE49-F238E27FC236}">
              <a16:creationId xmlns:a16="http://schemas.microsoft.com/office/drawing/2014/main" id="{00000000-0008-0000-0D00-000088000000}"/>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148850</xdr:rowOff>
    </xdr:from>
    <xdr:to>
      <xdr:col>60</xdr:col>
      <xdr:colOff>123825</xdr:colOff>
      <xdr:row>29</xdr:row>
      <xdr:rowOff>79000</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1747500" y="572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75341</xdr:rowOff>
    </xdr:from>
    <xdr:to>
      <xdr:col>76</xdr:col>
      <xdr:colOff>73025</xdr:colOff>
      <xdr:row>29</xdr:row>
      <xdr:rowOff>5491</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744700" y="564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98218</xdr:rowOff>
    </xdr:from>
    <xdr:ext cx="469744" cy="259045"/>
    <xdr:sp macro="" textlink="">
      <xdr:nvSpPr>
        <xdr:cNvPr id="148" name="債務償還比率該当値テキスト">
          <a:extLst>
            <a:ext uri="{FF2B5EF4-FFF2-40B4-BE49-F238E27FC236}">
              <a16:creationId xmlns:a16="http://schemas.microsoft.com/office/drawing/2014/main" id="{00000000-0008-0000-0D00-000094000000}"/>
            </a:ext>
          </a:extLst>
        </xdr:cNvPr>
        <xdr:cNvSpPr txBox="1"/>
      </xdr:nvSpPr>
      <xdr:spPr>
        <a:xfrm>
          <a:off x="14846300" y="549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62901</xdr:rowOff>
    </xdr:from>
    <xdr:to>
      <xdr:col>72</xdr:col>
      <xdr:colOff>123825</xdr:colOff>
      <xdr:row>28</xdr:row>
      <xdr:rowOff>164501</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033500" y="563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113701</xdr:rowOff>
    </xdr:from>
    <xdr:to>
      <xdr:col>76</xdr:col>
      <xdr:colOff>22225</xdr:colOff>
      <xdr:row>28</xdr:row>
      <xdr:rowOff>126141</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4084300" y="5685826"/>
          <a:ext cx="711200" cy="1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75033</xdr:rowOff>
    </xdr:from>
    <xdr:to>
      <xdr:col>68</xdr:col>
      <xdr:colOff>123825</xdr:colOff>
      <xdr:row>29</xdr:row>
      <xdr:rowOff>5183</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3271500" y="564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113701</xdr:rowOff>
    </xdr:from>
    <xdr:to>
      <xdr:col>72</xdr:col>
      <xdr:colOff>73025</xdr:colOff>
      <xdr:row>28</xdr:row>
      <xdr:rowOff>125833</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3322300" y="5685826"/>
          <a:ext cx="762000" cy="1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92922</xdr:rowOff>
    </xdr:from>
    <xdr:to>
      <xdr:col>64</xdr:col>
      <xdr:colOff>123825</xdr:colOff>
      <xdr:row>29</xdr:row>
      <xdr:rowOff>23072</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2509500" y="56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125833</xdr:rowOff>
    </xdr:from>
    <xdr:to>
      <xdr:col>68</xdr:col>
      <xdr:colOff>73025</xdr:colOff>
      <xdr:row>28</xdr:row>
      <xdr:rowOff>143722</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2560300" y="5697958"/>
          <a:ext cx="762000" cy="1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107351</xdr:rowOff>
    </xdr:from>
    <xdr:to>
      <xdr:col>60</xdr:col>
      <xdr:colOff>123825</xdr:colOff>
      <xdr:row>30</xdr:row>
      <xdr:rowOff>37501</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1747500" y="585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143722</xdr:rowOff>
    </xdr:from>
    <xdr:to>
      <xdr:col>64</xdr:col>
      <xdr:colOff>73025</xdr:colOff>
      <xdr:row>29</xdr:row>
      <xdr:rowOff>158151</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1798300" y="5715847"/>
          <a:ext cx="762000" cy="18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57" name="n_1aveValue債務償還比率">
          <a:extLst>
            <a:ext uri="{FF2B5EF4-FFF2-40B4-BE49-F238E27FC236}">
              <a16:creationId xmlns:a16="http://schemas.microsoft.com/office/drawing/2014/main" id="{00000000-0008-0000-0D00-00009D000000}"/>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58" name="n_2aveValue債務償還比率">
          <a:extLst>
            <a:ext uri="{FF2B5EF4-FFF2-40B4-BE49-F238E27FC236}">
              <a16:creationId xmlns:a16="http://schemas.microsoft.com/office/drawing/2014/main" id="{00000000-0008-0000-0D00-00009E000000}"/>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00000000-0008-0000-0D00-00009F000000}"/>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95527</xdr:rowOff>
    </xdr:from>
    <xdr:ext cx="469744" cy="259045"/>
    <xdr:sp macro="" textlink="">
      <xdr:nvSpPr>
        <xdr:cNvPr id="160" name="n_4aveValue債務償還比率">
          <a:extLst>
            <a:ext uri="{FF2B5EF4-FFF2-40B4-BE49-F238E27FC236}">
              <a16:creationId xmlns:a16="http://schemas.microsoft.com/office/drawing/2014/main" id="{00000000-0008-0000-0D00-0000A0000000}"/>
            </a:ext>
          </a:extLst>
        </xdr:cNvPr>
        <xdr:cNvSpPr txBox="1"/>
      </xdr:nvSpPr>
      <xdr:spPr>
        <a:xfrm>
          <a:off x="11563427" y="549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9578</xdr:rowOff>
    </xdr:from>
    <xdr:ext cx="469744" cy="259045"/>
    <xdr:sp macro="" textlink="">
      <xdr:nvSpPr>
        <xdr:cNvPr id="161" name="n_1mainValue債務償還比率">
          <a:extLst>
            <a:ext uri="{FF2B5EF4-FFF2-40B4-BE49-F238E27FC236}">
              <a16:creationId xmlns:a16="http://schemas.microsoft.com/office/drawing/2014/main" id="{00000000-0008-0000-0D00-0000A1000000}"/>
            </a:ext>
          </a:extLst>
        </xdr:cNvPr>
        <xdr:cNvSpPr txBox="1"/>
      </xdr:nvSpPr>
      <xdr:spPr>
        <a:xfrm>
          <a:off x="13836727" y="54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21710</xdr:rowOff>
    </xdr:from>
    <xdr:ext cx="469744" cy="259045"/>
    <xdr:sp macro="" textlink="">
      <xdr:nvSpPr>
        <xdr:cNvPr id="162" name="n_2mainValue債務償還比率">
          <a:extLst>
            <a:ext uri="{FF2B5EF4-FFF2-40B4-BE49-F238E27FC236}">
              <a16:creationId xmlns:a16="http://schemas.microsoft.com/office/drawing/2014/main" id="{00000000-0008-0000-0D00-0000A2000000}"/>
            </a:ext>
          </a:extLst>
        </xdr:cNvPr>
        <xdr:cNvSpPr txBox="1"/>
      </xdr:nvSpPr>
      <xdr:spPr>
        <a:xfrm>
          <a:off x="13087427" y="542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14199</xdr:rowOff>
    </xdr:from>
    <xdr:ext cx="469744" cy="259045"/>
    <xdr:sp macro="" textlink="">
      <xdr:nvSpPr>
        <xdr:cNvPr id="163" name="n_3mainValue債務償還比率">
          <a:extLst>
            <a:ext uri="{FF2B5EF4-FFF2-40B4-BE49-F238E27FC236}">
              <a16:creationId xmlns:a16="http://schemas.microsoft.com/office/drawing/2014/main" id="{00000000-0008-0000-0D00-0000A3000000}"/>
            </a:ext>
          </a:extLst>
        </xdr:cNvPr>
        <xdr:cNvSpPr txBox="1"/>
      </xdr:nvSpPr>
      <xdr:spPr>
        <a:xfrm>
          <a:off x="12325427" y="575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28628</xdr:rowOff>
    </xdr:from>
    <xdr:ext cx="469744" cy="259045"/>
    <xdr:sp macro="" textlink="">
      <xdr:nvSpPr>
        <xdr:cNvPr id="164" name="n_4mainValue債務償還比率">
          <a:extLst>
            <a:ext uri="{FF2B5EF4-FFF2-40B4-BE49-F238E27FC236}">
              <a16:creationId xmlns:a16="http://schemas.microsoft.com/office/drawing/2014/main" id="{00000000-0008-0000-0D00-0000A4000000}"/>
            </a:ext>
          </a:extLst>
        </xdr:cNvPr>
        <xdr:cNvSpPr txBox="1"/>
      </xdr:nvSpPr>
      <xdr:spPr>
        <a:xfrm>
          <a:off x="11563427" y="594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D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D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愛知県阿久比町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28,083
27,622
23.80
11,811,002
11,170,584
595,935
6,915,777
8,649,485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84836</xdr:rowOff>
    </xdr:from>
    <xdr:to>
      <xdr:col>6</xdr:col>
      <xdr:colOff>38100</xdr:colOff>
      <xdr:row>37</xdr:row>
      <xdr:rowOff>14986</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2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36830</xdr:rowOff>
    </xdr:from>
    <xdr:to>
      <xdr:col>24</xdr:col>
      <xdr:colOff>114300</xdr:colOff>
      <xdr:row>36</xdr:row>
      <xdr:rowOff>138430</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59707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xdr:rowOff>
    </xdr:from>
    <xdr:to>
      <xdr:col>20</xdr:col>
      <xdr:colOff>38100</xdr:colOff>
      <xdr:row>36</xdr:row>
      <xdr:rowOff>104140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53340</xdr:rowOff>
    </xdr:from>
    <xdr:to>
      <xdr:col>24</xdr:col>
      <xdr:colOff>63500</xdr:colOff>
      <xdr:row>36</xdr:row>
      <xdr:rowOff>87630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2255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130556</xdr:rowOff>
    </xdr:from>
    <xdr:to>
      <xdr:col>15</xdr:col>
      <xdr:colOff>101600</xdr:colOff>
      <xdr:row>36</xdr:row>
      <xdr:rowOff>60706</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9906</xdr:rowOff>
    </xdr:from>
    <xdr:to>
      <xdr:col>19</xdr:col>
      <xdr:colOff>177800</xdr:colOff>
      <xdr:row>36</xdr:row>
      <xdr:rowOff>53340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1821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89408</xdr:rowOff>
    </xdr:from>
    <xdr:to>
      <xdr:col>10</xdr:col>
      <xdr:colOff>165100</xdr:colOff>
      <xdr:row>36</xdr:row>
      <xdr:rowOff>19558</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09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140208</xdr:rowOff>
    </xdr:from>
    <xdr:to>
      <xdr:col>15</xdr:col>
      <xdr:colOff>50800</xdr:colOff>
      <xdr:row>36</xdr:row>
      <xdr:rowOff>9906</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14095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45974</xdr:rowOff>
    </xdr:from>
    <xdr:to>
      <xdr:col>6</xdr:col>
      <xdr:colOff>38100</xdr:colOff>
      <xdr:row>35</xdr:row>
      <xdr:rowOff>147574</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04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96774</xdr:rowOff>
    </xdr:from>
    <xdr:to>
      <xdr:col>10</xdr:col>
      <xdr:colOff>114300</xdr:colOff>
      <xdr:row>35</xdr:row>
      <xdr:rowOff>140208</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09752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6113</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34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120667</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77233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36085</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586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164101</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9741</xdr:rowOff>
    </xdr:from>
    <xdr:to>
      <xdr:col>36</xdr:col>
      <xdr:colOff>165100</xdr:colOff>
      <xdr:row>38</xdr:row>
      <xdr:rowOff>111341</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52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12636</xdr:rowOff>
    </xdr:from>
    <xdr:to>
      <xdr:col>55</xdr:col>
      <xdr:colOff>50800</xdr:colOff>
      <xdr:row>39</xdr:row>
      <xdr:rowOff>114236</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69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35513</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55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17094</xdr:rowOff>
    </xdr:from>
    <xdr:to>
      <xdr:col>50</xdr:col>
      <xdr:colOff>165100</xdr:colOff>
      <xdr:row>39</xdr:row>
      <xdr:rowOff>118694</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70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63436</xdr:rowOff>
    </xdr:from>
    <xdr:to>
      <xdr:col>55</xdr:col>
      <xdr:colOff>0</xdr:colOff>
      <xdr:row>39</xdr:row>
      <xdr:rowOff>67894</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749986"/>
          <a:ext cx="8382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19114</xdr:rowOff>
    </xdr:from>
    <xdr:to>
      <xdr:col>46</xdr:col>
      <xdr:colOff>38100</xdr:colOff>
      <xdr:row>39</xdr:row>
      <xdr:rowOff>120714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70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67894</xdr:rowOff>
    </xdr:from>
    <xdr:to>
      <xdr:col>50</xdr:col>
      <xdr:colOff>114300</xdr:colOff>
      <xdr:row>39</xdr:row>
      <xdr:rowOff>69914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754444"/>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21095</xdr:rowOff>
    </xdr:from>
    <xdr:to>
      <xdr:col>41</xdr:col>
      <xdr:colOff>101600</xdr:colOff>
      <xdr:row>39</xdr:row>
      <xdr:rowOff>122695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70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69914</xdr:rowOff>
    </xdr:from>
    <xdr:to>
      <xdr:col>45</xdr:col>
      <xdr:colOff>177800</xdr:colOff>
      <xdr:row>39</xdr:row>
      <xdr:rowOff>71895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756464"/>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22123</xdr:rowOff>
    </xdr:from>
    <xdr:to>
      <xdr:col>36</xdr:col>
      <xdr:colOff>165100</xdr:colOff>
      <xdr:row>39</xdr:row>
      <xdr:rowOff>123723</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70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71895</xdr:rowOff>
    </xdr:from>
    <xdr:to>
      <xdr:col>41</xdr:col>
      <xdr:colOff>50800</xdr:colOff>
      <xdr:row>39</xdr:row>
      <xdr:rowOff>72923</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758445"/>
          <a:ext cx="8890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127868</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30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135221</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47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137241</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48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139222</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48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114850</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680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47172</xdr:rowOff>
    </xdr:from>
    <xdr:to>
      <xdr:col>24</xdr:col>
      <xdr:colOff>114300</xdr:colOff>
      <xdr:row>61</xdr:row>
      <xdr:rowOff>148772</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25599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37374</xdr:rowOff>
    </xdr:from>
    <xdr:to>
      <xdr:col>20</xdr:col>
      <xdr:colOff>38100</xdr:colOff>
      <xdr:row>61</xdr:row>
      <xdr:rowOff>138974</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88174</xdr:rowOff>
    </xdr:from>
    <xdr:to>
      <xdr:col>24</xdr:col>
      <xdr:colOff>63500</xdr:colOff>
      <xdr:row>61</xdr:row>
      <xdr:rowOff>97972</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546624"/>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9616</xdr:rowOff>
    </xdr:from>
    <xdr:to>
      <xdr:col>15</xdr:col>
      <xdr:colOff>101600</xdr:colOff>
      <xdr:row>61</xdr:row>
      <xdr:rowOff>111216</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60416</xdr:rowOff>
    </xdr:from>
    <xdr:to>
      <xdr:col>19</xdr:col>
      <xdr:colOff>177800</xdr:colOff>
      <xdr:row>61</xdr:row>
      <xdr:rowOff>88174</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1051886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153307</xdr:rowOff>
    </xdr:from>
    <xdr:to>
      <xdr:col>10</xdr:col>
      <xdr:colOff>165100</xdr:colOff>
      <xdr:row>61</xdr:row>
      <xdr:rowOff>83457</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32657</xdr:rowOff>
    </xdr:from>
    <xdr:to>
      <xdr:col>15</xdr:col>
      <xdr:colOff>50800</xdr:colOff>
      <xdr:row>61</xdr:row>
      <xdr:rowOff>60416</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1049110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123916</xdr:rowOff>
    </xdr:from>
    <xdr:to>
      <xdr:col>6</xdr:col>
      <xdr:colOff>38100</xdr:colOff>
      <xdr:row>61</xdr:row>
      <xdr:rowOff>54066</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3266</xdr:rowOff>
    </xdr:from>
    <xdr:to>
      <xdr:col>10</xdr:col>
      <xdr:colOff>114300</xdr:colOff>
      <xdr:row>61</xdr:row>
      <xdr:rowOff>32657</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1046171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130101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102343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74584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45193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E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E00-0000E500000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E00-0000E700000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E00-0000E9000000}"/>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149865</xdr:rowOff>
    </xdr:from>
    <xdr:to>
      <xdr:col>36</xdr:col>
      <xdr:colOff>165100</xdr:colOff>
      <xdr:row>63</xdr:row>
      <xdr:rowOff>80015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6921500" y="10779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69842</xdr:rowOff>
    </xdr:from>
    <xdr:to>
      <xdr:col>55</xdr:col>
      <xdr:colOff>50800</xdr:colOff>
      <xdr:row>63</xdr:row>
      <xdr:rowOff>171442</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10426700" y="1087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156219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E00-0000F5000000}"/>
            </a:ext>
          </a:extLst>
        </xdr:cNvPr>
        <xdr:cNvSpPr txBox="1"/>
      </xdr:nvSpPr>
      <xdr:spPr>
        <a:xfrm>
          <a:off x="10515600" y="10786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72931</xdr:rowOff>
    </xdr:from>
    <xdr:to>
      <xdr:col>50</xdr:col>
      <xdr:colOff>165100</xdr:colOff>
      <xdr:row>64</xdr:row>
      <xdr:rowOff>3081</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588500" y="1087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120642</xdr:rowOff>
    </xdr:from>
    <xdr:to>
      <xdr:col>55</xdr:col>
      <xdr:colOff>0</xdr:colOff>
      <xdr:row>63</xdr:row>
      <xdr:rowOff>123731</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9639300" y="10921992"/>
          <a:ext cx="838200" cy="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73454</xdr:rowOff>
    </xdr:from>
    <xdr:to>
      <xdr:col>46</xdr:col>
      <xdr:colOff>38100</xdr:colOff>
      <xdr:row>64</xdr:row>
      <xdr:rowOff>3604</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699500" y="1087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123731</xdr:rowOff>
    </xdr:from>
    <xdr:to>
      <xdr:col>50</xdr:col>
      <xdr:colOff>114300</xdr:colOff>
      <xdr:row>63</xdr:row>
      <xdr:rowOff>124254</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750300" y="10925081"/>
          <a:ext cx="889000" cy="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73964</xdr:rowOff>
    </xdr:from>
    <xdr:to>
      <xdr:col>41</xdr:col>
      <xdr:colOff>101600</xdr:colOff>
      <xdr:row>64</xdr:row>
      <xdr:rowOff>4114</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810500" y="1087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124254</xdr:rowOff>
    </xdr:from>
    <xdr:to>
      <xdr:col>45</xdr:col>
      <xdr:colOff>177800</xdr:colOff>
      <xdr:row>63</xdr:row>
      <xdr:rowOff>124764</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861300" y="10925604"/>
          <a:ext cx="889000" cy="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74140</xdr:rowOff>
    </xdr:from>
    <xdr:to>
      <xdr:col>36</xdr:col>
      <xdr:colOff>165100</xdr:colOff>
      <xdr:row>64</xdr:row>
      <xdr:rowOff>4290</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921500" y="1087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124764</xdr:rowOff>
    </xdr:from>
    <xdr:to>
      <xdr:col>41</xdr:col>
      <xdr:colOff>50800</xdr:colOff>
      <xdr:row>63</xdr:row>
      <xdr:rowOff>124940</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6972300" y="10926114"/>
          <a:ext cx="88900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96542</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6672795" y="10554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165658</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59411" y="109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166181</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83111" y="1096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166691</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94111" y="1096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166867</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705111" y="1096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E00-00001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E00-00001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E00-00001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0000000-0008-0000-0E00-000015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0E00-00001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0E00-00001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0E00-00001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E00-00001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E00-00001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E00-00001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E00-00001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0E00-00001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00000000-0008-0000-0E00-00001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00000000-0008-0000-0E00-00001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00000000-0008-0000-0E00-00002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00000000-0008-0000-0E00-00002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00000000-0008-0000-0E00-00002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E00-00002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E00-00002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00000000-0008-0000-0E00-00002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00000000-0008-0000-0E00-00002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00000000-0008-0000-0E00-00002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00000000-0008-0000-0E00-00002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0000000-0008-0000-0E00-00002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00000000-0008-0000-0E00-00002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E00-00002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E00-00002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00000000-0008-0000-0E00-00002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00000000-0008-0000-0E00-000032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00000000-0008-0000-0E00-00003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00000000-0008-0000-0E00-00003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00000000-0008-0000-0E00-00003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a:extLst>
            <a:ext uri="{FF2B5EF4-FFF2-40B4-BE49-F238E27FC236}">
              <a16:creationId xmlns:a16="http://schemas.microsoft.com/office/drawing/2014/main" id="{00000000-0008-0000-0E00-00003A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00000000-0008-0000-0E00-00003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a:extLst>
            <a:ext uri="{FF2B5EF4-FFF2-40B4-BE49-F238E27FC236}">
              <a16:creationId xmlns:a16="http://schemas.microsoft.com/office/drawing/2014/main" id="{00000000-0008-0000-0E00-00003D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00000000-0008-0000-0E00-00003E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a:extLst>
            <a:ext uri="{FF2B5EF4-FFF2-40B4-BE49-F238E27FC236}">
              <a16:creationId xmlns:a16="http://schemas.microsoft.com/office/drawing/2014/main" id="{00000000-0008-0000-0E00-00003F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00000000-0008-0000-0E00-000040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a:extLst>
            <a:ext uri="{FF2B5EF4-FFF2-40B4-BE49-F238E27FC236}">
              <a16:creationId xmlns:a16="http://schemas.microsoft.com/office/drawing/2014/main" id="{00000000-0008-0000-0E00-000041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00000000-0008-0000-0E00-00004201000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a:extLst>
            <a:ext uri="{FF2B5EF4-FFF2-40B4-BE49-F238E27FC236}">
              <a16:creationId xmlns:a16="http://schemas.microsoft.com/office/drawing/2014/main" id="{00000000-0008-0000-0E00-00004301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a:extLst>
            <a:ext uri="{FF2B5EF4-FFF2-40B4-BE49-F238E27FC236}">
              <a16:creationId xmlns:a16="http://schemas.microsoft.com/office/drawing/2014/main" id="{00000000-0008-0000-0E00-00004401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a:extLst>
            <a:ext uri="{FF2B5EF4-FFF2-40B4-BE49-F238E27FC236}">
              <a16:creationId xmlns:a16="http://schemas.microsoft.com/office/drawing/2014/main" id="{00000000-0008-0000-0E00-00004501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a:extLst>
            <a:ext uri="{FF2B5EF4-FFF2-40B4-BE49-F238E27FC236}">
              <a16:creationId xmlns:a16="http://schemas.microsoft.com/office/drawing/2014/main" id="{00000000-0008-0000-0E00-00004601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38100</xdr:rowOff>
    </xdr:from>
    <xdr:to>
      <xdr:col>67</xdr:col>
      <xdr:colOff>101600</xdr:colOff>
      <xdr:row>37</xdr:row>
      <xdr:rowOff>139700</xdr:rowOff>
    </xdr:to>
    <xdr:sp macro="" textlink="">
      <xdr:nvSpPr>
        <xdr:cNvPr id="327" name="フローチャート: 判断 326">
          <a:extLst>
            <a:ext uri="{FF2B5EF4-FFF2-40B4-BE49-F238E27FC236}">
              <a16:creationId xmlns:a16="http://schemas.microsoft.com/office/drawing/2014/main" id="{00000000-0008-0000-0E00-000047010000}"/>
            </a:ext>
          </a:extLst>
        </xdr:cNvPr>
        <xdr:cNvSpPr/>
      </xdr:nvSpPr>
      <xdr:spPr>
        <a:xfrm>
          <a:off x="127635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62230</xdr:rowOff>
    </xdr:from>
    <xdr:to>
      <xdr:col>85</xdr:col>
      <xdr:colOff>177800</xdr:colOff>
      <xdr:row>38</xdr:row>
      <xdr:rowOff>163830</xdr:rowOff>
    </xdr:to>
    <xdr:sp macro="" textlink="">
      <xdr:nvSpPr>
        <xdr:cNvPr id="333" name="楕円 332">
          <a:extLst>
            <a:ext uri="{FF2B5EF4-FFF2-40B4-BE49-F238E27FC236}">
              <a16:creationId xmlns:a16="http://schemas.microsoft.com/office/drawing/2014/main" id="{00000000-0008-0000-0E00-00004D010000}"/>
            </a:ext>
          </a:extLst>
        </xdr:cNvPr>
        <xdr:cNvSpPr/>
      </xdr:nvSpPr>
      <xdr:spPr>
        <a:xfrm>
          <a:off x="162687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40657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00000000-0008-0000-0E00-00004E010000}"/>
            </a:ext>
          </a:extLst>
        </xdr:cNvPr>
        <xdr:cNvSpPr txBox="1"/>
      </xdr:nvSpPr>
      <xdr:spPr>
        <a:xfrm>
          <a:off x="16357600" y="655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48260</xdr:rowOff>
    </xdr:from>
    <xdr:to>
      <xdr:col>81</xdr:col>
      <xdr:colOff>101600</xdr:colOff>
      <xdr:row>38</xdr:row>
      <xdr:rowOff>149860</xdr:rowOff>
    </xdr:to>
    <xdr:sp macro="" textlink="">
      <xdr:nvSpPr>
        <xdr:cNvPr id="335" name="楕円 334">
          <a:extLst>
            <a:ext uri="{FF2B5EF4-FFF2-40B4-BE49-F238E27FC236}">
              <a16:creationId xmlns:a16="http://schemas.microsoft.com/office/drawing/2014/main" id="{00000000-0008-0000-0E00-00004F010000}"/>
            </a:ext>
          </a:extLst>
        </xdr:cNvPr>
        <xdr:cNvSpPr/>
      </xdr:nvSpPr>
      <xdr:spPr>
        <a:xfrm>
          <a:off x="15430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99060</xdr:rowOff>
    </xdr:from>
    <xdr:to>
      <xdr:col>85</xdr:col>
      <xdr:colOff>127000</xdr:colOff>
      <xdr:row>38</xdr:row>
      <xdr:rowOff>113030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15481300" y="661416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25400</xdr:rowOff>
    </xdr:from>
    <xdr:to>
      <xdr:col>76</xdr:col>
      <xdr:colOff>165100</xdr:colOff>
      <xdr:row>38</xdr:row>
      <xdr:rowOff>127000</xdr:rowOff>
    </xdr:to>
    <xdr:sp macro="" textlink="">
      <xdr:nvSpPr>
        <xdr:cNvPr id="337" name="楕円 336">
          <a:extLst>
            <a:ext uri="{FF2B5EF4-FFF2-40B4-BE49-F238E27FC236}">
              <a16:creationId xmlns:a16="http://schemas.microsoft.com/office/drawing/2014/main" id="{00000000-0008-0000-0E00-000051010000}"/>
            </a:ext>
          </a:extLst>
        </xdr:cNvPr>
        <xdr:cNvSpPr/>
      </xdr:nvSpPr>
      <xdr:spPr>
        <a:xfrm>
          <a:off x="14541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76200</xdr:rowOff>
    </xdr:from>
    <xdr:to>
      <xdr:col>81</xdr:col>
      <xdr:colOff>50800</xdr:colOff>
      <xdr:row>38</xdr:row>
      <xdr:rowOff>99060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14592300" y="6591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12700</xdr:rowOff>
    </xdr:from>
    <xdr:to>
      <xdr:col>72</xdr:col>
      <xdr:colOff>38100</xdr:colOff>
      <xdr:row>38</xdr:row>
      <xdr:rowOff>114300</xdr:rowOff>
    </xdr:to>
    <xdr:sp macro="" textlink="">
      <xdr:nvSpPr>
        <xdr:cNvPr id="339" name="楕円 338">
          <a:extLst>
            <a:ext uri="{FF2B5EF4-FFF2-40B4-BE49-F238E27FC236}">
              <a16:creationId xmlns:a16="http://schemas.microsoft.com/office/drawing/2014/main" id="{00000000-0008-0000-0E00-000053010000}"/>
            </a:ext>
          </a:extLst>
        </xdr:cNvPr>
        <xdr:cNvSpPr/>
      </xdr:nvSpPr>
      <xdr:spPr>
        <a:xfrm>
          <a:off x="13652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63500</xdr:rowOff>
    </xdr:from>
    <xdr:to>
      <xdr:col>76</xdr:col>
      <xdr:colOff>114300</xdr:colOff>
      <xdr:row>38</xdr:row>
      <xdr:rowOff>76200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13703300" y="6578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165100</xdr:rowOff>
    </xdr:from>
    <xdr:to>
      <xdr:col>67</xdr:col>
      <xdr:colOff>101600</xdr:colOff>
      <xdr:row>38</xdr:row>
      <xdr:rowOff>95250</xdr:rowOff>
    </xdr:to>
    <xdr:sp macro="" textlink="">
      <xdr:nvSpPr>
        <xdr:cNvPr id="341" name="楕円 340">
          <a:extLst>
            <a:ext uri="{FF2B5EF4-FFF2-40B4-BE49-F238E27FC236}">
              <a16:creationId xmlns:a16="http://schemas.microsoft.com/office/drawing/2014/main" id="{00000000-0008-0000-0E00-000055010000}"/>
            </a:ext>
          </a:extLst>
        </xdr:cNvPr>
        <xdr:cNvSpPr/>
      </xdr:nvSpPr>
      <xdr:spPr>
        <a:xfrm>
          <a:off x="12763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44450</xdr:rowOff>
    </xdr:from>
    <xdr:to>
      <xdr:col>71</xdr:col>
      <xdr:colOff>177800</xdr:colOff>
      <xdr:row>38</xdr:row>
      <xdr:rowOff>63500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12814300" y="6559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00000000-0008-0000-0E00-000057010000}"/>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00000000-0008-0000-0E00-000058010000}"/>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00000000-0008-0000-0E00-000059010000}"/>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156227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00000000-0008-0000-0E00-00005A010000}"/>
            </a:ext>
          </a:extLst>
        </xdr:cNvPr>
        <xdr:cNvSpPr txBox="1"/>
      </xdr:nvSpPr>
      <xdr:spPr>
        <a:xfrm>
          <a:off x="12611744" y="615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140987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00000000-0008-0000-0E00-00005B010000}"/>
            </a:ext>
          </a:extLst>
        </xdr:cNvPr>
        <xdr:cNvSpPr txBox="1"/>
      </xdr:nvSpPr>
      <xdr:spPr>
        <a:xfrm>
          <a:off x="15266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118127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00000000-0008-0000-0E00-00005C010000}"/>
            </a:ext>
          </a:extLst>
        </xdr:cNvPr>
        <xdr:cNvSpPr txBox="1"/>
      </xdr:nvSpPr>
      <xdr:spPr>
        <a:xfrm>
          <a:off x="14389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105427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00000000-0008-0000-0E00-00005D010000}"/>
            </a:ext>
          </a:extLst>
        </xdr:cNvPr>
        <xdr:cNvSpPr txBox="1"/>
      </xdr:nvSpPr>
      <xdr:spPr>
        <a:xfrm>
          <a:off x="13500744" y="662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86377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00000000-0008-0000-0E00-00005E010000}"/>
            </a:ext>
          </a:extLst>
        </xdr:cNvPr>
        <xdr:cNvSpPr txBox="1"/>
      </xdr:nvSpPr>
      <xdr:spPr>
        <a:xfrm>
          <a:off x="12611744" y="660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00000000-0008-0000-0E00-00005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00000000-0008-0000-0E00-00006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0000000-0008-0000-0E00-00006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00000000-0008-0000-0E00-00006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00000000-0008-0000-0E00-00006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00000000-0008-0000-0E00-00006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00000000-0008-0000-0E00-00006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00000000-0008-0000-0E00-00006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00000000-0008-0000-0E00-00006C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00000000-0008-0000-0E00-00006E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00000000-0008-0000-0E00-000070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00000000-0008-0000-0E00-000072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00000000-0008-0000-0E00-00007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00000000-0008-0000-0E00-00007501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a:extLst>
            <a:ext uri="{FF2B5EF4-FFF2-40B4-BE49-F238E27FC236}">
              <a16:creationId xmlns:a16="http://schemas.microsoft.com/office/drawing/2014/main" id="{00000000-0008-0000-0E00-00007601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00000000-0008-0000-0E00-00007701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a:extLst>
            <a:ext uri="{FF2B5EF4-FFF2-40B4-BE49-F238E27FC236}">
              <a16:creationId xmlns:a16="http://schemas.microsoft.com/office/drawing/2014/main" id="{00000000-0008-0000-0E00-00007801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00000000-0008-0000-0E00-000079010000}"/>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a:extLst>
            <a:ext uri="{FF2B5EF4-FFF2-40B4-BE49-F238E27FC236}">
              <a16:creationId xmlns:a16="http://schemas.microsoft.com/office/drawing/2014/main" id="{00000000-0008-0000-0E00-00007A01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a:extLst>
            <a:ext uri="{FF2B5EF4-FFF2-40B4-BE49-F238E27FC236}">
              <a16:creationId xmlns:a16="http://schemas.microsoft.com/office/drawing/2014/main" id="{00000000-0008-0000-0E00-00007B01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a:extLst>
            <a:ext uri="{FF2B5EF4-FFF2-40B4-BE49-F238E27FC236}">
              <a16:creationId xmlns:a16="http://schemas.microsoft.com/office/drawing/2014/main" id="{00000000-0008-0000-0E00-00007C01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a:extLst>
            <a:ext uri="{FF2B5EF4-FFF2-40B4-BE49-F238E27FC236}">
              <a16:creationId xmlns:a16="http://schemas.microsoft.com/office/drawing/2014/main" id="{00000000-0008-0000-0E00-00007D01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382" name="フローチャート: 判断 381">
          <a:extLst>
            <a:ext uri="{FF2B5EF4-FFF2-40B4-BE49-F238E27FC236}">
              <a16:creationId xmlns:a16="http://schemas.microsoft.com/office/drawing/2014/main" id="{00000000-0008-0000-0E00-00007E010000}"/>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0000000-0008-0000-0E00-00007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00000000-0008-0000-0E00-00008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105410</xdr:rowOff>
    </xdr:from>
    <xdr:to>
      <xdr:col>116</xdr:col>
      <xdr:colOff>114300</xdr:colOff>
      <xdr:row>38</xdr:row>
      <xdr:rowOff>35560</xdr:rowOff>
    </xdr:to>
    <xdr:sp macro="" textlink="">
      <xdr:nvSpPr>
        <xdr:cNvPr id="388" name="楕円 387">
          <a:extLst>
            <a:ext uri="{FF2B5EF4-FFF2-40B4-BE49-F238E27FC236}">
              <a16:creationId xmlns:a16="http://schemas.microsoft.com/office/drawing/2014/main" id="{00000000-0008-0000-0E00-000084010000}"/>
            </a:ext>
          </a:extLst>
        </xdr:cNvPr>
        <xdr:cNvSpPr/>
      </xdr:nvSpPr>
      <xdr:spPr>
        <a:xfrm>
          <a:off x="221107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128287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00000000-0008-0000-0E00-000085010000}"/>
            </a:ext>
          </a:extLst>
        </xdr:cNvPr>
        <xdr:cNvSpPr txBox="1"/>
      </xdr:nvSpPr>
      <xdr:spPr>
        <a:xfrm>
          <a:off x="22199600"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112268</xdr:rowOff>
    </xdr:from>
    <xdr:to>
      <xdr:col>112</xdr:col>
      <xdr:colOff>38100</xdr:colOff>
      <xdr:row>38</xdr:row>
      <xdr:rowOff>42418</xdr:rowOff>
    </xdr:to>
    <xdr:sp macro="" textlink="">
      <xdr:nvSpPr>
        <xdr:cNvPr id="390" name="楕円 389">
          <a:extLst>
            <a:ext uri="{FF2B5EF4-FFF2-40B4-BE49-F238E27FC236}">
              <a16:creationId xmlns:a16="http://schemas.microsoft.com/office/drawing/2014/main" id="{00000000-0008-0000-0E00-000086010000}"/>
            </a:ext>
          </a:extLst>
        </xdr:cNvPr>
        <xdr:cNvSpPr/>
      </xdr:nvSpPr>
      <xdr:spPr>
        <a:xfrm>
          <a:off x="21272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156210</xdr:rowOff>
    </xdr:from>
    <xdr:to>
      <xdr:col>116</xdr:col>
      <xdr:colOff>63500</xdr:colOff>
      <xdr:row>37</xdr:row>
      <xdr:rowOff>163068</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flipV="1">
          <a:off x="21323300" y="649986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114554</xdr:rowOff>
    </xdr:from>
    <xdr:to>
      <xdr:col>107</xdr:col>
      <xdr:colOff>101600</xdr:colOff>
      <xdr:row>38</xdr:row>
      <xdr:rowOff>44704</xdr:rowOff>
    </xdr:to>
    <xdr:sp macro="" textlink="">
      <xdr:nvSpPr>
        <xdr:cNvPr id="392" name="楕円 391">
          <a:extLst>
            <a:ext uri="{FF2B5EF4-FFF2-40B4-BE49-F238E27FC236}">
              <a16:creationId xmlns:a16="http://schemas.microsoft.com/office/drawing/2014/main" id="{00000000-0008-0000-0E00-000088010000}"/>
            </a:ext>
          </a:extLst>
        </xdr:cNvPr>
        <xdr:cNvSpPr/>
      </xdr:nvSpPr>
      <xdr:spPr>
        <a:xfrm>
          <a:off x="203835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163068</xdr:rowOff>
    </xdr:from>
    <xdr:to>
      <xdr:col>111</xdr:col>
      <xdr:colOff>177800</xdr:colOff>
      <xdr:row>37</xdr:row>
      <xdr:rowOff>165354</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flipV="1">
          <a:off x="20434300" y="65067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116840</xdr:rowOff>
    </xdr:from>
    <xdr:to>
      <xdr:col>102</xdr:col>
      <xdr:colOff>165100</xdr:colOff>
      <xdr:row>38</xdr:row>
      <xdr:rowOff>46990</xdr:rowOff>
    </xdr:to>
    <xdr:sp macro="" textlink="">
      <xdr:nvSpPr>
        <xdr:cNvPr id="394" name="楕円 393">
          <a:extLst>
            <a:ext uri="{FF2B5EF4-FFF2-40B4-BE49-F238E27FC236}">
              <a16:creationId xmlns:a16="http://schemas.microsoft.com/office/drawing/2014/main" id="{00000000-0008-0000-0E00-00008A010000}"/>
            </a:ext>
          </a:extLst>
        </xdr:cNvPr>
        <xdr:cNvSpPr/>
      </xdr:nvSpPr>
      <xdr:spPr>
        <a:xfrm>
          <a:off x="19494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165354</xdr:rowOff>
    </xdr:from>
    <xdr:to>
      <xdr:col>107</xdr:col>
      <xdr:colOff>50800</xdr:colOff>
      <xdr:row>37</xdr:row>
      <xdr:rowOff>167640</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flipV="1">
          <a:off x="19545300" y="650900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119126</xdr:rowOff>
    </xdr:from>
    <xdr:to>
      <xdr:col>98</xdr:col>
      <xdr:colOff>38100</xdr:colOff>
      <xdr:row>38</xdr:row>
      <xdr:rowOff>49276</xdr:rowOff>
    </xdr:to>
    <xdr:sp macro="" textlink="">
      <xdr:nvSpPr>
        <xdr:cNvPr id="396" name="楕円 395">
          <a:extLst>
            <a:ext uri="{FF2B5EF4-FFF2-40B4-BE49-F238E27FC236}">
              <a16:creationId xmlns:a16="http://schemas.microsoft.com/office/drawing/2014/main" id="{00000000-0008-0000-0E00-00008C010000}"/>
            </a:ext>
          </a:extLst>
        </xdr:cNvPr>
        <xdr:cNvSpPr/>
      </xdr:nvSpPr>
      <xdr:spPr>
        <a:xfrm>
          <a:off x="18605500" y="646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167640</xdr:rowOff>
    </xdr:from>
    <xdr:to>
      <xdr:col>102</xdr:col>
      <xdr:colOff>114300</xdr:colOff>
      <xdr:row>37</xdr:row>
      <xdr:rowOff>169926</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flipV="1">
          <a:off x="18656300" y="651129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00000000-0008-0000-0E00-00008E010000}"/>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00000000-0008-0000-0E00-00008F010000}"/>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00000000-0008-0000-0E00-000090010000}"/>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00000000-0008-0000-0E00-000091010000}"/>
            </a:ext>
          </a:extLst>
        </xdr:cNvPr>
        <xdr:cNvSpPr txBox="1"/>
      </xdr:nvSpPr>
      <xdr:spPr>
        <a:xfrm>
          <a:off x="18421427" y="67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58945</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00000000-0008-0000-0E00-000092010000}"/>
            </a:ext>
          </a:extLst>
        </xdr:cNvPr>
        <xdr:cNvSpPr txBox="1"/>
      </xdr:nvSpPr>
      <xdr:spPr>
        <a:xfrm>
          <a:off x="21075727"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61231</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00000000-0008-0000-0E00-000093010000}"/>
            </a:ext>
          </a:extLst>
        </xdr:cNvPr>
        <xdr:cNvSpPr txBox="1"/>
      </xdr:nvSpPr>
      <xdr:spPr>
        <a:xfrm>
          <a:off x="20199427"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63517</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00000000-0008-0000-0E00-000094010000}"/>
            </a:ext>
          </a:extLst>
        </xdr:cNvPr>
        <xdr:cNvSpPr txBox="1"/>
      </xdr:nvSpPr>
      <xdr:spPr>
        <a:xfrm>
          <a:off x="19310427"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65803</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00000000-0008-0000-0E00-000095010000}"/>
            </a:ext>
          </a:extLst>
        </xdr:cNvPr>
        <xdr:cNvSpPr txBox="1"/>
      </xdr:nvSpPr>
      <xdr:spPr>
        <a:xfrm>
          <a:off x="18421427" y="62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00000000-0008-0000-0E00-00009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00000000-0008-0000-0E00-00009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00000000-0008-0000-0E00-00009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00000000-0008-0000-0E00-00009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00000000-0008-0000-0E00-00009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00000000-0008-0000-0E00-00009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00000000-0008-0000-0E00-00009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00000000-0008-0000-0E00-0000AB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00000000-0008-0000-0E00-0000AD01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00000000-0008-0000-0E00-0000AF01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00000000-0008-0000-0E00-0000B1010000}"/>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a:extLst>
            <a:ext uri="{FF2B5EF4-FFF2-40B4-BE49-F238E27FC236}">
              <a16:creationId xmlns:a16="http://schemas.microsoft.com/office/drawing/2014/main" id="{00000000-0008-0000-0E00-0000B201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a:extLst>
            <a:ext uri="{FF2B5EF4-FFF2-40B4-BE49-F238E27FC236}">
              <a16:creationId xmlns:a16="http://schemas.microsoft.com/office/drawing/2014/main" id="{00000000-0008-0000-0E00-0000B301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a:extLst>
            <a:ext uri="{FF2B5EF4-FFF2-40B4-BE49-F238E27FC236}">
              <a16:creationId xmlns:a16="http://schemas.microsoft.com/office/drawing/2014/main" id="{00000000-0008-0000-0E00-0000B401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a:extLst>
            <a:ext uri="{FF2B5EF4-FFF2-40B4-BE49-F238E27FC236}">
              <a16:creationId xmlns:a16="http://schemas.microsoft.com/office/drawing/2014/main" id="{00000000-0008-0000-0E00-0000B501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47498</xdr:rowOff>
    </xdr:from>
    <xdr:to>
      <xdr:col>67</xdr:col>
      <xdr:colOff>101600</xdr:colOff>
      <xdr:row>59</xdr:row>
      <xdr:rowOff>149098</xdr:rowOff>
    </xdr:to>
    <xdr:sp macro="" textlink="">
      <xdr:nvSpPr>
        <xdr:cNvPr id="438" name="フローチャート: 判断 437">
          <a:extLst>
            <a:ext uri="{FF2B5EF4-FFF2-40B4-BE49-F238E27FC236}">
              <a16:creationId xmlns:a16="http://schemas.microsoft.com/office/drawing/2014/main" id="{00000000-0008-0000-0E00-0000B6010000}"/>
            </a:ext>
          </a:extLst>
        </xdr:cNvPr>
        <xdr:cNvSpPr/>
      </xdr:nvSpPr>
      <xdr:spPr>
        <a:xfrm>
          <a:off x="12763500" y="101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00000000-0008-0000-0E00-0000B8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E00-0000B9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00000000-0008-0000-0E00-0000BA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33782</xdr:rowOff>
    </xdr:from>
    <xdr:to>
      <xdr:col>85</xdr:col>
      <xdr:colOff>177800</xdr:colOff>
      <xdr:row>61</xdr:row>
      <xdr:rowOff>135382</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6268700" y="104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12209</xdr:rowOff>
    </xdr:from>
    <xdr:ext cx="405111" cy="259045"/>
    <xdr:sp macro="" textlink="">
      <xdr:nvSpPr>
        <xdr:cNvPr id="445" name="【学校施設】&#10;有形固定資産減価償却率該当値テキスト">
          <a:extLst>
            <a:ext uri="{FF2B5EF4-FFF2-40B4-BE49-F238E27FC236}">
              <a16:creationId xmlns:a16="http://schemas.microsoft.com/office/drawing/2014/main" id="{00000000-0008-0000-0E00-0000BD010000}"/>
            </a:ext>
          </a:extLst>
        </xdr:cNvPr>
        <xdr:cNvSpPr txBox="1"/>
      </xdr:nvSpPr>
      <xdr:spPr>
        <a:xfrm>
          <a:off x="16357600" y="1047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17780</xdr:rowOff>
    </xdr:from>
    <xdr:to>
      <xdr:col>81</xdr:col>
      <xdr:colOff>101600</xdr:colOff>
      <xdr:row>61</xdr:row>
      <xdr:rowOff>119380</xdr:rowOff>
    </xdr:to>
    <xdr:sp macro="" textlink="">
      <xdr:nvSpPr>
        <xdr:cNvPr id="446" name="楕円 445">
          <a:extLst>
            <a:ext uri="{FF2B5EF4-FFF2-40B4-BE49-F238E27FC236}">
              <a16:creationId xmlns:a16="http://schemas.microsoft.com/office/drawing/2014/main" id="{00000000-0008-0000-0E00-0000BE010000}"/>
            </a:ext>
          </a:extLst>
        </xdr:cNvPr>
        <xdr:cNvSpPr/>
      </xdr:nvSpPr>
      <xdr:spPr>
        <a:xfrm>
          <a:off x="15430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68580</xdr:rowOff>
    </xdr:from>
    <xdr:to>
      <xdr:col>85</xdr:col>
      <xdr:colOff>127000</xdr:colOff>
      <xdr:row>61</xdr:row>
      <xdr:rowOff>84582</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15481300" y="1052703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161798</xdr:rowOff>
    </xdr:from>
    <xdr:to>
      <xdr:col>76</xdr:col>
      <xdr:colOff>165100</xdr:colOff>
      <xdr:row>61</xdr:row>
      <xdr:rowOff>91948</xdr:rowOff>
    </xdr:to>
    <xdr:sp macro="" textlink="">
      <xdr:nvSpPr>
        <xdr:cNvPr id="448" name="楕円 447">
          <a:extLst>
            <a:ext uri="{FF2B5EF4-FFF2-40B4-BE49-F238E27FC236}">
              <a16:creationId xmlns:a16="http://schemas.microsoft.com/office/drawing/2014/main" id="{00000000-0008-0000-0E00-0000C0010000}"/>
            </a:ext>
          </a:extLst>
        </xdr:cNvPr>
        <xdr:cNvSpPr/>
      </xdr:nvSpPr>
      <xdr:spPr>
        <a:xfrm>
          <a:off x="14541500" y="1044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41148</xdr:rowOff>
    </xdr:from>
    <xdr:to>
      <xdr:col>81</xdr:col>
      <xdr:colOff>50800</xdr:colOff>
      <xdr:row>61</xdr:row>
      <xdr:rowOff>68580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14592300" y="1049959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54356</xdr:rowOff>
    </xdr:from>
    <xdr:to>
      <xdr:col>72</xdr:col>
      <xdr:colOff>38100</xdr:colOff>
      <xdr:row>61</xdr:row>
      <xdr:rowOff>155956</xdr:rowOff>
    </xdr:to>
    <xdr:sp macro="" textlink="">
      <xdr:nvSpPr>
        <xdr:cNvPr id="450" name="楕円 449">
          <a:extLst>
            <a:ext uri="{FF2B5EF4-FFF2-40B4-BE49-F238E27FC236}">
              <a16:creationId xmlns:a16="http://schemas.microsoft.com/office/drawing/2014/main" id="{00000000-0008-0000-0E00-0000C2010000}"/>
            </a:ext>
          </a:extLst>
        </xdr:cNvPr>
        <xdr:cNvSpPr/>
      </xdr:nvSpPr>
      <xdr:spPr>
        <a:xfrm>
          <a:off x="13652500" y="1051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41148</xdr:rowOff>
    </xdr:from>
    <xdr:to>
      <xdr:col>76</xdr:col>
      <xdr:colOff>114300</xdr:colOff>
      <xdr:row>61</xdr:row>
      <xdr:rowOff>105156</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flipV="1">
          <a:off x="13703300" y="1049959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47498</xdr:rowOff>
    </xdr:from>
    <xdr:to>
      <xdr:col>67</xdr:col>
      <xdr:colOff>101600</xdr:colOff>
      <xdr:row>61</xdr:row>
      <xdr:rowOff>149098</xdr:rowOff>
    </xdr:to>
    <xdr:sp macro="" textlink="">
      <xdr:nvSpPr>
        <xdr:cNvPr id="452" name="楕円 451">
          <a:extLst>
            <a:ext uri="{FF2B5EF4-FFF2-40B4-BE49-F238E27FC236}">
              <a16:creationId xmlns:a16="http://schemas.microsoft.com/office/drawing/2014/main" id="{00000000-0008-0000-0E00-0000C4010000}"/>
            </a:ext>
          </a:extLst>
        </xdr:cNvPr>
        <xdr:cNvSpPr/>
      </xdr:nvSpPr>
      <xdr:spPr>
        <a:xfrm>
          <a:off x="12763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98298</xdr:rowOff>
    </xdr:from>
    <xdr:to>
      <xdr:col>71</xdr:col>
      <xdr:colOff>177800</xdr:colOff>
      <xdr:row>61</xdr:row>
      <xdr:rowOff>105156</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2814300" y="1055674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4" name="n_1aveValue【学校施設】&#10;有形固定資産減価償却率">
          <a:extLst>
            <a:ext uri="{FF2B5EF4-FFF2-40B4-BE49-F238E27FC236}">
              <a16:creationId xmlns:a16="http://schemas.microsoft.com/office/drawing/2014/main" id="{00000000-0008-0000-0E00-0000C6010000}"/>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5" name="n_2aveValue【学校施設】&#10;有形固定資産減価償却率">
          <a:extLst>
            <a:ext uri="{FF2B5EF4-FFF2-40B4-BE49-F238E27FC236}">
              <a16:creationId xmlns:a16="http://schemas.microsoft.com/office/drawing/2014/main" id="{00000000-0008-0000-0E00-0000C7010000}"/>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6" name="n_3aveValue【学校施設】&#10;有形固定資産減価償却率">
          <a:extLst>
            <a:ext uri="{FF2B5EF4-FFF2-40B4-BE49-F238E27FC236}">
              <a16:creationId xmlns:a16="http://schemas.microsoft.com/office/drawing/2014/main" id="{00000000-0008-0000-0E00-0000C8010000}"/>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165625</xdr:rowOff>
    </xdr:from>
    <xdr:ext cx="405111" cy="259045"/>
    <xdr:sp macro="" textlink="">
      <xdr:nvSpPr>
        <xdr:cNvPr id="457" name="n_4aveValue【学校施設】&#10;有形固定資産減価償却率">
          <a:extLst>
            <a:ext uri="{FF2B5EF4-FFF2-40B4-BE49-F238E27FC236}">
              <a16:creationId xmlns:a16="http://schemas.microsoft.com/office/drawing/2014/main" id="{00000000-0008-0000-0E00-0000C9010000}"/>
            </a:ext>
          </a:extLst>
        </xdr:cNvPr>
        <xdr:cNvSpPr txBox="1"/>
      </xdr:nvSpPr>
      <xdr:spPr>
        <a:xfrm>
          <a:off x="12611744" y="993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110507</xdr:rowOff>
    </xdr:from>
    <xdr:ext cx="405111" cy="259045"/>
    <xdr:sp macro="" textlink="">
      <xdr:nvSpPr>
        <xdr:cNvPr id="458" name="n_1mainValue【学校施設】&#10;有形固定資産減価償却率">
          <a:extLst>
            <a:ext uri="{FF2B5EF4-FFF2-40B4-BE49-F238E27FC236}">
              <a16:creationId xmlns:a16="http://schemas.microsoft.com/office/drawing/2014/main" id="{00000000-0008-0000-0E00-0000CA010000}"/>
            </a:ext>
          </a:extLst>
        </xdr:cNvPr>
        <xdr:cNvSpPr txBox="1"/>
      </xdr:nvSpPr>
      <xdr:spPr>
        <a:xfrm>
          <a:off x="15266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83075</xdr:rowOff>
    </xdr:from>
    <xdr:ext cx="405111" cy="259045"/>
    <xdr:sp macro="" textlink="">
      <xdr:nvSpPr>
        <xdr:cNvPr id="459" name="n_2mainValue【学校施設】&#10;有形固定資産減価償却率">
          <a:extLst>
            <a:ext uri="{FF2B5EF4-FFF2-40B4-BE49-F238E27FC236}">
              <a16:creationId xmlns:a16="http://schemas.microsoft.com/office/drawing/2014/main" id="{00000000-0008-0000-0E00-0000CB010000}"/>
            </a:ext>
          </a:extLst>
        </xdr:cNvPr>
        <xdr:cNvSpPr txBox="1"/>
      </xdr:nvSpPr>
      <xdr:spPr>
        <a:xfrm>
          <a:off x="14389744" y="1054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147083</xdr:rowOff>
    </xdr:from>
    <xdr:ext cx="405111" cy="259045"/>
    <xdr:sp macro="" textlink="">
      <xdr:nvSpPr>
        <xdr:cNvPr id="460" name="n_3mainValue【学校施設】&#10;有形固定資産減価償却率">
          <a:extLst>
            <a:ext uri="{FF2B5EF4-FFF2-40B4-BE49-F238E27FC236}">
              <a16:creationId xmlns:a16="http://schemas.microsoft.com/office/drawing/2014/main" id="{00000000-0008-0000-0E00-0000CC010000}"/>
            </a:ext>
          </a:extLst>
        </xdr:cNvPr>
        <xdr:cNvSpPr txBox="1"/>
      </xdr:nvSpPr>
      <xdr:spPr>
        <a:xfrm>
          <a:off x="13500744" y="1060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140225</xdr:rowOff>
    </xdr:from>
    <xdr:ext cx="405111" cy="259045"/>
    <xdr:sp macro="" textlink="">
      <xdr:nvSpPr>
        <xdr:cNvPr id="461" name="n_4mainValue【学校施設】&#10;有形固定資産減価償却率">
          <a:extLst>
            <a:ext uri="{FF2B5EF4-FFF2-40B4-BE49-F238E27FC236}">
              <a16:creationId xmlns:a16="http://schemas.microsoft.com/office/drawing/2014/main" id="{00000000-0008-0000-0E00-0000CD010000}"/>
            </a:ext>
          </a:extLst>
        </xdr:cNvPr>
        <xdr:cNvSpPr txBox="1"/>
      </xdr:nvSpPr>
      <xdr:spPr>
        <a:xfrm>
          <a:off x="12611744" y="1059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00000000-0008-0000-0E00-0000D0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00000000-0008-0000-0E00-0000D1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00000000-0008-0000-0E00-0000D2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00000000-0008-0000-0E00-0000D3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00000000-0008-0000-0E00-0000D4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00000000-0008-0000-0E00-0000D5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00000000-0008-0000-0E00-0000E1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a:extLst>
            <a:ext uri="{FF2B5EF4-FFF2-40B4-BE49-F238E27FC236}">
              <a16:creationId xmlns:a16="http://schemas.microsoft.com/office/drawing/2014/main" id="{00000000-0008-0000-0E00-0000E301000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a:extLst>
            <a:ext uri="{FF2B5EF4-FFF2-40B4-BE49-F238E27FC236}">
              <a16:creationId xmlns:a16="http://schemas.microsoft.com/office/drawing/2014/main" id="{00000000-0008-0000-0E00-0000E501000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a:extLst>
            <a:ext uri="{FF2B5EF4-FFF2-40B4-BE49-F238E27FC236}">
              <a16:creationId xmlns:a16="http://schemas.microsoft.com/office/drawing/2014/main" id="{00000000-0008-0000-0E00-0000E7010000}"/>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a:extLst>
            <a:ext uri="{FF2B5EF4-FFF2-40B4-BE49-F238E27FC236}">
              <a16:creationId xmlns:a16="http://schemas.microsoft.com/office/drawing/2014/main" id="{00000000-0008-0000-0E00-0000E8010000}"/>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a:extLst>
            <a:ext uri="{FF2B5EF4-FFF2-40B4-BE49-F238E27FC236}">
              <a16:creationId xmlns:a16="http://schemas.microsoft.com/office/drawing/2014/main" id="{00000000-0008-0000-0E00-0000EB010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492" name="フローチャート: 判断 491">
          <a:extLst>
            <a:ext uri="{FF2B5EF4-FFF2-40B4-BE49-F238E27FC236}">
              <a16:creationId xmlns:a16="http://schemas.microsoft.com/office/drawing/2014/main" id="{00000000-0008-0000-0E00-0000EC010000}"/>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169799</xdr:rowOff>
    </xdr:from>
    <xdr:to>
      <xdr:col>116</xdr:col>
      <xdr:colOff>114300</xdr:colOff>
      <xdr:row>62</xdr:row>
      <xdr:rowOff>99949</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221107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148226</xdr:rowOff>
    </xdr:from>
    <xdr:ext cx="469744" cy="259045"/>
    <xdr:sp macro="" textlink="">
      <xdr:nvSpPr>
        <xdr:cNvPr id="499" name="【学校施設】&#10;一人当たり面積該当値テキスト">
          <a:extLst>
            <a:ext uri="{FF2B5EF4-FFF2-40B4-BE49-F238E27FC236}">
              <a16:creationId xmlns:a16="http://schemas.microsoft.com/office/drawing/2014/main" id="{00000000-0008-0000-0E00-0000F3010000}"/>
            </a:ext>
          </a:extLst>
        </xdr:cNvPr>
        <xdr:cNvSpPr txBox="1"/>
      </xdr:nvSpPr>
      <xdr:spPr>
        <a:xfrm>
          <a:off x="22199600" y="1060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4635</xdr:rowOff>
    </xdr:from>
    <xdr:to>
      <xdr:col>112</xdr:col>
      <xdr:colOff>38100</xdr:colOff>
      <xdr:row>62</xdr:row>
      <xdr:rowOff>106235</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21272500" y="1063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49149</xdr:rowOff>
    </xdr:from>
    <xdr:to>
      <xdr:col>116</xdr:col>
      <xdr:colOff>63500</xdr:colOff>
      <xdr:row>62</xdr:row>
      <xdr:rowOff>55435</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flipV="1">
          <a:off x="21323300" y="10679049"/>
          <a:ext cx="8382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7493</xdr:rowOff>
    </xdr:from>
    <xdr:to>
      <xdr:col>107</xdr:col>
      <xdr:colOff>101600</xdr:colOff>
      <xdr:row>62</xdr:row>
      <xdr:rowOff>109093</xdr:rowOff>
    </xdr:to>
    <xdr:sp macro="" textlink="">
      <xdr:nvSpPr>
        <xdr:cNvPr id="502" name="楕円 501">
          <a:extLst>
            <a:ext uri="{FF2B5EF4-FFF2-40B4-BE49-F238E27FC236}">
              <a16:creationId xmlns:a16="http://schemas.microsoft.com/office/drawing/2014/main" id="{00000000-0008-0000-0E00-0000F6010000}"/>
            </a:ext>
          </a:extLst>
        </xdr:cNvPr>
        <xdr:cNvSpPr/>
      </xdr:nvSpPr>
      <xdr:spPr>
        <a:xfrm>
          <a:off x="20383500" y="1063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55435</xdr:rowOff>
    </xdr:from>
    <xdr:to>
      <xdr:col>111</xdr:col>
      <xdr:colOff>177800</xdr:colOff>
      <xdr:row>62</xdr:row>
      <xdr:rowOff>58293</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flipV="1">
          <a:off x="20434300" y="10685335"/>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38354</xdr:rowOff>
    </xdr:from>
    <xdr:to>
      <xdr:col>102</xdr:col>
      <xdr:colOff>165100</xdr:colOff>
      <xdr:row>62</xdr:row>
      <xdr:rowOff>139954</xdr:rowOff>
    </xdr:to>
    <xdr:sp macro="" textlink="">
      <xdr:nvSpPr>
        <xdr:cNvPr id="504" name="楕円 503">
          <a:extLst>
            <a:ext uri="{FF2B5EF4-FFF2-40B4-BE49-F238E27FC236}">
              <a16:creationId xmlns:a16="http://schemas.microsoft.com/office/drawing/2014/main" id="{00000000-0008-0000-0E00-0000F8010000}"/>
            </a:ext>
          </a:extLst>
        </xdr:cNvPr>
        <xdr:cNvSpPr/>
      </xdr:nvSpPr>
      <xdr:spPr>
        <a:xfrm>
          <a:off x="19494500" y="1066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58293</xdr:rowOff>
    </xdr:from>
    <xdr:to>
      <xdr:col>107</xdr:col>
      <xdr:colOff>50800</xdr:colOff>
      <xdr:row>62</xdr:row>
      <xdr:rowOff>89154</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flipV="1">
          <a:off x="19545300" y="10688193"/>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39497</xdr:rowOff>
    </xdr:from>
    <xdr:to>
      <xdr:col>98</xdr:col>
      <xdr:colOff>38100</xdr:colOff>
      <xdr:row>62</xdr:row>
      <xdr:rowOff>141097</xdr:rowOff>
    </xdr:to>
    <xdr:sp macro="" textlink="">
      <xdr:nvSpPr>
        <xdr:cNvPr id="506" name="楕円 505">
          <a:extLst>
            <a:ext uri="{FF2B5EF4-FFF2-40B4-BE49-F238E27FC236}">
              <a16:creationId xmlns:a16="http://schemas.microsoft.com/office/drawing/2014/main" id="{00000000-0008-0000-0E00-0000FA010000}"/>
            </a:ext>
          </a:extLst>
        </xdr:cNvPr>
        <xdr:cNvSpPr/>
      </xdr:nvSpPr>
      <xdr:spPr>
        <a:xfrm>
          <a:off x="186055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89154</xdr:rowOff>
    </xdr:from>
    <xdr:to>
      <xdr:col>102</xdr:col>
      <xdr:colOff>114300</xdr:colOff>
      <xdr:row>62</xdr:row>
      <xdr:rowOff>90297</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flipV="1">
          <a:off x="18656300" y="1071905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8" name="n_1aveValue【学校施設】&#10;一人当たり面積">
          <a:extLst>
            <a:ext uri="{FF2B5EF4-FFF2-40B4-BE49-F238E27FC236}">
              <a16:creationId xmlns:a16="http://schemas.microsoft.com/office/drawing/2014/main" id="{00000000-0008-0000-0E00-0000FC010000}"/>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9" name="n_2aveValue【学校施設】&#10;一人当たり面積">
          <a:extLst>
            <a:ext uri="{FF2B5EF4-FFF2-40B4-BE49-F238E27FC236}">
              <a16:creationId xmlns:a16="http://schemas.microsoft.com/office/drawing/2014/main" id="{00000000-0008-0000-0E00-0000FD010000}"/>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0" name="n_3aveValue【学校施設】&#10;一人当たり面積">
          <a:extLst>
            <a:ext uri="{FF2B5EF4-FFF2-40B4-BE49-F238E27FC236}">
              <a16:creationId xmlns:a16="http://schemas.microsoft.com/office/drawing/2014/main" id="{00000000-0008-0000-0E00-0000FE010000}"/>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511" name="n_4aveValue【学校施設】&#10;一人当たり面積">
          <a:extLst>
            <a:ext uri="{FF2B5EF4-FFF2-40B4-BE49-F238E27FC236}">
              <a16:creationId xmlns:a16="http://schemas.microsoft.com/office/drawing/2014/main" id="{00000000-0008-0000-0E00-0000FF010000}"/>
            </a:ext>
          </a:extLst>
        </xdr:cNvPr>
        <xdr:cNvSpPr txBox="1"/>
      </xdr:nvSpPr>
      <xdr:spPr>
        <a:xfrm>
          <a:off x="18421427" y="10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97362</xdr:rowOff>
    </xdr:from>
    <xdr:ext cx="469744" cy="259045"/>
    <xdr:sp macro="" textlink="">
      <xdr:nvSpPr>
        <xdr:cNvPr id="512" name="n_1mainValue【学校施設】&#10;一人当たり面積">
          <a:extLst>
            <a:ext uri="{FF2B5EF4-FFF2-40B4-BE49-F238E27FC236}">
              <a16:creationId xmlns:a16="http://schemas.microsoft.com/office/drawing/2014/main" id="{00000000-0008-0000-0E00-000000020000}"/>
            </a:ext>
          </a:extLst>
        </xdr:cNvPr>
        <xdr:cNvSpPr txBox="1"/>
      </xdr:nvSpPr>
      <xdr:spPr>
        <a:xfrm>
          <a:off x="21075727" y="10727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100220</xdr:rowOff>
    </xdr:from>
    <xdr:ext cx="469744" cy="259045"/>
    <xdr:sp macro="" textlink="">
      <xdr:nvSpPr>
        <xdr:cNvPr id="513" name="n_2mainValue【学校施設】&#10;一人当たり面積">
          <a:extLst>
            <a:ext uri="{FF2B5EF4-FFF2-40B4-BE49-F238E27FC236}">
              <a16:creationId xmlns:a16="http://schemas.microsoft.com/office/drawing/2014/main" id="{00000000-0008-0000-0E00-000001020000}"/>
            </a:ext>
          </a:extLst>
        </xdr:cNvPr>
        <xdr:cNvSpPr txBox="1"/>
      </xdr:nvSpPr>
      <xdr:spPr>
        <a:xfrm>
          <a:off x="20199427" y="10730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131081</xdr:rowOff>
    </xdr:from>
    <xdr:ext cx="469744" cy="259045"/>
    <xdr:sp macro="" textlink="">
      <xdr:nvSpPr>
        <xdr:cNvPr id="514" name="n_3mainValue【学校施設】&#10;一人当たり面積">
          <a:extLst>
            <a:ext uri="{FF2B5EF4-FFF2-40B4-BE49-F238E27FC236}">
              <a16:creationId xmlns:a16="http://schemas.microsoft.com/office/drawing/2014/main" id="{00000000-0008-0000-0E00-000002020000}"/>
            </a:ext>
          </a:extLst>
        </xdr:cNvPr>
        <xdr:cNvSpPr txBox="1"/>
      </xdr:nvSpPr>
      <xdr:spPr>
        <a:xfrm>
          <a:off x="19310427" y="1076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132224</xdr:rowOff>
    </xdr:from>
    <xdr:ext cx="469744" cy="259045"/>
    <xdr:sp macro="" textlink="">
      <xdr:nvSpPr>
        <xdr:cNvPr id="515" name="n_4mainValue【学校施設】&#10;一人当たり面積">
          <a:extLst>
            <a:ext uri="{FF2B5EF4-FFF2-40B4-BE49-F238E27FC236}">
              <a16:creationId xmlns:a16="http://schemas.microsoft.com/office/drawing/2014/main" id="{00000000-0008-0000-0E00-000003020000}"/>
            </a:ext>
          </a:extLst>
        </xdr:cNvPr>
        <xdr:cNvSpPr txBox="1"/>
      </xdr:nvSpPr>
      <xdr:spPr>
        <a:xfrm>
          <a:off x="18421427" y="1076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00000000-0008-0000-0E00-00000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児童館】&#10;有形固定資産減価償却率グラフ枠">
          <a:extLst>
            <a:ext uri="{FF2B5EF4-FFF2-40B4-BE49-F238E27FC236}">
              <a16:creationId xmlns:a16="http://schemas.microsoft.com/office/drawing/2014/main" id="{00000000-0008-0000-0E00-00001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2" name="【児童館】&#10;有形固定資産減価償却率最小値テキスト">
          <a:extLst>
            <a:ext uri="{FF2B5EF4-FFF2-40B4-BE49-F238E27FC236}">
              <a16:creationId xmlns:a16="http://schemas.microsoft.com/office/drawing/2014/main" id="{00000000-0008-0000-0E00-00001E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4" name="【児童館】&#10;有形固定資産減価償却率最大値テキスト">
          <a:extLst>
            <a:ext uri="{FF2B5EF4-FFF2-40B4-BE49-F238E27FC236}">
              <a16:creationId xmlns:a16="http://schemas.microsoft.com/office/drawing/2014/main" id="{00000000-0008-0000-0E00-000020020000}"/>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6" name="【児童館】&#10;有形固定資産減価償却率平均値テキスト">
          <a:extLst>
            <a:ext uri="{FF2B5EF4-FFF2-40B4-BE49-F238E27FC236}">
              <a16:creationId xmlns:a16="http://schemas.microsoft.com/office/drawing/2014/main" id="{00000000-0008-0000-0E00-000022020000}"/>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7" name="フローチャート: 判断 546">
          <a:extLst>
            <a:ext uri="{FF2B5EF4-FFF2-40B4-BE49-F238E27FC236}">
              <a16:creationId xmlns:a16="http://schemas.microsoft.com/office/drawing/2014/main" id="{00000000-0008-0000-0E00-000023020000}"/>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8" name="フローチャート: 判断 547">
          <a:extLst>
            <a:ext uri="{FF2B5EF4-FFF2-40B4-BE49-F238E27FC236}">
              <a16:creationId xmlns:a16="http://schemas.microsoft.com/office/drawing/2014/main" id="{00000000-0008-0000-0E00-000024020000}"/>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9" name="フローチャート: 判断 548">
          <a:extLst>
            <a:ext uri="{FF2B5EF4-FFF2-40B4-BE49-F238E27FC236}">
              <a16:creationId xmlns:a16="http://schemas.microsoft.com/office/drawing/2014/main" id="{00000000-0008-0000-0E00-000025020000}"/>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0" name="フローチャート: 判断 549">
          <a:extLst>
            <a:ext uri="{FF2B5EF4-FFF2-40B4-BE49-F238E27FC236}">
              <a16:creationId xmlns:a16="http://schemas.microsoft.com/office/drawing/2014/main" id="{00000000-0008-0000-0E00-000026020000}"/>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551" name="フローチャート: 判断 550">
          <a:extLst>
            <a:ext uri="{FF2B5EF4-FFF2-40B4-BE49-F238E27FC236}">
              <a16:creationId xmlns:a16="http://schemas.microsoft.com/office/drawing/2014/main" id="{00000000-0008-0000-0E00-000027020000}"/>
            </a:ext>
          </a:extLst>
        </xdr:cNvPr>
        <xdr:cNvSpPr/>
      </xdr:nvSpPr>
      <xdr:spPr>
        <a:xfrm>
          <a:off x="12763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103232</xdr:rowOff>
    </xdr:from>
    <xdr:to>
      <xdr:col>85</xdr:col>
      <xdr:colOff>177800</xdr:colOff>
      <xdr:row>87</xdr:row>
      <xdr:rowOff>33382</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6268700" y="1484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18159</xdr:rowOff>
    </xdr:from>
    <xdr:ext cx="405111" cy="259045"/>
    <xdr:sp macro="" textlink="">
      <xdr:nvSpPr>
        <xdr:cNvPr id="558" name="【児童館】&#10;有形固定資産減価償却率該当値テキスト">
          <a:extLst>
            <a:ext uri="{FF2B5EF4-FFF2-40B4-BE49-F238E27FC236}">
              <a16:creationId xmlns:a16="http://schemas.microsoft.com/office/drawing/2014/main" id="{00000000-0008-0000-0E00-00002E020000}"/>
            </a:ext>
          </a:extLst>
        </xdr:cNvPr>
        <xdr:cNvSpPr txBox="1"/>
      </xdr:nvSpPr>
      <xdr:spPr>
        <a:xfrm>
          <a:off x="16357600" y="14762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99968</xdr:rowOff>
    </xdr:from>
    <xdr:to>
      <xdr:col>81</xdr:col>
      <xdr:colOff>101600</xdr:colOff>
      <xdr:row>87</xdr:row>
      <xdr:rowOff>30118</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5430500" y="14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150768</xdr:rowOff>
    </xdr:from>
    <xdr:to>
      <xdr:col>85</xdr:col>
      <xdr:colOff>127000</xdr:colOff>
      <xdr:row>86</xdr:row>
      <xdr:rowOff>154032</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5481300" y="1489546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96701</xdr:rowOff>
    </xdr:from>
    <xdr:to>
      <xdr:col>76</xdr:col>
      <xdr:colOff>165100</xdr:colOff>
      <xdr:row>87</xdr:row>
      <xdr:rowOff>26851</xdr:rowOff>
    </xdr:to>
    <xdr:sp macro="" textlink="">
      <xdr:nvSpPr>
        <xdr:cNvPr id="561" name="楕円 560">
          <a:extLst>
            <a:ext uri="{FF2B5EF4-FFF2-40B4-BE49-F238E27FC236}">
              <a16:creationId xmlns:a16="http://schemas.microsoft.com/office/drawing/2014/main" id="{00000000-0008-0000-0E00-000031020000}"/>
            </a:ext>
          </a:extLst>
        </xdr:cNvPr>
        <xdr:cNvSpPr/>
      </xdr:nvSpPr>
      <xdr:spPr>
        <a:xfrm>
          <a:off x="14541500" y="148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147501</xdr:rowOff>
    </xdr:from>
    <xdr:to>
      <xdr:col>81</xdr:col>
      <xdr:colOff>50800</xdr:colOff>
      <xdr:row>86</xdr:row>
      <xdr:rowOff>150768</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4592300" y="1489220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78739</xdr:rowOff>
    </xdr:from>
    <xdr:to>
      <xdr:col>72</xdr:col>
      <xdr:colOff>38100</xdr:colOff>
      <xdr:row>87</xdr:row>
      <xdr:rowOff>8889</xdr:rowOff>
    </xdr:to>
    <xdr:sp macro="" textlink="">
      <xdr:nvSpPr>
        <xdr:cNvPr id="563" name="楕円 562">
          <a:extLst>
            <a:ext uri="{FF2B5EF4-FFF2-40B4-BE49-F238E27FC236}">
              <a16:creationId xmlns:a16="http://schemas.microsoft.com/office/drawing/2014/main" id="{00000000-0008-0000-0E00-000033020000}"/>
            </a:ext>
          </a:extLst>
        </xdr:cNvPr>
        <xdr:cNvSpPr/>
      </xdr:nvSpPr>
      <xdr:spPr>
        <a:xfrm>
          <a:off x="136525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129539</xdr:rowOff>
    </xdr:from>
    <xdr:to>
      <xdr:col>76</xdr:col>
      <xdr:colOff>114300</xdr:colOff>
      <xdr:row>86</xdr:row>
      <xdr:rowOff>147501</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3703300" y="1487423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52614</xdr:rowOff>
    </xdr:from>
    <xdr:to>
      <xdr:col>67</xdr:col>
      <xdr:colOff>101600</xdr:colOff>
      <xdr:row>86</xdr:row>
      <xdr:rowOff>154214</xdr:rowOff>
    </xdr:to>
    <xdr:sp macro="" textlink="">
      <xdr:nvSpPr>
        <xdr:cNvPr id="565" name="楕円 564">
          <a:extLst>
            <a:ext uri="{FF2B5EF4-FFF2-40B4-BE49-F238E27FC236}">
              <a16:creationId xmlns:a16="http://schemas.microsoft.com/office/drawing/2014/main" id="{00000000-0008-0000-0E00-000035020000}"/>
            </a:ext>
          </a:extLst>
        </xdr:cNvPr>
        <xdr:cNvSpPr/>
      </xdr:nvSpPr>
      <xdr:spPr>
        <a:xfrm>
          <a:off x="12763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103414</xdr:rowOff>
    </xdr:from>
    <xdr:to>
      <xdr:col>71</xdr:col>
      <xdr:colOff>177800</xdr:colOff>
      <xdr:row>86</xdr:row>
      <xdr:rowOff>129539</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2814300" y="1484811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67" name="n_1aveValue【児童館】&#10;有形固定資産減価償却率">
          <a:extLst>
            <a:ext uri="{FF2B5EF4-FFF2-40B4-BE49-F238E27FC236}">
              <a16:creationId xmlns:a16="http://schemas.microsoft.com/office/drawing/2014/main" id="{00000000-0008-0000-0E00-000037020000}"/>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68" name="n_2aveValue【児童館】&#10;有形固定資産減価償却率">
          <a:extLst>
            <a:ext uri="{FF2B5EF4-FFF2-40B4-BE49-F238E27FC236}">
              <a16:creationId xmlns:a16="http://schemas.microsoft.com/office/drawing/2014/main" id="{00000000-0008-0000-0E00-000038020000}"/>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69" name="n_3aveValue【児童館】&#10;有形固定資産減価償却率">
          <a:extLst>
            <a:ext uri="{FF2B5EF4-FFF2-40B4-BE49-F238E27FC236}">
              <a16:creationId xmlns:a16="http://schemas.microsoft.com/office/drawing/2014/main" id="{00000000-0008-0000-0E00-000039020000}"/>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570" name="n_4aveValue【児童館】&#10;有形固定資産減価償却率">
          <a:extLst>
            <a:ext uri="{FF2B5EF4-FFF2-40B4-BE49-F238E27FC236}">
              <a16:creationId xmlns:a16="http://schemas.microsoft.com/office/drawing/2014/main" id="{00000000-0008-0000-0E00-00003A020000}"/>
            </a:ext>
          </a:extLst>
        </xdr:cNvPr>
        <xdr:cNvSpPr txBox="1"/>
      </xdr:nvSpPr>
      <xdr:spPr>
        <a:xfrm>
          <a:off x="126117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21245</xdr:rowOff>
    </xdr:from>
    <xdr:ext cx="405111" cy="259045"/>
    <xdr:sp macro="" textlink="">
      <xdr:nvSpPr>
        <xdr:cNvPr id="571" name="n_1mainValue【児童館】&#10;有形固定資産減価償却率">
          <a:extLst>
            <a:ext uri="{FF2B5EF4-FFF2-40B4-BE49-F238E27FC236}">
              <a16:creationId xmlns:a16="http://schemas.microsoft.com/office/drawing/2014/main" id="{00000000-0008-0000-0E00-00003B020000}"/>
            </a:ext>
          </a:extLst>
        </xdr:cNvPr>
        <xdr:cNvSpPr txBox="1"/>
      </xdr:nvSpPr>
      <xdr:spPr>
        <a:xfrm>
          <a:off x="15266044" y="1493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17978</xdr:rowOff>
    </xdr:from>
    <xdr:ext cx="405111" cy="259045"/>
    <xdr:sp macro="" textlink="">
      <xdr:nvSpPr>
        <xdr:cNvPr id="572" name="n_2mainValue【児童館】&#10;有形固定資産減価償却率">
          <a:extLst>
            <a:ext uri="{FF2B5EF4-FFF2-40B4-BE49-F238E27FC236}">
              <a16:creationId xmlns:a16="http://schemas.microsoft.com/office/drawing/2014/main" id="{00000000-0008-0000-0E00-00003C020000}"/>
            </a:ext>
          </a:extLst>
        </xdr:cNvPr>
        <xdr:cNvSpPr txBox="1"/>
      </xdr:nvSpPr>
      <xdr:spPr>
        <a:xfrm>
          <a:off x="14389744" y="1493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16</xdr:rowOff>
    </xdr:from>
    <xdr:ext cx="405111" cy="259045"/>
    <xdr:sp macro="" textlink="">
      <xdr:nvSpPr>
        <xdr:cNvPr id="573" name="n_3mainValue【児童館】&#10;有形固定資産減価償却率">
          <a:extLst>
            <a:ext uri="{FF2B5EF4-FFF2-40B4-BE49-F238E27FC236}">
              <a16:creationId xmlns:a16="http://schemas.microsoft.com/office/drawing/2014/main" id="{00000000-0008-0000-0E00-00003D020000}"/>
            </a:ext>
          </a:extLst>
        </xdr:cNvPr>
        <xdr:cNvSpPr txBox="1"/>
      </xdr:nvSpPr>
      <xdr:spPr>
        <a:xfrm>
          <a:off x="13500744" y="1491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145341</xdr:rowOff>
    </xdr:from>
    <xdr:ext cx="405111" cy="259045"/>
    <xdr:sp macro="" textlink="">
      <xdr:nvSpPr>
        <xdr:cNvPr id="574" name="n_4mainValue【児童館】&#10;有形固定資産減価償却率">
          <a:extLst>
            <a:ext uri="{FF2B5EF4-FFF2-40B4-BE49-F238E27FC236}">
              <a16:creationId xmlns:a16="http://schemas.microsoft.com/office/drawing/2014/main" id="{00000000-0008-0000-0E00-00003E020000}"/>
            </a:ext>
          </a:extLst>
        </xdr:cNvPr>
        <xdr:cNvSpPr txBox="1"/>
      </xdr:nvSpPr>
      <xdr:spPr>
        <a:xfrm>
          <a:off x="12611744" y="1489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a:extLst>
            <a:ext uri="{FF2B5EF4-FFF2-40B4-BE49-F238E27FC236}">
              <a16:creationId xmlns:a16="http://schemas.microsoft.com/office/drawing/2014/main" id="{00000000-0008-0000-0E00-00004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a:extLst>
            <a:ext uri="{FF2B5EF4-FFF2-40B4-BE49-F238E27FC236}">
              <a16:creationId xmlns:a16="http://schemas.microsoft.com/office/drawing/2014/main" id="{00000000-0008-0000-0E00-00004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a:extLst>
            <a:ext uri="{FF2B5EF4-FFF2-40B4-BE49-F238E27FC236}">
              <a16:creationId xmlns:a16="http://schemas.microsoft.com/office/drawing/2014/main" id="{00000000-0008-0000-0E00-00004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a:extLst>
            <a:ext uri="{FF2B5EF4-FFF2-40B4-BE49-F238E27FC236}">
              <a16:creationId xmlns:a16="http://schemas.microsoft.com/office/drawing/2014/main" id="{00000000-0008-0000-0E00-00004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7" name="【児童館】&#10;一人当たり面積グラフ枠">
          <a:extLst>
            <a:ext uri="{FF2B5EF4-FFF2-40B4-BE49-F238E27FC236}">
              <a16:creationId xmlns:a16="http://schemas.microsoft.com/office/drawing/2014/main" id="{00000000-0008-0000-0E00-00005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9" name="【児童館】&#10;一人当たり面積最小値テキスト">
          <a:extLst>
            <a:ext uri="{FF2B5EF4-FFF2-40B4-BE49-F238E27FC236}">
              <a16:creationId xmlns:a16="http://schemas.microsoft.com/office/drawing/2014/main" id="{00000000-0008-0000-0E00-000057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1" name="【児童館】&#10;一人当たり面積最大値テキスト">
          <a:extLst>
            <a:ext uri="{FF2B5EF4-FFF2-40B4-BE49-F238E27FC236}">
              <a16:creationId xmlns:a16="http://schemas.microsoft.com/office/drawing/2014/main" id="{00000000-0008-0000-0E00-000059020000}"/>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3" name="【児童館】&#10;一人当たり面積平均値テキスト">
          <a:extLst>
            <a:ext uri="{FF2B5EF4-FFF2-40B4-BE49-F238E27FC236}">
              <a16:creationId xmlns:a16="http://schemas.microsoft.com/office/drawing/2014/main" id="{00000000-0008-0000-0E00-00005B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4" name="フローチャート: 判断 603">
          <a:extLst>
            <a:ext uri="{FF2B5EF4-FFF2-40B4-BE49-F238E27FC236}">
              <a16:creationId xmlns:a16="http://schemas.microsoft.com/office/drawing/2014/main" id="{00000000-0008-0000-0E00-00005C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5" name="フローチャート: 判断 604">
          <a:extLst>
            <a:ext uri="{FF2B5EF4-FFF2-40B4-BE49-F238E27FC236}">
              <a16:creationId xmlns:a16="http://schemas.microsoft.com/office/drawing/2014/main" id="{00000000-0008-0000-0E00-00005D020000}"/>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7" name="フローチャート: 判断 606">
          <a:extLst>
            <a:ext uri="{FF2B5EF4-FFF2-40B4-BE49-F238E27FC236}">
              <a16:creationId xmlns:a16="http://schemas.microsoft.com/office/drawing/2014/main" id="{00000000-0008-0000-0E00-00005F02000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165100</xdr:rowOff>
    </xdr:from>
    <xdr:to>
      <xdr:col>98</xdr:col>
      <xdr:colOff>38100</xdr:colOff>
      <xdr:row>83</xdr:row>
      <xdr:rowOff>95250</xdr:rowOff>
    </xdr:to>
    <xdr:sp macro="" textlink="">
      <xdr:nvSpPr>
        <xdr:cNvPr id="608" name="フローチャート: 判断 607">
          <a:extLst>
            <a:ext uri="{FF2B5EF4-FFF2-40B4-BE49-F238E27FC236}">
              <a16:creationId xmlns:a16="http://schemas.microsoft.com/office/drawing/2014/main" id="{00000000-0008-0000-0E00-000060020000}"/>
            </a:ext>
          </a:extLst>
        </xdr:cNvPr>
        <xdr:cNvSpPr/>
      </xdr:nvSpPr>
      <xdr:spPr>
        <a:xfrm>
          <a:off x="18605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107950</xdr:rowOff>
    </xdr:from>
    <xdr:to>
      <xdr:col>116</xdr:col>
      <xdr:colOff>114300</xdr:colOff>
      <xdr:row>86</xdr:row>
      <xdr:rowOff>38100</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221107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615" name="【児童館】&#10;一人当たり面積該当値テキスト">
          <a:extLst>
            <a:ext uri="{FF2B5EF4-FFF2-40B4-BE49-F238E27FC236}">
              <a16:creationId xmlns:a16="http://schemas.microsoft.com/office/drawing/2014/main" id="{00000000-0008-0000-0E00-000067020000}"/>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107950</xdr:rowOff>
    </xdr:from>
    <xdr:to>
      <xdr:col>112</xdr:col>
      <xdr:colOff>38100</xdr:colOff>
      <xdr:row>86</xdr:row>
      <xdr:rowOff>38100</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21272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158750</xdr:rowOff>
    </xdr:from>
    <xdr:to>
      <xdr:col>116</xdr:col>
      <xdr:colOff>63500</xdr:colOff>
      <xdr:row>85</xdr:row>
      <xdr:rowOff>158750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21323300" y="14732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107950</xdr:rowOff>
    </xdr:from>
    <xdr:to>
      <xdr:col>107</xdr:col>
      <xdr:colOff>101600</xdr:colOff>
      <xdr:row>86</xdr:row>
      <xdr:rowOff>38100</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20383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158750</xdr:rowOff>
    </xdr:from>
    <xdr:to>
      <xdr:col>111</xdr:col>
      <xdr:colOff>177800</xdr:colOff>
      <xdr:row>85</xdr:row>
      <xdr:rowOff>158750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20434300" y="1473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107950</xdr:rowOff>
    </xdr:from>
    <xdr:to>
      <xdr:col>102</xdr:col>
      <xdr:colOff>165100</xdr:colOff>
      <xdr:row>86</xdr:row>
      <xdr:rowOff>38100</xdr:rowOff>
    </xdr:to>
    <xdr:sp macro="" textlink="">
      <xdr:nvSpPr>
        <xdr:cNvPr id="620" name="楕円 619">
          <a:extLst>
            <a:ext uri="{FF2B5EF4-FFF2-40B4-BE49-F238E27FC236}">
              <a16:creationId xmlns:a16="http://schemas.microsoft.com/office/drawing/2014/main" id="{00000000-0008-0000-0E00-00006C020000}"/>
            </a:ext>
          </a:extLst>
        </xdr:cNvPr>
        <xdr:cNvSpPr/>
      </xdr:nvSpPr>
      <xdr:spPr>
        <a:xfrm>
          <a:off x="19494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158750</xdr:rowOff>
    </xdr:from>
    <xdr:to>
      <xdr:col>107</xdr:col>
      <xdr:colOff>50800</xdr:colOff>
      <xdr:row>85</xdr:row>
      <xdr:rowOff>158750</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9545300" y="1473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107950</xdr:rowOff>
    </xdr:from>
    <xdr:to>
      <xdr:col>98</xdr:col>
      <xdr:colOff>38100</xdr:colOff>
      <xdr:row>86</xdr:row>
      <xdr:rowOff>38100</xdr:rowOff>
    </xdr:to>
    <xdr:sp macro="" textlink="">
      <xdr:nvSpPr>
        <xdr:cNvPr id="622" name="楕円 621">
          <a:extLst>
            <a:ext uri="{FF2B5EF4-FFF2-40B4-BE49-F238E27FC236}">
              <a16:creationId xmlns:a16="http://schemas.microsoft.com/office/drawing/2014/main" id="{00000000-0008-0000-0E00-00006E020000}"/>
            </a:ext>
          </a:extLst>
        </xdr:cNvPr>
        <xdr:cNvSpPr/>
      </xdr:nvSpPr>
      <xdr:spPr>
        <a:xfrm>
          <a:off x="18605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158750</xdr:rowOff>
    </xdr:from>
    <xdr:to>
      <xdr:col>102</xdr:col>
      <xdr:colOff>114300</xdr:colOff>
      <xdr:row>85</xdr:row>
      <xdr:rowOff>158750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8656300" y="1473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24" name="n_1aveValue【児童館】&#10;一人当たり面積">
          <a:extLst>
            <a:ext uri="{FF2B5EF4-FFF2-40B4-BE49-F238E27FC236}">
              <a16:creationId xmlns:a16="http://schemas.microsoft.com/office/drawing/2014/main" id="{00000000-0008-0000-0E00-000070020000}"/>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5" name="n_2aveValue【児童館】&#10;一人当たり面積">
          <a:extLst>
            <a:ext uri="{FF2B5EF4-FFF2-40B4-BE49-F238E27FC236}">
              <a16:creationId xmlns:a16="http://schemas.microsoft.com/office/drawing/2014/main" id="{00000000-0008-0000-0E00-000071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6" name="n_3aveValue【児童館】&#10;一人当たり面積">
          <a:extLst>
            <a:ext uri="{FF2B5EF4-FFF2-40B4-BE49-F238E27FC236}">
              <a16:creationId xmlns:a16="http://schemas.microsoft.com/office/drawing/2014/main" id="{00000000-0008-0000-0E00-000072020000}"/>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111777</xdr:rowOff>
    </xdr:from>
    <xdr:ext cx="469744" cy="259045"/>
    <xdr:sp macro="" textlink="">
      <xdr:nvSpPr>
        <xdr:cNvPr id="627" name="n_4aveValue【児童館】&#10;一人当たり面積">
          <a:extLst>
            <a:ext uri="{FF2B5EF4-FFF2-40B4-BE49-F238E27FC236}">
              <a16:creationId xmlns:a16="http://schemas.microsoft.com/office/drawing/2014/main" id="{00000000-0008-0000-0E00-000073020000}"/>
            </a:ext>
          </a:extLst>
        </xdr:cNvPr>
        <xdr:cNvSpPr txBox="1"/>
      </xdr:nvSpPr>
      <xdr:spPr>
        <a:xfrm>
          <a:off x="184214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29227</xdr:rowOff>
    </xdr:from>
    <xdr:ext cx="469744" cy="259045"/>
    <xdr:sp macro="" textlink="">
      <xdr:nvSpPr>
        <xdr:cNvPr id="628" name="n_1mainValue【児童館】&#10;一人当たり面積">
          <a:extLst>
            <a:ext uri="{FF2B5EF4-FFF2-40B4-BE49-F238E27FC236}">
              <a16:creationId xmlns:a16="http://schemas.microsoft.com/office/drawing/2014/main" id="{00000000-0008-0000-0E00-000074020000}"/>
            </a:ext>
          </a:extLst>
        </xdr:cNvPr>
        <xdr:cNvSpPr txBox="1"/>
      </xdr:nvSpPr>
      <xdr:spPr>
        <a:xfrm>
          <a:off x="210757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29227</xdr:rowOff>
    </xdr:from>
    <xdr:ext cx="469744" cy="259045"/>
    <xdr:sp macro="" textlink="">
      <xdr:nvSpPr>
        <xdr:cNvPr id="629" name="n_2mainValue【児童館】&#10;一人当たり面積">
          <a:extLst>
            <a:ext uri="{FF2B5EF4-FFF2-40B4-BE49-F238E27FC236}">
              <a16:creationId xmlns:a16="http://schemas.microsoft.com/office/drawing/2014/main" id="{00000000-0008-0000-0E00-000075020000}"/>
            </a:ext>
          </a:extLst>
        </xdr:cNvPr>
        <xdr:cNvSpPr txBox="1"/>
      </xdr:nvSpPr>
      <xdr:spPr>
        <a:xfrm>
          <a:off x="201994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29227</xdr:rowOff>
    </xdr:from>
    <xdr:ext cx="469744" cy="259045"/>
    <xdr:sp macro="" textlink="">
      <xdr:nvSpPr>
        <xdr:cNvPr id="630" name="n_3mainValue【児童館】&#10;一人当たり面積">
          <a:extLst>
            <a:ext uri="{FF2B5EF4-FFF2-40B4-BE49-F238E27FC236}">
              <a16:creationId xmlns:a16="http://schemas.microsoft.com/office/drawing/2014/main" id="{00000000-0008-0000-0E00-000076020000}"/>
            </a:ext>
          </a:extLst>
        </xdr:cNvPr>
        <xdr:cNvSpPr txBox="1"/>
      </xdr:nvSpPr>
      <xdr:spPr>
        <a:xfrm>
          <a:off x="193104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29227</xdr:rowOff>
    </xdr:from>
    <xdr:ext cx="469744" cy="259045"/>
    <xdr:sp macro="" textlink="">
      <xdr:nvSpPr>
        <xdr:cNvPr id="631" name="n_4mainValue【児童館】&#10;一人当たり面積">
          <a:extLst>
            <a:ext uri="{FF2B5EF4-FFF2-40B4-BE49-F238E27FC236}">
              <a16:creationId xmlns:a16="http://schemas.microsoft.com/office/drawing/2014/main" id="{00000000-0008-0000-0E00-000077020000}"/>
            </a:ext>
          </a:extLst>
        </xdr:cNvPr>
        <xdr:cNvSpPr txBox="1"/>
      </xdr:nvSpPr>
      <xdr:spPr>
        <a:xfrm>
          <a:off x="184214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公民館】&#10;有形固定資産減価償却率グラフ枠">
          <a:extLst>
            <a:ext uri="{FF2B5EF4-FFF2-40B4-BE49-F238E27FC236}">
              <a16:creationId xmlns:a16="http://schemas.microsoft.com/office/drawing/2014/main" id="{00000000-0008-0000-0E00-00009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8" name="【公民館】&#10;有形固定資産減価償却率最小値テキスト">
          <a:extLst>
            <a:ext uri="{FF2B5EF4-FFF2-40B4-BE49-F238E27FC236}">
              <a16:creationId xmlns:a16="http://schemas.microsoft.com/office/drawing/2014/main" id="{00000000-0008-0000-0E00-000092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0" name="【公民館】&#10;有形固定資産減価償却率最大値テキスト">
          <a:extLst>
            <a:ext uri="{FF2B5EF4-FFF2-40B4-BE49-F238E27FC236}">
              <a16:creationId xmlns:a16="http://schemas.microsoft.com/office/drawing/2014/main" id="{00000000-0008-0000-0E00-00009402000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2" name="【公民館】&#10;有形固定資産減価償却率平均値テキスト">
          <a:extLst>
            <a:ext uri="{FF2B5EF4-FFF2-40B4-BE49-F238E27FC236}">
              <a16:creationId xmlns:a16="http://schemas.microsoft.com/office/drawing/2014/main" id="{00000000-0008-0000-0E00-000096020000}"/>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6" name="フローチャート: 判断 665">
          <a:extLst>
            <a:ext uri="{FF2B5EF4-FFF2-40B4-BE49-F238E27FC236}">
              <a16:creationId xmlns:a16="http://schemas.microsoft.com/office/drawing/2014/main" id="{00000000-0008-0000-0E00-00009A020000}"/>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667" name="フローチャート: 判断 666">
          <a:extLst>
            <a:ext uri="{FF2B5EF4-FFF2-40B4-BE49-F238E27FC236}">
              <a16:creationId xmlns:a16="http://schemas.microsoft.com/office/drawing/2014/main" id="{00000000-0008-0000-0E00-00009B020000}"/>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167458</xdr:rowOff>
    </xdr:from>
    <xdr:to>
      <xdr:col>85</xdr:col>
      <xdr:colOff>177800</xdr:colOff>
      <xdr:row>105</xdr:row>
      <xdr:rowOff>97608</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6268700" y="179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18885</xdr:rowOff>
    </xdr:from>
    <xdr:ext cx="405111" cy="259045"/>
    <xdr:sp macro="" textlink="">
      <xdr:nvSpPr>
        <xdr:cNvPr id="674" name="【公民館】&#10;有形固定資産減価償却率該当値テキスト">
          <a:extLst>
            <a:ext uri="{FF2B5EF4-FFF2-40B4-BE49-F238E27FC236}">
              <a16:creationId xmlns:a16="http://schemas.microsoft.com/office/drawing/2014/main" id="{00000000-0008-0000-0E00-0000A2020000}"/>
            </a:ext>
          </a:extLst>
        </xdr:cNvPr>
        <xdr:cNvSpPr txBox="1"/>
      </xdr:nvSpPr>
      <xdr:spPr>
        <a:xfrm>
          <a:off x="16357600" y="1784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133169</xdr:rowOff>
    </xdr:from>
    <xdr:to>
      <xdr:col>81</xdr:col>
      <xdr:colOff>101600</xdr:colOff>
      <xdr:row>105</xdr:row>
      <xdr:rowOff>63319</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5430500" y="17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12519</xdr:rowOff>
    </xdr:from>
    <xdr:to>
      <xdr:col>85</xdr:col>
      <xdr:colOff>127000</xdr:colOff>
      <xdr:row>105</xdr:row>
      <xdr:rowOff>46808</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5481300" y="1801476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98879</xdr:rowOff>
    </xdr:from>
    <xdr:to>
      <xdr:col>76</xdr:col>
      <xdr:colOff>165100</xdr:colOff>
      <xdr:row>105</xdr:row>
      <xdr:rowOff>29029</xdr:rowOff>
    </xdr:to>
    <xdr:sp macro="" textlink="">
      <xdr:nvSpPr>
        <xdr:cNvPr id="677" name="楕円 676">
          <a:extLst>
            <a:ext uri="{FF2B5EF4-FFF2-40B4-BE49-F238E27FC236}">
              <a16:creationId xmlns:a16="http://schemas.microsoft.com/office/drawing/2014/main" id="{00000000-0008-0000-0E00-0000A5020000}"/>
            </a:ext>
          </a:extLst>
        </xdr:cNvPr>
        <xdr:cNvSpPr/>
      </xdr:nvSpPr>
      <xdr:spPr>
        <a:xfrm>
          <a:off x="145415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149679</xdr:rowOff>
    </xdr:from>
    <xdr:to>
      <xdr:col>81</xdr:col>
      <xdr:colOff>50800</xdr:colOff>
      <xdr:row>105</xdr:row>
      <xdr:rowOff>12519</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4592300" y="1798047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66221</xdr:rowOff>
    </xdr:from>
    <xdr:to>
      <xdr:col>72</xdr:col>
      <xdr:colOff>38100</xdr:colOff>
      <xdr:row>104</xdr:row>
      <xdr:rowOff>167821</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365250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117021</xdr:rowOff>
    </xdr:from>
    <xdr:to>
      <xdr:col>76</xdr:col>
      <xdr:colOff>114300</xdr:colOff>
      <xdr:row>104</xdr:row>
      <xdr:rowOff>149679</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3703300" y="1794782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31931</xdr:rowOff>
    </xdr:from>
    <xdr:to>
      <xdr:col>67</xdr:col>
      <xdr:colOff>101600</xdr:colOff>
      <xdr:row>104</xdr:row>
      <xdr:rowOff>133531</xdr:rowOff>
    </xdr:to>
    <xdr:sp macro="" textlink="">
      <xdr:nvSpPr>
        <xdr:cNvPr id="681" name="楕円 680">
          <a:extLst>
            <a:ext uri="{FF2B5EF4-FFF2-40B4-BE49-F238E27FC236}">
              <a16:creationId xmlns:a16="http://schemas.microsoft.com/office/drawing/2014/main" id="{00000000-0008-0000-0E00-0000A9020000}"/>
            </a:ext>
          </a:extLst>
        </xdr:cNvPr>
        <xdr:cNvSpPr/>
      </xdr:nvSpPr>
      <xdr:spPr>
        <a:xfrm>
          <a:off x="12763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82731</xdr:rowOff>
    </xdr:from>
    <xdr:to>
      <xdr:col>71</xdr:col>
      <xdr:colOff>177800</xdr:colOff>
      <xdr:row>104</xdr:row>
      <xdr:rowOff>117021</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2814300" y="1791353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3" name="n_1aveValue【公民館】&#10;有形固定資産減価償却率">
          <a:extLst>
            <a:ext uri="{FF2B5EF4-FFF2-40B4-BE49-F238E27FC236}">
              <a16:creationId xmlns:a16="http://schemas.microsoft.com/office/drawing/2014/main" id="{00000000-0008-0000-0E00-0000AB020000}"/>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84" name="n_2aveValue【公民館】&#10;有形固定資産減価償却率">
          <a:extLst>
            <a:ext uri="{FF2B5EF4-FFF2-40B4-BE49-F238E27FC236}">
              <a16:creationId xmlns:a16="http://schemas.microsoft.com/office/drawing/2014/main" id="{00000000-0008-0000-0E00-0000AC020000}"/>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85" name="n_3aveValue【公民館】&#10;有形固定資産減価償却率">
          <a:extLst>
            <a:ext uri="{FF2B5EF4-FFF2-40B4-BE49-F238E27FC236}">
              <a16:creationId xmlns:a16="http://schemas.microsoft.com/office/drawing/2014/main" id="{00000000-0008-0000-0E00-0000AD020000}"/>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686" name="n_4aveValue【公民館】&#10;有形固定資産減価償却率">
          <a:extLst>
            <a:ext uri="{FF2B5EF4-FFF2-40B4-BE49-F238E27FC236}">
              <a16:creationId xmlns:a16="http://schemas.microsoft.com/office/drawing/2014/main" id="{00000000-0008-0000-0E00-0000AE020000}"/>
            </a:ext>
          </a:extLst>
        </xdr:cNvPr>
        <xdr:cNvSpPr txBox="1"/>
      </xdr:nvSpPr>
      <xdr:spPr>
        <a:xfrm>
          <a:off x="12611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79846</xdr:rowOff>
    </xdr:from>
    <xdr:ext cx="405111" cy="259045"/>
    <xdr:sp macro="" textlink="">
      <xdr:nvSpPr>
        <xdr:cNvPr id="687" name="n_1mainValue【公民館】&#10;有形固定資産減価償却率">
          <a:extLst>
            <a:ext uri="{FF2B5EF4-FFF2-40B4-BE49-F238E27FC236}">
              <a16:creationId xmlns:a16="http://schemas.microsoft.com/office/drawing/2014/main" id="{00000000-0008-0000-0E00-0000AF020000}"/>
            </a:ext>
          </a:extLst>
        </xdr:cNvPr>
        <xdr:cNvSpPr txBox="1"/>
      </xdr:nvSpPr>
      <xdr:spPr>
        <a:xfrm>
          <a:off x="152660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45556</xdr:rowOff>
    </xdr:from>
    <xdr:ext cx="405111" cy="259045"/>
    <xdr:sp macro="" textlink="">
      <xdr:nvSpPr>
        <xdr:cNvPr id="688" name="n_2mainValue【公民館】&#10;有形固定資産減価償却率">
          <a:extLst>
            <a:ext uri="{FF2B5EF4-FFF2-40B4-BE49-F238E27FC236}">
              <a16:creationId xmlns:a16="http://schemas.microsoft.com/office/drawing/2014/main" id="{00000000-0008-0000-0E00-0000B0020000}"/>
            </a:ext>
          </a:extLst>
        </xdr:cNvPr>
        <xdr:cNvSpPr txBox="1"/>
      </xdr:nvSpPr>
      <xdr:spPr>
        <a:xfrm>
          <a:off x="14389744" y="1770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12898</xdr:rowOff>
    </xdr:from>
    <xdr:ext cx="405111" cy="259045"/>
    <xdr:sp macro="" textlink="">
      <xdr:nvSpPr>
        <xdr:cNvPr id="689" name="n_3mainValue【公民館】&#10;有形固定資産減価償却率">
          <a:extLst>
            <a:ext uri="{FF2B5EF4-FFF2-40B4-BE49-F238E27FC236}">
              <a16:creationId xmlns:a16="http://schemas.microsoft.com/office/drawing/2014/main" id="{00000000-0008-0000-0E00-0000B1020000}"/>
            </a:ext>
          </a:extLst>
        </xdr:cNvPr>
        <xdr:cNvSpPr txBox="1"/>
      </xdr:nvSpPr>
      <xdr:spPr>
        <a:xfrm>
          <a:off x="13500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150058</xdr:rowOff>
    </xdr:from>
    <xdr:ext cx="405111" cy="259045"/>
    <xdr:sp macro="" textlink="">
      <xdr:nvSpPr>
        <xdr:cNvPr id="690" name="n_4mainValue【公民館】&#10;有形固定資産減価償却率">
          <a:extLst>
            <a:ext uri="{FF2B5EF4-FFF2-40B4-BE49-F238E27FC236}">
              <a16:creationId xmlns:a16="http://schemas.microsoft.com/office/drawing/2014/main" id="{00000000-0008-0000-0E00-0000B2020000}"/>
            </a:ext>
          </a:extLst>
        </xdr:cNvPr>
        <xdr:cNvSpPr txBox="1"/>
      </xdr:nvSpPr>
      <xdr:spPr>
        <a:xfrm>
          <a:off x="12611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00000000-0008-0000-0E00-0000C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7" name="【公民館】&#10;一人当たり面積最小値テキスト">
          <a:extLst>
            <a:ext uri="{FF2B5EF4-FFF2-40B4-BE49-F238E27FC236}">
              <a16:creationId xmlns:a16="http://schemas.microsoft.com/office/drawing/2014/main" id="{00000000-0008-0000-0E00-0000CD02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9" name="【公民館】&#10;一人当たり面積最大値テキスト">
          <a:extLst>
            <a:ext uri="{FF2B5EF4-FFF2-40B4-BE49-F238E27FC236}">
              <a16:creationId xmlns:a16="http://schemas.microsoft.com/office/drawing/2014/main" id="{00000000-0008-0000-0E00-0000CF020000}"/>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721" name="【公民館】&#10;一人当たり面積平均値テキスト">
          <a:extLst>
            <a:ext uri="{FF2B5EF4-FFF2-40B4-BE49-F238E27FC236}">
              <a16:creationId xmlns:a16="http://schemas.microsoft.com/office/drawing/2014/main" id="{00000000-0008-0000-0E00-0000D1020000}"/>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3" name="フローチャート: 判断 722">
          <a:extLst>
            <a:ext uri="{FF2B5EF4-FFF2-40B4-BE49-F238E27FC236}">
              <a16:creationId xmlns:a16="http://schemas.microsoft.com/office/drawing/2014/main" id="{00000000-0008-0000-0E00-0000D302000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4" name="フローチャート: 判断 723">
          <a:extLst>
            <a:ext uri="{FF2B5EF4-FFF2-40B4-BE49-F238E27FC236}">
              <a16:creationId xmlns:a16="http://schemas.microsoft.com/office/drawing/2014/main" id="{00000000-0008-0000-0E00-0000D402000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5" name="フローチャート: 判断 724">
          <a:extLst>
            <a:ext uri="{FF2B5EF4-FFF2-40B4-BE49-F238E27FC236}">
              <a16:creationId xmlns:a16="http://schemas.microsoft.com/office/drawing/2014/main" id="{00000000-0008-0000-0E00-0000D502000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118473</xdr:rowOff>
    </xdr:from>
    <xdr:to>
      <xdr:col>98</xdr:col>
      <xdr:colOff>38100</xdr:colOff>
      <xdr:row>106</xdr:row>
      <xdr:rowOff>48623</xdr:rowOff>
    </xdr:to>
    <xdr:sp macro="" textlink="">
      <xdr:nvSpPr>
        <xdr:cNvPr id="726" name="フローチャート: 判断 725">
          <a:extLst>
            <a:ext uri="{FF2B5EF4-FFF2-40B4-BE49-F238E27FC236}">
              <a16:creationId xmlns:a16="http://schemas.microsoft.com/office/drawing/2014/main" id="{00000000-0008-0000-0E00-0000D6020000}"/>
            </a:ext>
          </a:extLst>
        </xdr:cNvPr>
        <xdr:cNvSpPr/>
      </xdr:nvSpPr>
      <xdr:spPr>
        <a:xfrm>
          <a:off x="18605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84182</xdr:rowOff>
    </xdr:from>
    <xdr:to>
      <xdr:col>116</xdr:col>
      <xdr:colOff>114300</xdr:colOff>
      <xdr:row>105</xdr:row>
      <xdr:rowOff>14332</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221107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107059</xdr:rowOff>
    </xdr:from>
    <xdr:ext cx="469744" cy="259045"/>
    <xdr:sp macro="" textlink="">
      <xdr:nvSpPr>
        <xdr:cNvPr id="733" name="【公民館】&#10;一人当たり面積該当値テキスト">
          <a:extLst>
            <a:ext uri="{FF2B5EF4-FFF2-40B4-BE49-F238E27FC236}">
              <a16:creationId xmlns:a16="http://schemas.microsoft.com/office/drawing/2014/main" id="{00000000-0008-0000-0E00-0000DD020000}"/>
            </a:ext>
          </a:extLst>
        </xdr:cNvPr>
        <xdr:cNvSpPr txBox="1"/>
      </xdr:nvSpPr>
      <xdr:spPr>
        <a:xfrm>
          <a:off x="22199600" y="177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90714</xdr:rowOff>
    </xdr:from>
    <xdr:to>
      <xdr:col>112</xdr:col>
      <xdr:colOff>38100</xdr:colOff>
      <xdr:row>105</xdr:row>
      <xdr:rowOff>20864</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21272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134982</xdr:rowOff>
    </xdr:from>
    <xdr:to>
      <xdr:col>116</xdr:col>
      <xdr:colOff>63500</xdr:colOff>
      <xdr:row>104</xdr:row>
      <xdr:rowOff>141514</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flipV="1">
          <a:off x="21323300" y="1796578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93980</xdr:rowOff>
    </xdr:from>
    <xdr:to>
      <xdr:col>107</xdr:col>
      <xdr:colOff>101600</xdr:colOff>
      <xdr:row>105</xdr:row>
      <xdr:rowOff>24130</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20383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141514</xdr:rowOff>
    </xdr:from>
    <xdr:to>
      <xdr:col>111</xdr:col>
      <xdr:colOff>177800</xdr:colOff>
      <xdr:row>104</xdr:row>
      <xdr:rowOff>144780</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flipV="1">
          <a:off x="20434300" y="179723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9494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144780</xdr:rowOff>
    </xdr:from>
    <xdr:to>
      <xdr:col>107</xdr:col>
      <xdr:colOff>50800</xdr:colOff>
      <xdr:row>104</xdr:row>
      <xdr:rowOff>144780</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9545300" y="1797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97245</xdr:rowOff>
    </xdr:from>
    <xdr:to>
      <xdr:col>98</xdr:col>
      <xdr:colOff>38100</xdr:colOff>
      <xdr:row>105</xdr:row>
      <xdr:rowOff>27395</xdr:rowOff>
    </xdr:to>
    <xdr:sp macro="" textlink="">
      <xdr:nvSpPr>
        <xdr:cNvPr id="740" name="楕円 739">
          <a:extLst>
            <a:ext uri="{FF2B5EF4-FFF2-40B4-BE49-F238E27FC236}">
              <a16:creationId xmlns:a16="http://schemas.microsoft.com/office/drawing/2014/main" id="{00000000-0008-0000-0E00-0000E4020000}"/>
            </a:ext>
          </a:extLst>
        </xdr:cNvPr>
        <xdr:cNvSpPr/>
      </xdr:nvSpPr>
      <xdr:spPr>
        <a:xfrm>
          <a:off x="186055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144780</xdr:rowOff>
    </xdr:from>
    <xdr:to>
      <xdr:col>102</xdr:col>
      <xdr:colOff>114300</xdr:colOff>
      <xdr:row>104</xdr:row>
      <xdr:rowOff>148045</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flipV="1">
          <a:off x="18656300" y="179755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742" name="n_1aveValue【公民館】&#10;一人当たり面積">
          <a:extLst>
            <a:ext uri="{FF2B5EF4-FFF2-40B4-BE49-F238E27FC236}">
              <a16:creationId xmlns:a16="http://schemas.microsoft.com/office/drawing/2014/main" id="{00000000-0008-0000-0E00-0000E6020000}"/>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743" name="n_2aveValue【公民館】&#10;一人当たり面積">
          <a:extLst>
            <a:ext uri="{FF2B5EF4-FFF2-40B4-BE49-F238E27FC236}">
              <a16:creationId xmlns:a16="http://schemas.microsoft.com/office/drawing/2014/main" id="{00000000-0008-0000-0E00-0000E7020000}"/>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744" name="n_3aveValue【公民館】&#10;一人当たり面積">
          <a:extLst>
            <a:ext uri="{FF2B5EF4-FFF2-40B4-BE49-F238E27FC236}">
              <a16:creationId xmlns:a16="http://schemas.microsoft.com/office/drawing/2014/main" id="{00000000-0008-0000-0E00-0000E8020000}"/>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39750</xdr:rowOff>
    </xdr:from>
    <xdr:ext cx="469744" cy="259045"/>
    <xdr:sp macro="" textlink="">
      <xdr:nvSpPr>
        <xdr:cNvPr id="745" name="n_4aveValue【公民館】&#10;一人当たり面積">
          <a:extLst>
            <a:ext uri="{FF2B5EF4-FFF2-40B4-BE49-F238E27FC236}">
              <a16:creationId xmlns:a16="http://schemas.microsoft.com/office/drawing/2014/main" id="{00000000-0008-0000-0E00-0000E9020000}"/>
            </a:ext>
          </a:extLst>
        </xdr:cNvPr>
        <xdr:cNvSpPr txBox="1"/>
      </xdr:nvSpPr>
      <xdr:spPr>
        <a:xfrm>
          <a:off x="18421427" y="1821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37391</xdr:rowOff>
    </xdr:from>
    <xdr:ext cx="469744" cy="259045"/>
    <xdr:sp macro="" textlink="">
      <xdr:nvSpPr>
        <xdr:cNvPr id="746" name="n_1mainValue【公民館】&#10;一人当たり面積">
          <a:extLst>
            <a:ext uri="{FF2B5EF4-FFF2-40B4-BE49-F238E27FC236}">
              <a16:creationId xmlns:a16="http://schemas.microsoft.com/office/drawing/2014/main" id="{00000000-0008-0000-0E00-0000EA020000}"/>
            </a:ext>
          </a:extLst>
        </xdr:cNvPr>
        <xdr:cNvSpPr txBox="1"/>
      </xdr:nvSpPr>
      <xdr:spPr>
        <a:xfrm>
          <a:off x="21075727" y="1769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40657</xdr:rowOff>
    </xdr:from>
    <xdr:ext cx="469744" cy="259045"/>
    <xdr:sp macro="" textlink="">
      <xdr:nvSpPr>
        <xdr:cNvPr id="747" name="n_2mainValue【公民館】&#10;一人当たり面積">
          <a:extLst>
            <a:ext uri="{FF2B5EF4-FFF2-40B4-BE49-F238E27FC236}">
              <a16:creationId xmlns:a16="http://schemas.microsoft.com/office/drawing/2014/main" id="{00000000-0008-0000-0E00-0000EB020000}"/>
            </a:ext>
          </a:extLst>
        </xdr:cNvPr>
        <xdr:cNvSpPr txBox="1"/>
      </xdr:nvSpPr>
      <xdr:spPr>
        <a:xfrm>
          <a:off x="20199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40657</xdr:rowOff>
    </xdr:from>
    <xdr:ext cx="469744" cy="259045"/>
    <xdr:sp macro="" textlink="">
      <xdr:nvSpPr>
        <xdr:cNvPr id="748" name="n_3mainValue【公民館】&#10;一人当たり面積">
          <a:extLst>
            <a:ext uri="{FF2B5EF4-FFF2-40B4-BE49-F238E27FC236}">
              <a16:creationId xmlns:a16="http://schemas.microsoft.com/office/drawing/2014/main" id="{00000000-0008-0000-0E00-0000EC020000}"/>
            </a:ext>
          </a:extLst>
        </xdr:cNvPr>
        <xdr:cNvSpPr txBox="1"/>
      </xdr:nvSpPr>
      <xdr:spPr>
        <a:xfrm>
          <a:off x="19310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43922</xdr:rowOff>
    </xdr:from>
    <xdr:ext cx="469744" cy="259045"/>
    <xdr:sp macro="" textlink="">
      <xdr:nvSpPr>
        <xdr:cNvPr id="749" name="n_4mainValue【公民館】&#10;一人当たり面積">
          <a:extLst>
            <a:ext uri="{FF2B5EF4-FFF2-40B4-BE49-F238E27FC236}">
              <a16:creationId xmlns:a16="http://schemas.microsoft.com/office/drawing/2014/main" id="{00000000-0008-0000-0E00-0000ED020000}"/>
            </a:ext>
          </a:extLst>
        </xdr:cNvPr>
        <xdr:cNvSpPr txBox="1"/>
      </xdr:nvSpPr>
      <xdr:spPr>
        <a:xfrm>
          <a:off x="18421427" y="177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分析表①の中で、類似団体と比較して特に有形固定資産減価償却率が高くなっている施設は、学校施設、幼稚園・保育所及び児童館で、一方、特に低くなっている施設は、公民館及び道路である。学校施設、幼稚園・保育所及び児童館については、建築年数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を超えているものが多く存在することが、有形固定資産減価償却率が高くなっている要因である。一方、公民館については、近年大規模な外壁修繕を実施したことなどもあり、有形固定資産減価償却率が低くなっている。</a:t>
          </a:r>
          <a:endParaRPr lang="ja-JP" altLang="ja-JP" sz="1400">
            <a:effectLst/>
          </a:endParaRPr>
        </a:p>
        <a:p>
          <a:r>
            <a:rPr kumimoji="1" lang="ja-JP" altLang="ja-JP" sz="1100">
              <a:solidFill>
                <a:schemeClr val="dk1"/>
              </a:solidFill>
              <a:effectLst/>
              <a:latin typeface="+mn-lt"/>
              <a:ea typeface="+mn-ea"/>
              <a:cs typeface="+mn-cs"/>
            </a:rPr>
            <a:t>また、一人当たり面積は類似団体と比較すると差があるが、施設数が変わっていないため、令和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年度までほぼ横ばいとなっている。</a:t>
          </a:r>
          <a:endParaRPr kumimoji="1" lang="en-US" altLang="ja-JP" sz="110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愛知県阿久比町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28,083
27,622
23.80
11,811,002
11,170,584
595,935
6,915,777
8,649,485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46627</xdr:rowOff>
    </xdr:from>
    <xdr:to>
      <xdr:col>24</xdr:col>
      <xdr:colOff>114300</xdr:colOff>
      <xdr:row>40</xdr:row>
      <xdr:rowOff>148227</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25054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88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7438</xdr:rowOff>
    </xdr:from>
    <xdr:to>
      <xdr:col>20</xdr:col>
      <xdr:colOff>38100</xdr:colOff>
      <xdr:row>40</xdr:row>
      <xdr:rowOff>109038</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58238</xdr:rowOff>
    </xdr:from>
    <xdr:to>
      <xdr:col>24</xdr:col>
      <xdr:colOff>63500</xdr:colOff>
      <xdr:row>40</xdr:row>
      <xdr:rowOff>97427</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916238"/>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44994</xdr:rowOff>
    </xdr:from>
    <xdr:to>
      <xdr:col>15</xdr:col>
      <xdr:colOff>101600</xdr:colOff>
      <xdr:row>40</xdr:row>
      <xdr:rowOff>146594</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58238</xdr:rowOff>
    </xdr:from>
    <xdr:to>
      <xdr:col>19</xdr:col>
      <xdr:colOff>177800</xdr:colOff>
      <xdr:row>40</xdr:row>
      <xdr:rowOff>95794</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flipV="1">
          <a:off x="2908300" y="691623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9072</xdr:rowOff>
    </xdr:from>
    <xdr:to>
      <xdr:col>10</xdr:col>
      <xdr:colOff>165100</xdr:colOff>
      <xdr:row>40</xdr:row>
      <xdr:rowOff>110672</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86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59872</xdr:rowOff>
    </xdr:from>
    <xdr:to>
      <xdr:col>15</xdr:col>
      <xdr:colOff>50800</xdr:colOff>
      <xdr:row>40</xdr:row>
      <xdr:rowOff>95794</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91787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146231</xdr:rowOff>
    </xdr:from>
    <xdr:to>
      <xdr:col>6</xdr:col>
      <xdr:colOff>38100</xdr:colOff>
      <xdr:row>40</xdr:row>
      <xdr:rowOff>76381</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25581</xdr:rowOff>
    </xdr:from>
    <xdr:to>
      <xdr:col>10</xdr:col>
      <xdr:colOff>114300</xdr:colOff>
      <xdr:row>40</xdr:row>
      <xdr:rowOff>59872</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88358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100165</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95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137721</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9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101799</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67508</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92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143510</xdr:rowOff>
    </xdr:from>
    <xdr:to>
      <xdr:col>55</xdr:col>
      <xdr:colOff>50800</xdr:colOff>
      <xdr:row>41</xdr:row>
      <xdr:rowOff>73660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121937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143510</xdr:rowOff>
    </xdr:from>
    <xdr:to>
      <xdr:col>50</xdr:col>
      <xdr:colOff>165100</xdr:colOff>
      <xdr:row>41</xdr:row>
      <xdr:rowOff>73660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22860</xdr:rowOff>
    </xdr:from>
    <xdr:to>
      <xdr:col>55</xdr:col>
      <xdr:colOff>0</xdr:colOff>
      <xdr:row>41</xdr:row>
      <xdr:rowOff>22860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9639300" y="70523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143510</xdr:rowOff>
    </xdr:from>
    <xdr:to>
      <xdr:col>46</xdr:col>
      <xdr:colOff>38100</xdr:colOff>
      <xdr:row>41</xdr:row>
      <xdr:rowOff>73660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22860</xdr:rowOff>
    </xdr:from>
    <xdr:to>
      <xdr:col>50</xdr:col>
      <xdr:colOff>114300</xdr:colOff>
      <xdr:row>41</xdr:row>
      <xdr:rowOff>22860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705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147320</xdr:rowOff>
    </xdr:from>
    <xdr:to>
      <xdr:col>41</xdr:col>
      <xdr:colOff>101600</xdr:colOff>
      <xdr:row>41</xdr:row>
      <xdr:rowOff>77470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22860</xdr:rowOff>
    </xdr:from>
    <xdr:to>
      <xdr:col>45</xdr:col>
      <xdr:colOff>177800</xdr:colOff>
      <xdr:row>41</xdr:row>
      <xdr:rowOff>26670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7861300" y="705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147320</xdr:rowOff>
    </xdr:from>
    <xdr:to>
      <xdr:col>36</xdr:col>
      <xdr:colOff>165100</xdr:colOff>
      <xdr:row>41</xdr:row>
      <xdr:rowOff>77470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26670</xdr:rowOff>
    </xdr:from>
    <xdr:to>
      <xdr:col>41</xdr:col>
      <xdr:colOff>50800</xdr:colOff>
      <xdr:row>41</xdr:row>
      <xdr:rowOff>26670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72300" y="705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64787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64787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68597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68597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9" name="正方形/長方形 158">
          <a:extLst>
            <a:ext uri="{FF2B5EF4-FFF2-40B4-BE49-F238E27FC236}">
              <a16:creationId xmlns:a16="http://schemas.microsoft.com/office/drawing/2014/main" id="{00000000-0008-0000-0F00-00009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0" name="正方形/長方形 159">
          <a:extLst>
            <a:ext uri="{FF2B5EF4-FFF2-40B4-BE49-F238E27FC236}">
              <a16:creationId xmlns:a16="http://schemas.microsoft.com/office/drawing/2014/main" id="{00000000-0008-0000-0F00-0000A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1" name="正方形/長方形 160">
          <a:extLst>
            <a:ext uri="{FF2B5EF4-FFF2-40B4-BE49-F238E27FC236}">
              <a16:creationId xmlns:a16="http://schemas.microsoft.com/office/drawing/2014/main" id="{00000000-0008-0000-0F00-0000A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00000000-0008-0000-0F00-0000BD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00000000-0008-0000-0F00-0000BE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00000000-0008-0000-0F00-0000BF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00000000-0008-0000-0F00-0000C0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00000000-0008-0000-0F00-0000C1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00000000-0008-0000-0F00-0000C2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00000000-0008-0000-0F00-0000C3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00000000-0008-0000-0F00-0000CD00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00000000-0008-0000-0F00-0000CF00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9" name="テキスト ボックス 208">
          <a:extLst>
            <a:ext uri="{FF2B5EF4-FFF2-40B4-BE49-F238E27FC236}">
              <a16:creationId xmlns:a16="http://schemas.microsoft.com/office/drawing/2014/main" id="{00000000-0008-0000-0F00-0000D100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00000000-0008-0000-0F00-0000DD00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00000000-0008-0000-0F00-0000DF00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225" name="【一般廃棄物処理施設】&#10;有形固定資産減価償却率最大値テキスト">
          <a:extLst>
            <a:ext uri="{FF2B5EF4-FFF2-40B4-BE49-F238E27FC236}">
              <a16:creationId xmlns:a16="http://schemas.microsoft.com/office/drawing/2014/main" id="{00000000-0008-0000-0F00-0000E100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00000000-0008-0000-0F00-0000E3000000}"/>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228" name="フローチャート: 判断 227">
          <a:extLst>
            <a:ext uri="{FF2B5EF4-FFF2-40B4-BE49-F238E27FC236}">
              <a16:creationId xmlns:a16="http://schemas.microsoft.com/office/drawing/2014/main" id="{00000000-0008-0000-0F00-0000E400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58057</xdr:rowOff>
    </xdr:from>
    <xdr:to>
      <xdr:col>67</xdr:col>
      <xdr:colOff>101600</xdr:colOff>
      <xdr:row>38</xdr:row>
      <xdr:rowOff>159657</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12763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238" name="楕円 237">
          <a:extLst>
            <a:ext uri="{FF2B5EF4-FFF2-40B4-BE49-F238E27FC236}">
              <a16:creationId xmlns:a16="http://schemas.microsoft.com/office/drawing/2014/main" id="{00000000-0008-0000-0F00-0000EE000000}"/>
            </a:ext>
          </a:extLst>
        </xdr:cNvPr>
        <xdr:cNvSpPr/>
      </xdr:nvSpPr>
      <xdr:spPr>
        <a:xfrm>
          <a:off x="162687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25417</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00000000-0008-0000-0F00-0000EF000000}"/>
            </a:ext>
          </a:extLst>
        </xdr:cNvPr>
        <xdr:cNvSpPr txBox="1"/>
      </xdr:nvSpPr>
      <xdr:spPr>
        <a:xfrm>
          <a:off x="16357600"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128270</xdr:rowOff>
    </xdr:from>
    <xdr:to>
      <xdr:col>81</xdr:col>
      <xdr:colOff>101600</xdr:colOff>
      <xdr:row>36</xdr:row>
      <xdr:rowOff>58420</xdr:rowOff>
    </xdr:to>
    <xdr:sp macro="" textlink="">
      <xdr:nvSpPr>
        <xdr:cNvPr id="240" name="楕円 239">
          <a:extLst>
            <a:ext uri="{FF2B5EF4-FFF2-40B4-BE49-F238E27FC236}">
              <a16:creationId xmlns:a16="http://schemas.microsoft.com/office/drawing/2014/main" id="{00000000-0008-0000-0F00-0000F0000000}"/>
            </a:ext>
          </a:extLst>
        </xdr:cNvPr>
        <xdr:cNvSpPr/>
      </xdr:nvSpPr>
      <xdr:spPr>
        <a:xfrm>
          <a:off x="15430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xdr:rowOff>
    </xdr:from>
    <xdr:to>
      <xdr:col>85</xdr:col>
      <xdr:colOff>127000</xdr:colOff>
      <xdr:row>36</xdr:row>
      <xdr:rowOff>53340</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a:off x="15481300" y="61798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82550</xdr:rowOff>
    </xdr:from>
    <xdr:to>
      <xdr:col>76</xdr:col>
      <xdr:colOff>165100</xdr:colOff>
      <xdr:row>36</xdr:row>
      <xdr:rowOff>12700</xdr:rowOff>
    </xdr:to>
    <xdr:sp macro="" textlink="">
      <xdr:nvSpPr>
        <xdr:cNvPr id="242" name="楕円 241">
          <a:extLst>
            <a:ext uri="{FF2B5EF4-FFF2-40B4-BE49-F238E27FC236}">
              <a16:creationId xmlns:a16="http://schemas.microsoft.com/office/drawing/2014/main" id="{00000000-0008-0000-0F00-0000F2000000}"/>
            </a:ext>
          </a:extLst>
        </xdr:cNvPr>
        <xdr:cNvSpPr/>
      </xdr:nvSpPr>
      <xdr:spPr>
        <a:xfrm>
          <a:off x="14541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133350</xdr:rowOff>
    </xdr:from>
    <xdr:to>
      <xdr:col>81</xdr:col>
      <xdr:colOff>50800</xdr:colOff>
      <xdr:row>36</xdr:row>
      <xdr:rowOff>7620</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a:off x="14592300" y="6134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38463</xdr:rowOff>
    </xdr:from>
    <xdr:to>
      <xdr:col>72</xdr:col>
      <xdr:colOff>38100</xdr:colOff>
      <xdr:row>35</xdr:row>
      <xdr:rowOff>140063</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13652500" y="603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89263</xdr:rowOff>
    </xdr:from>
    <xdr:to>
      <xdr:col>76</xdr:col>
      <xdr:colOff>114300</xdr:colOff>
      <xdr:row>35</xdr:row>
      <xdr:rowOff>133350</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a:off x="13703300" y="609001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9072</xdr:rowOff>
    </xdr:from>
    <xdr:to>
      <xdr:col>67</xdr:col>
      <xdr:colOff>101600</xdr:colOff>
      <xdr:row>35</xdr:row>
      <xdr:rowOff>110672</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2763500" y="600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59872</xdr:rowOff>
    </xdr:from>
    <xdr:to>
      <xdr:col>71</xdr:col>
      <xdr:colOff>177800</xdr:colOff>
      <xdr:row>35</xdr:row>
      <xdr:rowOff>89263</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a:off x="12814300" y="606062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00000000-0008-0000-0F00-0000F8000000}"/>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00000000-0008-0000-0F00-0000F9000000}"/>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00000000-0008-0000-0F00-0000FA000000}"/>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150784</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00000000-0008-0000-0F00-0000FB000000}"/>
            </a:ext>
          </a:extLst>
        </xdr:cNvPr>
        <xdr:cNvSpPr txBox="1"/>
      </xdr:nvSpPr>
      <xdr:spPr>
        <a:xfrm>
          <a:off x="126117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74947</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00000000-0008-0000-0F00-0000FC000000}"/>
            </a:ext>
          </a:extLst>
        </xdr:cNvPr>
        <xdr:cNvSpPr txBox="1"/>
      </xdr:nvSpPr>
      <xdr:spPr>
        <a:xfrm>
          <a:off x="152660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29227</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00000000-0008-0000-0F00-0000FD000000}"/>
            </a:ext>
          </a:extLst>
        </xdr:cNvPr>
        <xdr:cNvSpPr txBox="1"/>
      </xdr:nvSpPr>
      <xdr:spPr>
        <a:xfrm>
          <a:off x="14389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156590</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00000000-0008-0000-0F00-0000FE000000}"/>
            </a:ext>
          </a:extLst>
        </xdr:cNvPr>
        <xdr:cNvSpPr txBox="1"/>
      </xdr:nvSpPr>
      <xdr:spPr>
        <a:xfrm>
          <a:off x="13500744" y="581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127199</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00000000-0008-0000-0F00-0000FF000000}"/>
            </a:ext>
          </a:extLst>
        </xdr:cNvPr>
        <xdr:cNvSpPr txBox="1"/>
      </xdr:nvSpPr>
      <xdr:spPr>
        <a:xfrm>
          <a:off x="12611744" y="578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6" name="直線コネクタ 265">
          <a:extLst>
            <a:ext uri="{FF2B5EF4-FFF2-40B4-BE49-F238E27FC236}">
              <a16:creationId xmlns:a16="http://schemas.microsoft.com/office/drawing/2014/main" id="{00000000-0008-0000-0F00-00000A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6" name="【一般廃棄物処理施設】&#10;一人当たり有形固定資産（償却資産）額グラフ枠">
          <a:extLst>
            <a:ext uri="{FF2B5EF4-FFF2-40B4-BE49-F238E27FC236}">
              <a16:creationId xmlns:a16="http://schemas.microsoft.com/office/drawing/2014/main" id="{00000000-0008-0000-0F00-00001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278" name="【一般廃棄物処理施設】&#10;一人当たり有形固定資産（償却資産）額最小値テキスト">
          <a:extLst>
            <a:ext uri="{FF2B5EF4-FFF2-40B4-BE49-F238E27FC236}">
              <a16:creationId xmlns:a16="http://schemas.microsoft.com/office/drawing/2014/main" id="{00000000-0008-0000-0F00-00001601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280" name="【一般廃棄物処理施設】&#10;一人当たり有形固定資産（償却資産）額最大値テキスト">
          <a:extLst>
            <a:ext uri="{FF2B5EF4-FFF2-40B4-BE49-F238E27FC236}">
              <a16:creationId xmlns:a16="http://schemas.microsoft.com/office/drawing/2014/main" id="{00000000-0008-0000-0F00-00001801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282" name="【一般廃棄物処理施設】&#10;一人当たり有形固定資産（償却資産）額平均値テキスト">
          <a:extLst>
            <a:ext uri="{FF2B5EF4-FFF2-40B4-BE49-F238E27FC236}">
              <a16:creationId xmlns:a16="http://schemas.microsoft.com/office/drawing/2014/main" id="{00000000-0008-0000-0F00-00001A010000}"/>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283" name="フローチャート: 判断 282">
          <a:extLst>
            <a:ext uri="{FF2B5EF4-FFF2-40B4-BE49-F238E27FC236}">
              <a16:creationId xmlns:a16="http://schemas.microsoft.com/office/drawing/2014/main" id="{00000000-0008-0000-0F00-00001B01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285" name="フローチャート: 判断 284">
          <a:extLst>
            <a:ext uri="{FF2B5EF4-FFF2-40B4-BE49-F238E27FC236}">
              <a16:creationId xmlns:a16="http://schemas.microsoft.com/office/drawing/2014/main" id="{00000000-0008-0000-0F00-00001D01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71781</xdr:rowOff>
    </xdr:from>
    <xdr:to>
      <xdr:col>98</xdr:col>
      <xdr:colOff>38100</xdr:colOff>
      <xdr:row>41</xdr:row>
      <xdr:rowOff>1931</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18605500" y="692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154147</xdr:rowOff>
    </xdr:from>
    <xdr:to>
      <xdr:col>116</xdr:col>
      <xdr:colOff>114300</xdr:colOff>
      <xdr:row>41</xdr:row>
      <xdr:rowOff>84297</xdr:rowOff>
    </xdr:to>
    <xdr:sp macro="" textlink="">
      <xdr:nvSpPr>
        <xdr:cNvPr id="293" name="楕円 292">
          <a:extLst>
            <a:ext uri="{FF2B5EF4-FFF2-40B4-BE49-F238E27FC236}">
              <a16:creationId xmlns:a16="http://schemas.microsoft.com/office/drawing/2014/main" id="{00000000-0008-0000-0F00-000025010000}"/>
            </a:ext>
          </a:extLst>
        </xdr:cNvPr>
        <xdr:cNvSpPr/>
      </xdr:nvSpPr>
      <xdr:spPr>
        <a:xfrm>
          <a:off x="22110700" y="701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69074</xdr:rowOff>
    </xdr:from>
    <xdr:ext cx="534377" cy="259045"/>
    <xdr:sp macro="" textlink="">
      <xdr:nvSpPr>
        <xdr:cNvPr id="294" name="【一般廃棄物処理施設】&#10;一人当たり有形固定資産（償却資産）額該当値テキスト">
          <a:extLst>
            <a:ext uri="{FF2B5EF4-FFF2-40B4-BE49-F238E27FC236}">
              <a16:creationId xmlns:a16="http://schemas.microsoft.com/office/drawing/2014/main" id="{00000000-0008-0000-0F00-000026010000}"/>
            </a:ext>
          </a:extLst>
        </xdr:cNvPr>
        <xdr:cNvSpPr txBox="1"/>
      </xdr:nvSpPr>
      <xdr:spPr>
        <a:xfrm>
          <a:off x="22199600" y="692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155908</xdr:rowOff>
    </xdr:from>
    <xdr:to>
      <xdr:col>112</xdr:col>
      <xdr:colOff>38100</xdr:colOff>
      <xdr:row>41</xdr:row>
      <xdr:rowOff>86058</xdr:rowOff>
    </xdr:to>
    <xdr:sp macro="" textlink="">
      <xdr:nvSpPr>
        <xdr:cNvPr id="295" name="楕円 294">
          <a:extLst>
            <a:ext uri="{FF2B5EF4-FFF2-40B4-BE49-F238E27FC236}">
              <a16:creationId xmlns:a16="http://schemas.microsoft.com/office/drawing/2014/main" id="{00000000-0008-0000-0F00-000027010000}"/>
            </a:ext>
          </a:extLst>
        </xdr:cNvPr>
        <xdr:cNvSpPr/>
      </xdr:nvSpPr>
      <xdr:spPr>
        <a:xfrm>
          <a:off x="21272500" y="701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33497</xdr:rowOff>
    </xdr:from>
    <xdr:to>
      <xdr:col>116</xdr:col>
      <xdr:colOff>63500</xdr:colOff>
      <xdr:row>41</xdr:row>
      <xdr:rowOff>35258</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flipV="1">
          <a:off x="21323300" y="7062947"/>
          <a:ext cx="838200" cy="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151454</xdr:rowOff>
    </xdr:from>
    <xdr:to>
      <xdr:col>107</xdr:col>
      <xdr:colOff>101600</xdr:colOff>
      <xdr:row>41</xdr:row>
      <xdr:rowOff>81604</xdr:rowOff>
    </xdr:to>
    <xdr:sp macro="" textlink="">
      <xdr:nvSpPr>
        <xdr:cNvPr id="297" name="楕円 296">
          <a:extLst>
            <a:ext uri="{FF2B5EF4-FFF2-40B4-BE49-F238E27FC236}">
              <a16:creationId xmlns:a16="http://schemas.microsoft.com/office/drawing/2014/main" id="{00000000-0008-0000-0F00-000029010000}"/>
            </a:ext>
          </a:extLst>
        </xdr:cNvPr>
        <xdr:cNvSpPr/>
      </xdr:nvSpPr>
      <xdr:spPr>
        <a:xfrm>
          <a:off x="20383500" y="700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30804</xdr:rowOff>
    </xdr:from>
    <xdr:to>
      <xdr:col>111</xdr:col>
      <xdr:colOff>177800</xdr:colOff>
      <xdr:row>41</xdr:row>
      <xdr:rowOff>35258</xdr:rowOff>
    </xdr:to>
    <xdr:cxnSp macro="">
      <xdr:nvCxnSpPr>
        <xdr:cNvPr id="298" name="直線コネクタ 297">
          <a:extLst>
            <a:ext uri="{FF2B5EF4-FFF2-40B4-BE49-F238E27FC236}">
              <a16:creationId xmlns:a16="http://schemas.microsoft.com/office/drawing/2014/main" id="{00000000-0008-0000-0F00-00002A010000}"/>
            </a:ext>
          </a:extLst>
        </xdr:cNvPr>
        <xdr:cNvCxnSpPr/>
      </xdr:nvCxnSpPr>
      <xdr:spPr>
        <a:xfrm>
          <a:off x="20434300" y="7060254"/>
          <a:ext cx="889000" cy="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150097</xdr:rowOff>
    </xdr:from>
    <xdr:to>
      <xdr:col>102</xdr:col>
      <xdr:colOff>165100</xdr:colOff>
      <xdr:row>41</xdr:row>
      <xdr:rowOff>80247</xdr:rowOff>
    </xdr:to>
    <xdr:sp macro="" textlink="">
      <xdr:nvSpPr>
        <xdr:cNvPr id="299" name="楕円 298">
          <a:extLst>
            <a:ext uri="{FF2B5EF4-FFF2-40B4-BE49-F238E27FC236}">
              <a16:creationId xmlns:a16="http://schemas.microsoft.com/office/drawing/2014/main" id="{00000000-0008-0000-0F00-00002B010000}"/>
            </a:ext>
          </a:extLst>
        </xdr:cNvPr>
        <xdr:cNvSpPr/>
      </xdr:nvSpPr>
      <xdr:spPr>
        <a:xfrm>
          <a:off x="19494500" y="700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29447</xdr:rowOff>
    </xdr:from>
    <xdr:to>
      <xdr:col>107</xdr:col>
      <xdr:colOff>50800</xdr:colOff>
      <xdr:row>41</xdr:row>
      <xdr:rowOff>30804</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19545300" y="7058897"/>
          <a:ext cx="889000" cy="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153798</xdr:rowOff>
    </xdr:from>
    <xdr:to>
      <xdr:col>98</xdr:col>
      <xdr:colOff>38100</xdr:colOff>
      <xdr:row>41</xdr:row>
      <xdr:rowOff>83948</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18605500" y="701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29447</xdr:rowOff>
    </xdr:from>
    <xdr:to>
      <xdr:col>102</xdr:col>
      <xdr:colOff>114300</xdr:colOff>
      <xdr:row>41</xdr:row>
      <xdr:rowOff>33148</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flipV="1">
          <a:off x="18656300" y="7058897"/>
          <a:ext cx="889000" cy="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303" name="n_1aveValue【一般廃棄物処理施設】&#10;一人当たり有形固定資産（償却資産）額">
          <a:extLst>
            <a:ext uri="{FF2B5EF4-FFF2-40B4-BE49-F238E27FC236}">
              <a16:creationId xmlns:a16="http://schemas.microsoft.com/office/drawing/2014/main" id="{00000000-0008-0000-0F00-00002F010000}"/>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304" name="n_2aveValue【一般廃棄物処理施設】&#10;一人当たり有形固定資産（償却資産）額">
          <a:extLst>
            <a:ext uri="{FF2B5EF4-FFF2-40B4-BE49-F238E27FC236}">
              <a16:creationId xmlns:a16="http://schemas.microsoft.com/office/drawing/2014/main" id="{00000000-0008-0000-0F00-00003001000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305" name="n_3aveValue【一般廃棄物処理施設】&#10;一人当たり有形固定資産（償却資産）額">
          <a:extLst>
            <a:ext uri="{FF2B5EF4-FFF2-40B4-BE49-F238E27FC236}">
              <a16:creationId xmlns:a16="http://schemas.microsoft.com/office/drawing/2014/main" id="{00000000-0008-0000-0F00-000031010000}"/>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18458</xdr:rowOff>
    </xdr:from>
    <xdr:ext cx="534377" cy="259045"/>
    <xdr:sp macro="" textlink="">
      <xdr:nvSpPr>
        <xdr:cNvPr id="306" name="n_4aveValue【一般廃棄物処理施設】&#10;一人当たり有形固定資産（償却資産）額">
          <a:extLst>
            <a:ext uri="{FF2B5EF4-FFF2-40B4-BE49-F238E27FC236}">
              <a16:creationId xmlns:a16="http://schemas.microsoft.com/office/drawing/2014/main" id="{00000000-0008-0000-0F00-000032010000}"/>
            </a:ext>
          </a:extLst>
        </xdr:cNvPr>
        <xdr:cNvSpPr txBox="1"/>
      </xdr:nvSpPr>
      <xdr:spPr>
        <a:xfrm>
          <a:off x="18389111" y="670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77185</xdr:rowOff>
    </xdr:from>
    <xdr:ext cx="534377" cy="259045"/>
    <xdr:sp macro="" textlink="">
      <xdr:nvSpPr>
        <xdr:cNvPr id="307" name="n_1mainValue【一般廃棄物処理施設】&#10;一人当たり有形固定資産（償却資産）額">
          <a:extLst>
            <a:ext uri="{FF2B5EF4-FFF2-40B4-BE49-F238E27FC236}">
              <a16:creationId xmlns:a16="http://schemas.microsoft.com/office/drawing/2014/main" id="{00000000-0008-0000-0F00-000033010000}"/>
            </a:ext>
          </a:extLst>
        </xdr:cNvPr>
        <xdr:cNvSpPr txBox="1"/>
      </xdr:nvSpPr>
      <xdr:spPr>
        <a:xfrm>
          <a:off x="21043411" y="710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72731</xdr:rowOff>
    </xdr:from>
    <xdr:ext cx="534377" cy="259045"/>
    <xdr:sp macro="" textlink="">
      <xdr:nvSpPr>
        <xdr:cNvPr id="308" name="n_2mainValue【一般廃棄物処理施設】&#10;一人当たり有形固定資産（償却資産）額">
          <a:extLst>
            <a:ext uri="{FF2B5EF4-FFF2-40B4-BE49-F238E27FC236}">
              <a16:creationId xmlns:a16="http://schemas.microsoft.com/office/drawing/2014/main" id="{00000000-0008-0000-0F00-000034010000}"/>
            </a:ext>
          </a:extLst>
        </xdr:cNvPr>
        <xdr:cNvSpPr txBox="1"/>
      </xdr:nvSpPr>
      <xdr:spPr>
        <a:xfrm>
          <a:off x="20167111" y="710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71374</xdr:rowOff>
    </xdr:from>
    <xdr:ext cx="534377" cy="259045"/>
    <xdr:sp macro="" textlink="">
      <xdr:nvSpPr>
        <xdr:cNvPr id="309" name="n_3mainValue【一般廃棄物処理施設】&#10;一人当たり有形固定資産（償却資産）額">
          <a:extLst>
            <a:ext uri="{FF2B5EF4-FFF2-40B4-BE49-F238E27FC236}">
              <a16:creationId xmlns:a16="http://schemas.microsoft.com/office/drawing/2014/main" id="{00000000-0008-0000-0F00-000035010000}"/>
            </a:ext>
          </a:extLst>
        </xdr:cNvPr>
        <xdr:cNvSpPr txBox="1"/>
      </xdr:nvSpPr>
      <xdr:spPr>
        <a:xfrm>
          <a:off x="19278111" y="710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75075</xdr:rowOff>
    </xdr:from>
    <xdr:ext cx="534377" cy="259045"/>
    <xdr:sp macro="" textlink="">
      <xdr:nvSpPr>
        <xdr:cNvPr id="310" name="n_4mainValue【一般廃棄物処理施設】&#10;一人当たり有形固定資産（償却資産）額">
          <a:extLst>
            <a:ext uri="{FF2B5EF4-FFF2-40B4-BE49-F238E27FC236}">
              <a16:creationId xmlns:a16="http://schemas.microsoft.com/office/drawing/2014/main" id="{00000000-0008-0000-0F00-000036010000}"/>
            </a:ext>
          </a:extLst>
        </xdr:cNvPr>
        <xdr:cNvSpPr txBox="1"/>
      </xdr:nvSpPr>
      <xdr:spPr>
        <a:xfrm>
          <a:off x="18389111" y="710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9" name="テキスト ボックス 318">
          <a:extLst>
            <a:ext uri="{FF2B5EF4-FFF2-40B4-BE49-F238E27FC236}">
              <a16:creationId xmlns:a16="http://schemas.microsoft.com/office/drawing/2014/main" id="{00000000-0008-0000-0F00-00003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1" name="テキスト ボックス 320">
          <a:extLst>
            <a:ext uri="{FF2B5EF4-FFF2-40B4-BE49-F238E27FC236}">
              <a16:creationId xmlns:a16="http://schemas.microsoft.com/office/drawing/2014/main" id="{00000000-0008-0000-0F00-000041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5" name="テキスト ボックス 324">
          <a:extLst>
            <a:ext uri="{FF2B5EF4-FFF2-40B4-BE49-F238E27FC236}">
              <a16:creationId xmlns:a16="http://schemas.microsoft.com/office/drawing/2014/main" id="{00000000-0008-0000-0F00-000045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4" name="【保健センター・保健所】&#10;有形固定資産減価償却率グラフ枠">
          <a:extLst>
            <a:ext uri="{FF2B5EF4-FFF2-40B4-BE49-F238E27FC236}">
              <a16:creationId xmlns:a16="http://schemas.microsoft.com/office/drawing/2014/main" id="{00000000-0008-0000-0F00-00004E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6" name="【保健センター・保健所】&#10;有形固定資産減価償却率最小値テキスト">
          <a:extLst>
            <a:ext uri="{FF2B5EF4-FFF2-40B4-BE49-F238E27FC236}">
              <a16:creationId xmlns:a16="http://schemas.microsoft.com/office/drawing/2014/main" id="{00000000-0008-0000-0F00-000050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338" name="【保健センター・保健所】&#10;有形固定資産減価償却率最大値テキスト">
          <a:extLst>
            <a:ext uri="{FF2B5EF4-FFF2-40B4-BE49-F238E27FC236}">
              <a16:creationId xmlns:a16="http://schemas.microsoft.com/office/drawing/2014/main" id="{00000000-0008-0000-0F00-00005201000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340" name="【保健センター・保健所】&#10;有形固定資産減価償却率平均値テキスト">
          <a:extLst>
            <a:ext uri="{FF2B5EF4-FFF2-40B4-BE49-F238E27FC236}">
              <a16:creationId xmlns:a16="http://schemas.microsoft.com/office/drawing/2014/main" id="{00000000-0008-0000-0F00-000054010000}"/>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341" name="フローチャート: 判断 340">
          <a:extLst>
            <a:ext uri="{FF2B5EF4-FFF2-40B4-BE49-F238E27FC236}">
              <a16:creationId xmlns:a16="http://schemas.microsoft.com/office/drawing/2014/main" id="{00000000-0008-0000-0F00-000055010000}"/>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342" name="フローチャート: 判断 341">
          <a:extLst>
            <a:ext uri="{FF2B5EF4-FFF2-40B4-BE49-F238E27FC236}">
              <a16:creationId xmlns:a16="http://schemas.microsoft.com/office/drawing/2014/main" id="{00000000-0008-0000-0F00-00005601000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343" name="フローチャート: 判断 342">
          <a:extLst>
            <a:ext uri="{FF2B5EF4-FFF2-40B4-BE49-F238E27FC236}">
              <a16:creationId xmlns:a16="http://schemas.microsoft.com/office/drawing/2014/main" id="{00000000-0008-0000-0F00-00005701000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344" name="フローチャート: 判断 343">
          <a:extLst>
            <a:ext uri="{FF2B5EF4-FFF2-40B4-BE49-F238E27FC236}">
              <a16:creationId xmlns:a16="http://schemas.microsoft.com/office/drawing/2014/main" id="{00000000-0008-0000-0F00-00005801000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345" name="フローチャート: 判断 344">
          <a:extLst>
            <a:ext uri="{FF2B5EF4-FFF2-40B4-BE49-F238E27FC236}">
              <a16:creationId xmlns:a16="http://schemas.microsoft.com/office/drawing/2014/main" id="{00000000-0008-0000-0F00-000059010000}"/>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351" name="楕円 350">
          <a:extLst>
            <a:ext uri="{FF2B5EF4-FFF2-40B4-BE49-F238E27FC236}">
              <a16:creationId xmlns:a16="http://schemas.microsoft.com/office/drawing/2014/main" id="{00000000-0008-0000-0F00-00005F010000}"/>
            </a:ext>
          </a:extLst>
        </xdr:cNvPr>
        <xdr:cNvSpPr/>
      </xdr:nvSpPr>
      <xdr:spPr>
        <a:xfrm>
          <a:off x="162687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55262</xdr:rowOff>
    </xdr:from>
    <xdr:ext cx="405111" cy="259045"/>
    <xdr:sp macro="" textlink="">
      <xdr:nvSpPr>
        <xdr:cNvPr id="352" name="【保健センター・保健所】&#10;有形固定資産減価償却率該当値テキスト">
          <a:extLst>
            <a:ext uri="{FF2B5EF4-FFF2-40B4-BE49-F238E27FC236}">
              <a16:creationId xmlns:a16="http://schemas.microsoft.com/office/drawing/2014/main" id="{00000000-0008-0000-0F00-000060010000}"/>
            </a:ext>
          </a:extLst>
        </xdr:cNvPr>
        <xdr:cNvSpPr txBox="1"/>
      </xdr:nvSpPr>
      <xdr:spPr>
        <a:xfrm>
          <a:off x="16357600"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25400</xdr:rowOff>
    </xdr:from>
    <xdr:to>
      <xdr:col>81</xdr:col>
      <xdr:colOff>101600</xdr:colOff>
      <xdr:row>59</xdr:row>
      <xdr:rowOff>127000</xdr:rowOff>
    </xdr:to>
    <xdr:sp macro="" textlink="">
      <xdr:nvSpPr>
        <xdr:cNvPr id="353" name="楕円 352">
          <a:extLst>
            <a:ext uri="{FF2B5EF4-FFF2-40B4-BE49-F238E27FC236}">
              <a16:creationId xmlns:a16="http://schemas.microsoft.com/office/drawing/2014/main" id="{00000000-0008-0000-0F00-000061010000}"/>
            </a:ext>
          </a:extLst>
        </xdr:cNvPr>
        <xdr:cNvSpPr/>
      </xdr:nvSpPr>
      <xdr:spPr>
        <a:xfrm>
          <a:off x="15430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76200</xdr:rowOff>
    </xdr:from>
    <xdr:to>
      <xdr:col>85</xdr:col>
      <xdr:colOff>127000</xdr:colOff>
      <xdr:row>59</xdr:row>
      <xdr:rowOff>127635</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5481300" y="1019175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42545</xdr:rowOff>
    </xdr:from>
    <xdr:to>
      <xdr:col>76</xdr:col>
      <xdr:colOff>165100</xdr:colOff>
      <xdr:row>61</xdr:row>
      <xdr:rowOff>144145</xdr:rowOff>
    </xdr:to>
    <xdr:sp macro="" textlink="">
      <xdr:nvSpPr>
        <xdr:cNvPr id="355" name="楕円 354">
          <a:extLst>
            <a:ext uri="{FF2B5EF4-FFF2-40B4-BE49-F238E27FC236}">
              <a16:creationId xmlns:a16="http://schemas.microsoft.com/office/drawing/2014/main" id="{00000000-0008-0000-0F00-000063010000}"/>
            </a:ext>
          </a:extLst>
        </xdr:cNvPr>
        <xdr:cNvSpPr/>
      </xdr:nvSpPr>
      <xdr:spPr>
        <a:xfrm>
          <a:off x="14541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76200</xdr:rowOff>
    </xdr:from>
    <xdr:to>
      <xdr:col>81</xdr:col>
      <xdr:colOff>50800</xdr:colOff>
      <xdr:row>61</xdr:row>
      <xdr:rowOff>93345</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flipV="1">
          <a:off x="14592300" y="10191750"/>
          <a:ext cx="889000" cy="36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42545</xdr:rowOff>
    </xdr:from>
    <xdr:to>
      <xdr:col>72</xdr:col>
      <xdr:colOff>38100</xdr:colOff>
      <xdr:row>61</xdr:row>
      <xdr:rowOff>144145</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13652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93345</xdr:rowOff>
    </xdr:from>
    <xdr:to>
      <xdr:col>76</xdr:col>
      <xdr:colOff>114300</xdr:colOff>
      <xdr:row>61</xdr:row>
      <xdr:rowOff>93345</xdr:rowOff>
    </xdr:to>
    <xdr:cxnSp macro="">
      <xdr:nvCxnSpPr>
        <xdr:cNvPr id="358" name="直線コネクタ 357">
          <a:extLst>
            <a:ext uri="{FF2B5EF4-FFF2-40B4-BE49-F238E27FC236}">
              <a16:creationId xmlns:a16="http://schemas.microsoft.com/office/drawing/2014/main" id="{00000000-0008-0000-0F00-000066010000}"/>
            </a:ext>
          </a:extLst>
        </xdr:cNvPr>
        <xdr:cNvCxnSpPr/>
      </xdr:nvCxnSpPr>
      <xdr:spPr>
        <a:xfrm>
          <a:off x="13703300" y="1055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160655</xdr:rowOff>
    </xdr:from>
    <xdr:to>
      <xdr:col>67</xdr:col>
      <xdr:colOff>101600</xdr:colOff>
      <xdr:row>61</xdr:row>
      <xdr:rowOff>90805</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12763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40005</xdr:rowOff>
    </xdr:from>
    <xdr:to>
      <xdr:col>71</xdr:col>
      <xdr:colOff>177800</xdr:colOff>
      <xdr:row>61</xdr:row>
      <xdr:rowOff>93345</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12814300" y="104984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361" name="n_1aveValue【保健センター・保健所】&#10;有形固定資産減価償却率">
          <a:extLst>
            <a:ext uri="{FF2B5EF4-FFF2-40B4-BE49-F238E27FC236}">
              <a16:creationId xmlns:a16="http://schemas.microsoft.com/office/drawing/2014/main" id="{00000000-0008-0000-0F00-000069010000}"/>
            </a:ext>
          </a:extLst>
        </xdr:cNvPr>
        <xdr:cNvSpPr txBox="1"/>
      </xdr:nvSpPr>
      <xdr:spPr>
        <a:xfrm>
          <a:off x="15266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362" name="n_2aveValue【保健センター・保健所】&#10;有形固定資産減価償却率">
          <a:extLst>
            <a:ext uri="{FF2B5EF4-FFF2-40B4-BE49-F238E27FC236}">
              <a16:creationId xmlns:a16="http://schemas.microsoft.com/office/drawing/2014/main" id="{00000000-0008-0000-0F00-00006A010000}"/>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363" name="n_3aveValue【保健センター・保健所】&#10;有形固定資産減価償却率">
          <a:extLst>
            <a:ext uri="{FF2B5EF4-FFF2-40B4-BE49-F238E27FC236}">
              <a16:creationId xmlns:a16="http://schemas.microsoft.com/office/drawing/2014/main" id="{00000000-0008-0000-0F00-00006B010000}"/>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364" name="n_4aveValue【保健センター・保健所】&#10;有形固定資産減価償却率">
          <a:extLst>
            <a:ext uri="{FF2B5EF4-FFF2-40B4-BE49-F238E27FC236}">
              <a16:creationId xmlns:a16="http://schemas.microsoft.com/office/drawing/2014/main" id="{00000000-0008-0000-0F00-00006C010000}"/>
            </a:ext>
          </a:extLst>
        </xdr:cNvPr>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143527</xdr:rowOff>
    </xdr:from>
    <xdr:ext cx="405111" cy="259045"/>
    <xdr:sp macro="" textlink="">
      <xdr:nvSpPr>
        <xdr:cNvPr id="365" name="n_1mainValue【保健センター・保健所】&#10;有形固定資産減価償却率">
          <a:extLst>
            <a:ext uri="{FF2B5EF4-FFF2-40B4-BE49-F238E27FC236}">
              <a16:creationId xmlns:a16="http://schemas.microsoft.com/office/drawing/2014/main" id="{00000000-0008-0000-0F00-00006D010000}"/>
            </a:ext>
          </a:extLst>
        </xdr:cNvPr>
        <xdr:cNvSpPr txBox="1"/>
      </xdr:nvSpPr>
      <xdr:spPr>
        <a:xfrm>
          <a:off x="152660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135272</xdr:rowOff>
    </xdr:from>
    <xdr:ext cx="405111" cy="259045"/>
    <xdr:sp macro="" textlink="">
      <xdr:nvSpPr>
        <xdr:cNvPr id="366" name="n_2mainValue【保健センター・保健所】&#10;有形固定資産減価償却率">
          <a:extLst>
            <a:ext uri="{FF2B5EF4-FFF2-40B4-BE49-F238E27FC236}">
              <a16:creationId xmlns:a16="http://schemas.microsoft.com/office/drawing/2014/main" id="{00000000-0008-0000-0F00-00006E010000}"/>
            </a:ext>
          </a:extLst>
        </xdr:cNvPr>
        <xdr:cNvSpPr txBox="1"/>
      </xdr:nvSpPr>
      <xdr:spPr>
        <a:xfrm>
          <a:off x="14389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135272</xdr:rowOff>
    </xdr:from>
    <xdr:ext cx="405111" cy="259045"/>
    <xdr:sp macro="" textlink="">
      <xdr:nvSpPr>
        <xdr:cNvPr id="367" name="n_3mainValue【保健センター・保健所】&#10;有形固定資産減価償却率">
          <a:extLst>
            <a:ext uri="{FF2B5EF4-FFF2-40B4-BE49-F238E27FC236}">
              <a16:creationId xmlns:a16="http://schemas.microsoft.com/office/drawing/2014/main" id="{00000000-0008-0000-0F00-00006F010000}"/>
            </a:ext>
          </a:extLst>
        </xdr:cNvPr>
        <xdr:cNvSpPr txBox="1"/>
      </xdr:nvSpPr>
      <xdr:spPr>
        <a:xfrm>
          <a:off x="13500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81932</xdr:rowOff>
    </xdr:from>
    <xdr:ext cx="405111" cy="259045"/>
    <xdr:sp macro="" textlink="">
      <xdr:nvSpPr>
        <xdr:cNvPr id="368" name="n_4mainValue【保健センター・保健所】&#10;有形固定資産減価償却率">
          <a:extLst>
            <a:ext uri="{FF2B5EF4-FFF2-40B4-BE49-F238E27FC236}">
              <a16:creationId xmlns:a16="http://schemas.microsoft.com/office/drawing/2014/main" id="{00000000-0008-0000-0F00-000070010000}"/>
            </a:ext>
          </a:extLst>
        </xdr:cNvPr>
        <xdr:cNvSpPr txBox="1"/>
      </xdr:nvSpPr>
      <xdr:spPr>
        <a:xfrm>
          <a:off x="126117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9" name="正方形/長方形 368">
          <a:extLst>
            <a:ext uri="{FF2B5EF4-FFF2-40B4-BE49-F238E27FC236}">
              <a16:creationId xmlns:a16="http://schemas.microsoft.com/office/drawing/2014/main" id="{00000000-0008-0000-0F00-000071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0" name="正方形/長方形 369">
          <a:extLst>
            <a:ext uri="{FF2B5EF4-FFF2-40B4-BE49-F238E27FC236}">
              <a16:creationId xmlns:a16="http://schemas.microsoft.com/office/drawing/2014/main" id="{00000000-0008-0000-0F00-000072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80" name="テキスト ボックス 379">
          <a:extLst>
            <a:ext uri="{FF2B5EF4-FFF2-40B4-BE49-F238E27FC236}">
              <a16:creationId xmlns:a16="http://schemas.microsoft.com/office/drawing/2014/main" id="{00000000-0008-0000-0F00-00007C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3" name="【保健センター・保健所】&#10;一人当たり面積グラフ枠">
          <a:extLst>
            <a:ext uri="{FF2B5EF4-FFF2-40B4-BE49-F238E27FC236}">
              <a16:creationId xmlns:a16="http://schemas.microsoft.com/office/drawing/2014/main" id="{00000000-0008-0000-0F00-000089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395" name="【保健センター・保健所】&#10;一人当たり面積最小値テキスト">
          <a:extLst>
            <a:ext uri="{FF2B5EF4-FFF2-40B4-BE49-F238E27FC236}">
              <a16:creationId xmlns:a16="http://schemas.microsoft.com/office/drawing/2014/main" id="{00000000-0008-0000-0F00-00008B010000}"/>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397" name="【保健センター・保健所】&#10;一人当たり面積最大値テキスト">
          <a:extLst>
            <a:ext uri="{FF2B5EF4-FFF2-40B4-BE49-F238E27FC236}">
              <a16:creationId xmlns:a16="http://schemas.microsoft.com/office/drawing/2014/main" id="{00000000-0008-0000-0F00-00008D01000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399" name="【保健センター・保健所】&#10;一人当たり面積平均値テキスト">
          <a:extLst>
            <a:ext uri="{FF2B5EF4-FFF2-40B4-BE49-F238E27FC236}">
              <a16:creationId xmlns:a16="http://schemas.microsoft.com/office/drawing/2014/main" id="{00000000-0008-0000-0F00-00008F010000}"/>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400" name="フローチャート: 判断 399">
          <a:extLst>
            <a:ext uri="{FF2B5EF4-FFF2-40B4-BE49-F238E27FC236}">
              <a16:creationId xmlns:a16="http://schemas.microsoft.com/office/drawing/2014/main" id="{00000000-0008-0000-0F00-00009001000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401" name="フローチャート: 判断 400">
          <a:extLst>
            <a:ext uri="{FF2B5EF4-FFF2-40B4-BE49-F238E27FC236}">
              <a16:creationId xmlns:a16="http://schemas.microsoft.com/office/drawing/2014/main" id="{00000000-0008-0000-0F00-000091010000}"/>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402" name="フローチャート: 判断 401">
          <a:extLst>
            <a:ext uri="{FF2B5EF4-FFF2-40B4-BE49-F238E27FC236}">
              <a16:creationId xmlns:a16="http://schemas.microsoft.com/office/drawing/2014/main" id="{00000000-0008-0000-0F00-00009201000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403" name="フローチャート: 判断 402">
          <a:extLst>
            <a:ext uri="{FF2B5EF4-FFF2-40B4-BE49-F238E27FC236}">
              <a16:creationId xmlns:a16="http://schemas.microsoft.com/office/drawing/2014/main" id="{00000000-0008-0000-0F00-0000930100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48804</xdr:rowOff>
    </xdr:from>
    <xdr:to>
      <xdr:col>98</xdr:col>
      <xdr:colOff>38100</xdr:colOff>
      <xdr:row>63</xdr:row>
      <xdr:rowOff>150404</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18605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119017</xdr:rowOff>
    </xdr:from>
    <xdr:to>
      <xdr:col>116</xdr:col>
      <xdr:colOff>114300</xdr:colOff>
      <xdr:row>63</xdr:row>
      <xdr:rowOff>49167</xdr:rowOff>
    </xdr:to>
    <xdr:sp macro="" textlink="">
      <xdr:nvSpPr>
        <xdr:cNvPr id="410" name="楕円 409">
          <a:extLst>
            <a:ext uri="{FF2B5EF4-FFF2-40B4-BE49-F238E27FC236}">
              <a16:creationId xmlns:a16="http://schemas.microsoft.com/office/drawing/2014/main" id="{00000000-0008-0000-0F00-00009A010000}"/>
            </a:ext>
          </a:extLst>
        </xdr:cNvPr>
        <xdr:cNvSpPr/>
      </xdr:nvSpPr>
      <xdr:spPr>
        <a:xfrm>
          <a:off x="221107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141894</xdr:rowOff>
    </xdr:from>
    <xdr:ext cx="469744" cy="259045"/>
    <xdr:sp macro="" textlink="">
      <xdr:nvSpPr>
        <xdr:cNvPr id="411" name="【保健センター・保健所】&#10;一人当たり面積該当値テキスト">
          <a:extLst>
            <a:ext uri="{FF2B5EF4-FFF2-40B4-BE49-F238E27FC236}">
              <a16:creationId xmlns:a16="http://schemas.microsoft.com/office/drawing/2014/main" id="{00000000-0008-0000-0F00-00009B010000}"/>
            </a:ext>
          </a:extLst>
        </xdr:cNvPr>
        <xdr:cNvSpPr txBox="1"/>
      </xdr:nvSpPr>
      <xdr:spPr>
        <a:xfrm>
          <a:off x="22199600" y="1060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122283</xdr:rowOff>
    </xdr:from>
    <xdr:to>
      <xdr:col>112</xdr:col>
      <xdr:colOff>38100</xdr:colOff>
      <xdr:row>63</xdr:row>
      <xdr:rowOff>52433</xdr:rowOff>
    </xdr:to>
    <xdr:sp macro="" textlink="">
      <xdr:nvSpPr>
        <xdr:cNvPr id="412" name="楕円 411">
          <a:extLst>
            <a:ext uri="{FF2B5EF4-FFF2-40B4-BE49-F238E27FC236}">
              <a16:creationId xmlns:a16="http://schemas.microsoft.com/office/drawing/2014/main" id="{00000000-0008-0000-0F00-00009C010000}"/>
            </a:ext>
          </a:extLst>
        </xdr:cNvPr>
        <xdr:cNvSpPr/>
      </xdr:nvSpPr>
      <xdr:spPr>
        <a:xfrm>
          <a:off x="21272500" y="1075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169817</xdr:rowOff>
    </xdr:from>
    <xdr:to>
      <xdr:col>116</xdr:col>
      <xdr:colOff>63500</xdr:colOff>
      <xdr:row>63</xdr:row>
      <xdr:rowOff>1633</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flipV="1">
          <a:off x="21323300" y="1079971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122283</xdr:rowOff>
    </xdr:from>
    <xdr:to>
      <xdr:col>107</xdr:col>
      <xdr:colOff>101600</xdr:colOff>
      <xdr:row>63</xdr:row>
      <xdr:rowOff>52433</xdr:rowOff>
    </xdr:to>
    <xdr:sp macro="" textlink="">
      <xdr:nvSpPr>
        <xdr:cNvPr id="414" name="楕円 413">
          <a:extLst>
            <a:ext uri="{FF2B5EF4-FFF2-40B4-BE49-F238E27FC236}">
              <a16:creationId xmlns:a16="http://schemas.microsoft.com/office/drawing/2014/main" id="{00000000-0008-0000-0F00-00009E010000}"/>
            </a:ext>
          </a:extLst>
        </xdr:cNvPr>
        <xdr:cNvSpPr/>
      </xdr:nvSpPr>
      <xdr:spPr>
        <a:xfrm>
          <a:off x="20383500" y="1075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1633</xdr:rowOff>
    </xdr:from>
    <xdr:to>
      <xdr:col>111</xdr:col>
      <xdr:colOff>177800</xdr:colOff>
      <xdr:row>63</xdr:row>
      <xdr:rowOff>1633</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20434300" y="108029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125549</xdr:rowOff>
    </xdr:from>
    <xdr:to>
      <xdr:col>102</xdr:col>
      <xdr:colOff>165100</xdr:colOff>
      <xdr:row>63</xdr:row>
      <xdr:rowOff>55699</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19494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1633</xdr:rowOff>
    </xdr:from>
    <xdr:to>
      <xdr:col>107</xdr:col>
      <xdr:colOff>50800</xdr:colOff>
      <xdr:row>63</xdr:row>
      <xdr:rowOff>4899</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flipV="1">
          <a:off x="19545300" y="108029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125549</xdr:rowOff>
    </xdr:from>
    <xdr:to>
      <xdr:col>98</xdr:col>
      <xdr:colOff>38100</xdr:colOff>
      <xdr:row>63</xdr:row>
      <xdr:rowOff>55699</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18605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4899</xdr:rowOff>
    </xdr:from>
    <xdr:to>
      <xdr:col>102</xdr:col>
      <xdr:colOff>114300</xdr:colOff>
      <xdr:row>63</xdr:row>
      <xdr:rowOff>4899</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8656300" y="108062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420" name="n_1aveValue【保健センター・保健所】&#10;一人当たり面積">
          <a:extLst>
            <a:ext uri="{FF2B5EF4-FFF2-40B4-BE49-F238E27FC236}">
              <a16:creationId xmlns:a16="http://schemas.microsoft.com/office/drawing/2014/main" id="{00000000-0008-0000-0F00-0000A4010000}"/>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421" name="n_2aveValue【保健センター・保健所】&#10;一人当たり面積">
          <a:extLst>
            <a:ext uri="{FF2B5EF4-FFF2-40B4-BE49-F238E27FC236}">
              <a16:creationId xmlns:a16="http://schemas.microsoft.com/office/drawing/2014/main" id="{00000000-0008-0000-0F00-0000A5010000}"/>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422" name="n_3aveValue【保健センター・保健所】&#10;一人当たり面積">
          <a:extLst>
            <a:ext uri="{FF2B5EF4-FFF2-40B4-BE49-F238E27FC236}">
              <a16:creationId xmlns:a16="http://schemas.microsoft.com/office/drawing/2014/main" id="{00000000-0008-0000-0F00-0000A6010000}"/>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141531</xdr:rowOff>
    </xdr:from>
    <xdr:ext cx="469744" cy="259045"/>
    <xdr:sp macro="" textlink="">
      <xdr:nvSpPr>
        <xdr:cNvPr id="423" name="n_4aveValue【保健センター・保健所】&#10;一人当たり面積">
          <a:extLst>
            <a:ext uri="{FF2B5EF4-FFF2-40B4-BE49-F238E27FC236}">
              <a16:creationId xmlns:a16="http://schemas.microsoft.com/office/drawing/2014/main" id="{00000000-0008-0000-0F00-0000A7010000}"/>
            </a:ext>
          </a:extLst>
        </xdr:cNvPr>
        <xdr:cNvSpPr txBox="1"/>
      </xdr:nvSpPr>
      <xdr:spPr>
        <a:xfrm>
          <a:off x="18421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68960</xdr:rowOff>
    </xdr:from>
    <xdr:ext cx="469744" cy="259045"/>
    <xdr:sp macro="" textlink="">
      <xdr:nvSpPr>
        <xdr:cNvPr id="424" name="n_1mainValue【保健センター・保健所】&#10;一人当たり面積">
          <a:extLst>
            <a:ext uri="{FF2B5EF4-FFF2-40B4-BE49-F238E27FC236}">
              <a16:creationId xmlns:a16="http://schemas.microsoft.com/office/drawing/2014/main" id="{00000000-0008-0000-0F00-0000A8010000}"/>
            </a:ext>
          </a:extLst>
        </xdr:cNvPr>
        <xdr:cNvSpPr txBox="1"/>
      </xdr:nvSpPr>
      <xdr:spPr>
        <a:xfrm>
          <a:off x="21075727" y="1052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68960</xdr:rowOff>
    </xdr:from>
    <xdr:ext cx="469744" cy="259045"/>
    <xdr:sp macro="" textlink="">
      <xdr:nvSpPr>
        <xdr:cNvPr id="425" name="n_2mainValue【保健センター・保健所】&#10;一人当たり面積">
          <a:extLst>
            <a:ext uri="{FF2B5EF4-FFF2-40B4-BE49-F238E27FC236}">
              <a16:creationId xmlns:a16="http://schemas.microsoft.com/office/drawing/2014/main" id="{00000000-0008-0000-0F00-0000A9010000}"/>
            </a:ext>
          </a:extLst>
        </xdr:cNvPr>
        <xdr:cNvSpPr txBox="1"/>
      </xdr:nvSpPr>
      <xdr:spPr>
        <a:xfrm>
          <a:off x="20199427" y="1052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72226</xdr:rowOff>
    </xdr:from>
    <xdr:ext cx="469744" cy="259045"/>
    <xdr:sp macro="" textlink="">
      <xdr:nvSpPr>
        <xdr:cNvPr id="426" name="n_3mainValue【保健センター・保健所】&#10;一人当たり面積">
          <a:extLst>
            <a:ext uri="{FF2B5EF4-FFF2-40B4-BE49-F238E27FC236}">
              <a16:creationId xmlns:a16="http://schemas.microsoft.com/office/drawing/2014/main" id="{00000000-0008-0000-0F00-0000AA010000}"/>
            </a:ext>
          </a:extLst>
        </xdr:cNvPr>
        <xdr:cNvSpPr txBox="1"/>
      </xdr:nvSpPr>
      <xdr:spPr>
        <a:xfrm>
          <a:off x="193104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72226</xdr:rowOff>
    </xdr:from>
    <xdr:ext cx="469744" cy="259045"/>
    <xdr:sp macro="" textlink="">
      <xdr:nvSpPr>
        <xdr:cNvPr id="427" name="n_4mainValue【保健センター・保健所】&#10;一人当たり面積">
          <a:extLst>
            <a:ext uri="{FF2B5EF4-FFF2-40B4-BE49-F238E27FC236}">
              <a16:creationId xmlns:a16="http://schemas.microsoft.com/office/drawing/2014/main" id="{00000000-0008-0000-0F00-0000AB010000}"/>
            </a:ext>
          </a:extLst>
        </xdr:cNvPr>
        <xdr:cNvSpPr txBox="1"/>
      </xdr:nvSpPr>
      <xdr:spPr>
        <a:xfrm>
          <a:off x="184214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7" name="正方形/長方形 446">
          <a:extLst>
            <a:ext uri="{FF2B5EF4-FFF2-40B4-BE49-F238E27FC236}">
              <a16:creationId xmlns:a16="http://schemas.microsoft.com/office/drawing/2014/main" id="{00000000-0008-0000-0F00-0000BF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8" name="正方形/長方形 447">
          <a:extLst>
            <a:ext uri="{FF2B5EF4-FFF2-40B4-BE49-F238E27FC236}">
              <a16:creationId xmlns:a16="http://schemas.microsoft.com/office/drawing/2014/main" id="{00000000-0008-0000-0F00-0000C0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8" name="【庁舎】&#10;有形固定資産減価償却率グラフ枠">
          <a:extLst>
            <a:ext uri="{FF2B5EF4-FFF2-40B4-BE49-F238E27FC236}">
              <a16:creationId xmlns:a16="http://schemas.microsoft.com/office/drawing/2014/main" id="{00000000-0008-0000-0F00-0000D4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70" name="【庁舎】&#10;有形固定資産減価償却率最小値テキスト">
          <a:extLst>
            <a:ext uri="{FF2B5EF4-FFF2-40B4-BE49-F238E27FC236}">
              <a16:creationId xmlns:a16="http://schemas.microsoft.com/office/drawing/2014/main" id="{00000000-0008-0000-0F00-0000D601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472" name="【庁舎】&#10;有形固定資産減価償却率最大値テキスト">
          <a:extLst>
            <a:ext uri="{FF2B5EF4-FFF2-40B4-BE49-F238E27FC236}">
              <a16:creationId xmlns:a16="http://schemas.microsoft.com/office/drawing/2014/main" id="{00000000-0008-0000-0F00-0000D801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474" name="【庁舎】&#10;有形固定資産減価償却率平均値テキスト">
          <a:extLst>
            <a:ext uri="{FF2B5EF4-FFF2-40B4-BE49-F238E27FC236}">
              <a16:creationId xmlns:a16="http://schemas.microsoft.com/office/drawing/2014/main" id="{00000000-0008-0000-0F00-0000DA010000}"/>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475" name="フローチャート: 判断 474">
          <a:extLst>
            <a:ext uri="{FF2B5EF4-FFF2-40B4-BE49-F238E27FC236}">
              <a16:creationId xmlns:a16="http://schemas.microsoft.com/office/drawing/2014/main" id="{00000000-0008-0000-0F00-0000DB01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476" name="フローチャート: 判断 475">
          <a:extLst>
            <a:ext uri="{FF2B5EF4-FFF2-40B4-BE49-F238E27FC236}">
              <a16:creationId xmlns:a16="http://schemas.microsoft.com/office/drawing/2014/main" id="{00000000-0008-0000-0F00-0000DC01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477" name="フローチャート: 判断 476">
          <a:extLst>
            <a:ext uri="{FF2B5EF4-FFF2-40B4-BE49-F238E27FC236}">
              <a16:creationId xmlns:a16="http://schemas.microsoft.com/office/drawing/2014/main" id="{00000000-0008-0000-0F00-0000DD01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53158</xdr:rowOff>
    </xdr:from>
    <xdr:to>
      <xdr:col>85</xdr:col>
      <xdr:colOff>177800</xdr:colOff>
      <xdr:row>101</xdr:row>
      <xdr:rowOff>154758</xdr:rowOff>
    </xdr:to>
    <xdr:sp macro="" textlink="">
      <xdr:nvSpPr>
        <xdr:cNvPr id="485" name="楕円 484">
          <a:extLst>
            <a:ext uri="{FF2B5EF4-FFF2-40B4-BE49-F238E27FC236}">
              <a16:creationId xmlns:a16="http://schemas.microsoft.com/office/drawing/2014/main" id="{00000000-0008-0000-0F00-0000E5010000}"/>
            </a:ext>
          </a:extLst>
        </xdr:cNvPr>
        <xdr:cNvSpPr/>
      </xdr:nvSpPr>
      <xdr:spPr>
        <a:xfrm>
          <a:off x="16268700" y="173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76035</xdr:rowOff>
    </xdr:from>
    <xdr:ext cx="405111" cy="259045"/>
    <xdr:sp macro="" textlink="">
      <xdr:nvSpPr>
        <xdr:cNvPr id="486" name="【庁舎】&#10;有形固定資産減価償却率該当値テキスト">
          <a:extLst>
            <a:ext uri="{FF2B5EF4-FFF2-40B4-BE49-F238E27FC236}">
              <a16:creationId xmlns:a16="http://schemas.microsoft.com/office/drawing/2014/main" id="{00000000-0008-0000-0F00-0000E6010000}"/>
            </a:ext>
          </a:extLst>
        </xdr:cNvPr>
        <xdr:cNvSpPr txBox="1"/>
      </xdr:nvSpPr>
      <xdr:spPr>
        <a:xfrm>
          <a:off x="16357600" y="1722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15602</xdr:rowOff>
    </xdr:from>
    <xdr:to>
      <xdr:col>81</xdr:col>
      <xdr:colOff>101600</xdr:colOff>
      <xdr:row>101</xdr:row>
      <xdr:rowOff>117202</xdr:rowOff>
    </xdr:to>
    <xdr:sp macro="" textlink="">
      <xdr:nvSpPr>
        <xdr:cNvPr id="487" name="楕円 486">
          <a:extLst>
            <a:ext uri="{FF2B5EF4-FFF2-40B4-BE49-F238E27FC236}">
              <a16:creationId xmlns:a16="http://schemas.microsoft.com/office/drawing/2014/main" id="{00000000-0008-0000-0F00-0000E7010000}"/>
            </a:ext>
          </a:extLst>
        </xdr:cNvPr>
        <xdr:cNvSpPr/>
      </xdr:nvSpPr>
      <xdr:spPr>
        <a:xfrm>
          <a:off x="15430500" y="1733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66402</xdr:rowOff>
    </xdr:from>
    <xdr:to>
      <xdr:col>85</xdr:col>
      <xdr:colOff>127000</xdr:colOff>
      <xdr:row>101</xdr:row>
      <xdr:rowOff>103958</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5481300" y="17382852"/>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149498</xdr:rowOff>
    </xdr:from>
    <xdr:to>
      <xdr:col>76</xdr:col>
      <xdr:colOff>165100</xdr:colOff>
      <xdr:row>101</xdr:row>
      <xdr:rowOff>79648</xdr:rowOff>
    </xdr:to>
    <xdr:sp macro="" textlink="">
      <xdr:nvSpPr>
        <xdr:cNvPr id="489" name="楕円 488">
          <a:extLst>
            <a:ext uri="{FF2B5EF4-FFF2-40B4-BE49-F238E27FC236}">
              <a16:creationId xmlns:a16="http://schemas.microsoft.com/office/drawing/2014/main" id="{00000000-0008-0000-0F00-0000E9010000}"/>
            </a:ext>
          </a:extLst>
        </xdr:cNvPr>
        <xdr:cNvSpPr/>
      </xdr:nvSpPr>
      <xdr:spPr>
        <a:xfrm>
          <a:off x="14541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28848</xdr:rowOff>
    </xdr:from>
    <xdr:to>
      <xdr:col>81</xdr:col>
      <xdr:colOff>50800</xdr:colOff>
      <xdr:row>101</xdr:row>
      <xdr:rowOff>66402</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a:off x="14592300" y="1734529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113574</xdr:rowOff>
    </xdr:from>
    <xdr:to>
      <xdr:col>72</xdr:col>
      <xdr:colOff>38100</xdr:colOff>
      <xdr:row>101</xdr:row>
      <xdr:rowOff>43724</xdr:rowOff>
    </xdr:to>
    <xdr:sp macro="" textlink="">
      <xdr:nvSpPr>
        <xdr:cNvPr id="491" name="楕円 490">
          <a:extLst>
            <a:ext uri="{FF2B5EF4-FFF2-40B4-BE49-F238E27FC236}">
              <a16:creationId xmlns:a16="http://schemas.microsoft.com/office/drawing/2014/main" id="{00000000-0008-0000-0F00-0000EB010000}"/>
            </a:ext>
          </a:extLst>
        </xdr:cNvPr>
        <xdr:cNvSpPr/>
      </xdr:nvSpPr>
      <xdr:spPr>
        <a:xfrm>
          <a:off x="13652500" y="1725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164374</xdr:rowOff>
    </xdr:from>
    <xdr:to>
      <xdr:col>76</xdr:col>
      <xdr:colOff>114300</xdr:colOff>
      <xdr:row>101</xdr:row>
      <xdr:rowOff>28848</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a:off x="13703300" y="1730937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76019</xdr:rowOff>
    </xdr:from>
    <xdr:to>
      <xdr:col>67</xdr:col>
      <xdr:colOff>101600</xdr:colOff>
      <xdr:row>101</xdr:row>
      <xdr:rowOff>6169</xdr:rowOff>
    </xdr:to>
    <xdr:sp macro="" textlink="">
      <xdr:nvSpPr>
        <xdr:cNvPr id="493" name="楕円 492">
          <a:extLst>
            <a:ext uri="{FF2B5EF4-FFF2-40B4-BE49-F238E27FC236}">
              <a16:creationId xmlns:a16="http://schemas.microsoft.com/office/drawing/2014/main" id="{00000000-0008-0000-0F00-0000ED010000}"/>
            </a:ext>
          </a:extLst>
        </xdr:cNvPr>
        <xdr:cNvSpPr/>
      </xdr:nvSpPr>
      <xdr:spPr>
        <a:xfrm>
          <a:off x="12763500" y="1722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126819</xdr:rowOff>
    </xdr:from>
    <xdr:to>
      <xdr:col>71</xdr:col>
      <xdr:colOff>177800</xdr:colOff>
      <xdr:row>100</xdr:row>
      <xdr:rowOff>164374</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2814300" y="1727181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495" name="n_1aveValue【庁舎】&#10;有形固定資産減価償却率">
          <a:extLst>
            <a:ext uri="{FF2B5EF4-FFF2-40B4-BE49-F238E27FC236}">
              <a16:creationId xmlns:a16="http://schemas.microsoft.com/office/drawing/2014/main" id="{00000000-0008-0000-0F00-0000EF010000}"/>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496" name="n_2aveValue【庁舎】&#10;有形固定資産減価償却率">
          <a:extLst>
            <a:ext uri="{FF2B5EF4-FFF2-40B4-BE49-F238E27FC236}">
              <a16:creationId xmlns:a16="http://schemas.microsoft.com/office/drawing/2014/main" id="{00000000-0008-0000-0F00-0000F0010000}"/>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497" name="n_3aveValue【庁舎】&#10;有形固定資産減価償却率">
          <a:extLst>
            <a:ext uri="{FF2B5EF4-FFF2-40B4-BE49-F238E27FC236}">
              <a16:creationId xmlns:a16="http://schemas.microsoft.com/office/drawing/2014/main" id="{00000000-0008-0000-0F00-0000F1010000}"/>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498" name="n_4aveValue【庁舎】&#10;有形固定資産減価償却率">
          <a:extLst>
            <a:ext uri="{FF2B5EF4-FFF2-40B4-BE49-F238E27FC236}">
              <a16:creationId xmlns:a16="http://schemas.microsoft.com/office/drawing/2014/main" id="{00000000-0008-0000-0F00-0000F2010000}"/>
            </a:ext>
          </a:extLst>
        </xdr:cNvPr>
        <xdr:cNvSpPr txBox="1"/>
      </xdr:nvSpPr>
      <xdr:spPr>
        <a:xfrm>
          <a:off x="12611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133729</xdr:rowOff>
    </xdr:from>
    <xdr:ext cx="405111" cy="259045"/>
    <xdr:sp macro="" textlink="">
      <xdr:nvSpPr>
        <xdr:cNvPr id="499" name="n_1mainValue【庁舎】&#10;有形固定資産減価償却率">
          <a:extLst>
            <a:ext uri="{FF2B5EF4-FFF2-40B4-BE49-F238E27FC236}">
              <a16:creationId xmlns:a16="http://schemas.microsoft.com/office/drawing/2014/main" id="{00000000-0008-0000-0F00-0000F3010000}"/>
            </a:ext>
          </a:extLst>
        </xdr:cNvPr>
        <xdr:cNvSpPr txBox="1"/>
      </xdr:nvSpPr>
      <xdr:spPr>
        <a:xfrm>
          <a:off x="15266044" y="1710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96175</xdr:rowOff>
    </xdr:from>
    <xdr:ext cx="405111" cy="259045"/>
    <xdr:sp macro="" textlink="">
      <xdr:nvSpPr>
        <xdr:cNvPr id="500" name="n_2mainValue【庁舎】&#10;有形固定資産減価償却率">
          <a:extLst>
            <a:ext uri="{FF2B5EF4-FFF2-40B4-BE49-F238E27FC236}">
              <a16:creationId xmlns:a16="http://schemas.microsoft.com/office/drawing/2014/main" id="{00000000-0008-0000-0F00-0000F4010000}"/>
            </a:ext>
          </a:extLst>
        </xdr:cNvPr>
        <xdr:cNvSpPr txBox="1"/>
      </xdr:nvSpPr>
      <xdr:spPr>
        <a:xfrm>
          <a:off x="14389744" y="1706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60251</xdr:rowOff>
    </xdr:from>
    <xdr:ext cx="405111" cy="259045"/>
    <xdr:sp macro="" textlink="">
      <xdr:nvSpPr>
        <xdr:cNvPr id="501" name="n_3mainValue【庁舎】&#10;有形固定資産減価償却率">
          <a:extLst>
            <a:ext uri="{FF2B5EF4-FFF2-40B4-BE49-F238E27FC236}">
              <a16:creationId xmlns:a16="http://schemas.microsoft.com/office/drawing/2014/main" id="{00000000-0008-0000-0F00-0000F5010000}"/>
            </a:ext>
          </a:extLst>
        </xdr:cNvPr>
        <xdr:cNvSpPr txBox="1"/>
      </xdr:nvSpPr>
      <xdr:spPr>
        <a:xfrm>
          <a:off x="13500744" y="1703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22696</xdr:rowOff>
    </xdr:from>
    <xdr:ext cx="405111" cy="259045"/>
    <xdr:sp macro="" textlink="">
      <xdr:nvSpPr>
        <xdr:cNvPr id="502" name="n_4mainValue【庁舎】&#10;有形固定資産減価償却率">
          <a:extLst>
            <a:ext uri="{FF2B5EF4-FFF2-40B4-BE49-F238E27FC236}">
              <a16:creationId xmlns:a16="http://schemas.microsoft.com/office/drawing/2014/main" id="{00000000-0008-0000-0F00-0000F6010000}"/>
            </a:ext>
          </a:extLst>
        </xdr:cNvPr>
        <xdr:cNvSpPr txBox="1"/>
      </xdr:nvSpPr>
      <xdr:spPr>
        <a:xfrm>
          <a:off x="12611744" y="1699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8" name="【庁舎】&#10;一人当たり面積グラフ枠">
          <a:extLst>
            <a:ext uri="{FF2B5EF4-FFF2-40B4-BE49-F238E27FC236}">
              <a16:creationId xmlns:a16="http://schemas.microsoft.com/office/drawing/2014/main" id="{00000000-0008-0000-0F00-000010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530" name="【庁舎】&#10;一人当たり面積最小値テキスト">
          <a:extLst>
            <a:ext uri="{FF2B5EF4-FFF2-40B4-BE49-F238E27FC236}">
              <a16:creationId xmlns:a16="http://schemas.microsoft.com/office/drawing/2014/main" id="{00000000-0008-0000-0F00-00001202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532" name="【庁舎】&#10;一人当たり面積最大値テキスト">
          <a:extLst>
            <a:ext uri="{FF2B5EF4-FFF2-40B4-BE49-F238E27FC236}">
              <a16:creationId xmlns:a16="http://schemas.microsoft.com/office/drawing/2014/main" id="{00000000-0008-0000-0F00-00001402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534" name="【庁舎】&#10;一人当たり面積平均値テキスト">
          <a:extLst>
            <a:ext uri="{FF2B5EF4-FFF2-40B4-BE49-F238E27FC236}">
              <a16:creationId xmlns:a16="http://schemas.microsoft.com/office/drawing/2014/main" id="{00000000-0008-0000-0F00-000016020000}"/>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535" name="フローチャート: 判断 534">
          <a:extLst>
            <a:ext uri="{FF2B5EF4-FFF2-40B4-BE49-F238E27FC236}">
              <a16:creationId xmlns:a16="http://schemas.microsoft.com/office/drawing/2014/main" id="{00000000-0008-0000-0F00-00001702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536" name="フローチャート: 判断 535">
          <a:extLst>
            <a:ext uri="{FF2B5EF4-FFF2-40B4-BE49-F238E27FC236}">
              <a16:creationId xmlns:a16="http://schemas.microsoft.com/office/drawing/2014/main" id="{00000000-0008-0000-0F00-00001802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31931</xdr:rowOff>
    </xdr:from>
    <xdr:to>
      <xdr:col>98</xdr:col>
      <xdr:colOff>38100</xdr:colOff>
      <xdr:row>106</xdr:row>
      <xdr:rowOff>133531</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8605500" y="1820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138068</xdr:rowOff>
    </xdr:from>
    <xdr:to>
      <xdr:col>116</xdr:col>
      <xdr:colOff>114300</xdr:colOff>
      <xdr:row>106</xdr:row>
      <xdr:rowOff>68218</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221107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160945</xdr:rowOff>
    </xdr:from>
    <xdr:ext cx="469744" cy="259045"/>
    <xdr:sp macro="" textlink="">
      <xdr:nvSpPr>
        <xdr:cNvPr id="546" name="【庁舎】&#10;一人当たり面積該当値テキスト">
          <a:extLst>
            <a:ext uri="{FF2B5EF4-FFF2-40B4-BE49-F238E27FC236}">
              <a16:creationId xmlns:a16="http://schemas.microsoft.com/office/drawing/2014/main" id="{00000000-0008-0000-0F00-000022020000}"/>
            </a:ext>
          </a:extLst>
        </xdr:cNvPr>
        <xdr:cNvSpPr txBox="1"/>
      </xdr:nvSpPr>
      <xdr:spPr>
        <a:xfrm>
          <a:off x="22199600" y="1799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144599</xdr:rowOff>
    </xdr:from>
    <xdr:to>
      <xdr:col>112</xdr:col>
      <xdr:colOff>38100</xdr:colOff>
      <xdr:row>106</xdr:row>
      <xdr:rowOff>74749</xdr:rowOff>
    </xdr:to>
    <xdr:sp macro="" textlink="">
      <xdr:nvSpPr>
        <xdr:cNvPr id="547" name="楕円 546">
          <a:extLst>
            <a:ext uri="{FF2B5EF4-FFF2-40B4-BE49-F238E27FC236}">
              <a16:creationId xmlns:a16="http://schemas.microsoft.com/office/drawing/2014/main" id="{00000000-0008-0000-0F00-000023020000}"/>
            </a:ext>
          </a:extLst>
        </xdr:cNvPr>
        <xdr:cNvSpPr/>
      </xdr:nvSpPr>
      <xdr:spPr>
        <a:xfrm>
          <a:off x="21272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17418</xdr:rowOff>
    </xdr:from>
    <xdr:to>
      <xdr:col>116</xdr:col>
      <xdr:colOff>63500</xdr:colOff>
      <xdr:row>106</xdr:row>
      <xdr:rowOff>23949</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flipV="1">
          <a:off x="21323300" y="1819111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147864</xdr:rowOff>
    </xdr:from>
    <xdr:to>
      <xdr:col>107</xdr:col>
      <xdr:colOff>101600</xdr:colOff>
      <xdr:row>106</xdr:row>
      <xdr:rowOff>78014</xdr:rowOff>
    </xdr:to>
    <xdr:sp macro="" textlink="">
      <xdr:nvSpPr>
        <xdr:cNvPr id="549" name="楕円 548">
          <a:extLst>
            <a:ext uri="{FF2B5EF4-FFF2-40B4-BE49-F238E27FC236}">
              <a16:creationId xmlns:a16="http://schemas.microsoft.com/office/drawing/2014/main" id="{00000000-0008-0000-0F00-000025020000}"/>
            </a:ext>
          </a:extLst>
        </xdr:cNvPr>
        <xdr:cNvSpPr/>
      </xdr:nvSpPr>
      <xdr:spPr>
        <a:xfrm>
          <a:off x="20383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23949</xdr:rowOff>
    </xdr:from>
    <xdr:to>
      <xdr:col>111</xdr:col>
      <xdr:colOff>177800</xdr:colOff>
      <xdr:row>106</xdr:row>
      <xdr:rowOff>27214</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flipV="1">
          <a:off x="20434300" y="181976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551" name="楕円 550">
          <a:extLst>
            <a:ext uri="{FF2B5EF4-FFF2-40B4-BE49-F238E27FC236}">
              <a16:creationId xmlns:a16="http://schemas.microsoft.com/office/drawing/2014/main" id="{00000000-0008-0000-0F00-000027020000}"/>
            </a:ext>
          </a:extLst>
        </xdr:cNvPr>
        <xdr:cNvSpPr/>
      </xdr:nvSpPr>
      <xdr:spPr>
        <a:xfrm>
          <a:off x="19494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27214</xdr:rowOff>
    </xdr:from>
    <xdr:to>
      <xdr:col>107</xdr:col>
      <xdr:colOff>50800</xdr:colOff>
      <xdr:row>106</xdr:row>
      <xdr:rowOff>30480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flipV="1">
          <a:off x="19545300" y="182009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154395</xdr:rowOff>
    </xdr:from>
    <xdr:to>
      <xdr:col>98</xdr:col>
      <xdr:colOff>38100</xdr:colOff>
      <xdr:row>106</xdr:row>
      <xdr:rowOff>84545</xdr:rowOff>
    </xdr:to>
    <xdr:sp macro="" textlink="">
      <xdr:nvSpPr>
        <xdr:cNvPr id="553" name="楕円 552">
          <a:extLst>
            <a:ext uri="{FF2B5EF4-FFF2-40B4-BE49-F238E27FC236}">
              <a16:creationId xmlns:a16="http://schemas.microsoft.com/office/drawing/2014/main" id="{00000000-0008-0000-0F00-000029020000}"/>
            </a:ext>
          </a:extLst>
        </xdr:cNvPr>
        <xdr:cNvSpPr/>
      </xdr:nvSpPr>
      <xdr:spPr>
        <a:xfrm>
          <a:off x="18605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30480</xdr:rowOff>
    </xdr:from>
    <xdr:to>
      <xdr:col>102</xdr:col>
      <xdr:colOff>114300</xdr:colOff>
      <xdr:row>106</xdr:row>
      <xdr:rowOff>33745</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flipV="1">
          <a:off x="18656300" y="182041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555" name="n_1aveValue【庁舎】&#10;一人当たり面積">
          <a:extLst>
            <a:ext uri="{FF2B5EF4-FFF2-40B4-BE49-F238E27FC236}">
              <a16:creationId xmlns:a16="http://schemas.microsoft.com/office/drawing/2014/main" id="{00000000-0008-0000-0F00-00002B020000}"/>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556" name="n_2aveValue【庁舎】&#10;一人当たり面積">
          <a:extLst>
            <a:ext uri="{FF2B5EF4-FFF2-40B4-BE49-F238E27FC236}">
              <a16:creationId xmlns:a16="http://schemas.microsoft.com/office/drawing/2014/main" id="{00000000-0008-0000-0F00-00002C020000}"/>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557" name="n_3aveValue【庁舎】&#10;一人当たり面積">
          <a:extLst>
            <a:ext uri="{FF2B5EF4-FFF2-40B4-BE49-F238E27FC236}">
              <a16:creationId xmlns:a16="http://schemas.microsoft.com/office/drawing/2014/main" id="{00000000-0008-0000-0F00-00002D020000}"/>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124658</xdr:rowOff>
    </xdr:from>
    <xdr:ext cx="469744" cy="259045"/>
    <xdr:sp macro="" textlink="">
      <xdr:nvSpPr>
        <xdr:cNvPr id="558" name="n_4aveValue【庁舎】&#10;一人当たり面積">
          <a:extLst>
            <a:ext uri="{FF2B5EF4-FFF2-40B4-BE49-F238E27FC236}">
              <a16:creationId xmlns:a16="http://schemas.microsoft.com/office/drawing/2014/main" id="{00000000-0008-0000-0F00-00002E020000}"/>
            </a:ext>
          </a:extLst>
        </xdr:cNvPr>
        <xdr:cNvSpPr txBox="1"/>
      </xdr:nvSpPr>
      <xdr:spPr>
        <a:xfrm>
          <a:off x="18421427" y="1829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91276</xdr:rowOff>
    </xdr:from>
    <xdr:ext cx="469744" cy="259045"/>
    <xdr:sp macro="" textlink="">
      <xdr:nvSpPr>
        <xdr:cNvPr id="559" name="n_1mainValue【庁舎】&#10;一人当たり面積">
          <a:extLst>
            <a:ext uri="{FF2B5EF4-FFF2-40B4-BE49-F238E27FC236}">
              <a16:creationId xmlns:a16="http://schemas.microsoft.com/office/drawing/2014/main" id="{00000000-0008-0000-0F00-00002F020000}"/>
            </a:ext>
          </a:extLst>
        </xdr:cNvPr>
        <xdr:cNvSpPr txBox="1"/>
      </xdr:nvSpPr>
      <xdr:spPr>
        <a:xfrm>
          <a:off x="21075727" y="1792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94541</xdr:rowOff>
    </xdr:from>
    <xdr:ext cx="469744" cy="259045"/>
    <xdr:sp macro="" textlink="">
      <xdr:nvSpPr>
        <xdr:cNvPr id="560" name="n_2mainValue【庁舎】&#10;一人当たり面積">
          <a:extLst>
            <a:ext uri="{FF2B5EF4-FFF2-40B4-BE49-F238E27FC236}">
              <a16:creationId xmlns:a16="http://schemas.microsoft.com/office/drawing/2014/main" id="{00000000-0008-0000-0F00-000030020000}"/>
            </a:ext>
          </a:extLst>
        </xdr:cNvPr>
        <xdr:cNvSpPr txBox="1"/>
      </xdr:nvSpPr>
      <xdr:spPr>
        <a:xfrm>
          <a:off x="20199427" y="1792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561" name="n_3mainValue【庁舎】&#10;一人当たり面積">
          <a:extLst>
            <a:ext uri="{FF2B5EF4-FFF2-40B4-BE49-F238E27FC236}">
              <a16:creationId xmlns:a16="http://schemas.microsoft.com/office/drawing/2014/main" id="{00000000-0008-0000-0F00-000031020000}"/>
            </a:ext>
          </a:extLst>
        </xdr:cNvPr>
        <xdr:cNvSpPr txBox="1"/>
      </xdr:nvSpPr>
      <xdr:spPr>
        <a:xfrm>
          <a:off x="19310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101072</xdr:rowOff>
    </xdr:from>
    <xdr:ext cx="469744" cy="259045"/>
    <xdr:sp macro="" textlink="">
      <xdr:nvSpPr>
        <xdr:cNvPr id="562" name="n_4mainValue【庁舎】&#10;一人当たり面積">
          <a:extLst>
            <a:ext uri="{FF2B5EF4-FFF2-40B4-BE49-F238E27FC236}">
              <a16:creationId xmlns:a16="http://schemas.microsoft.com/office/drawing/2014/main" id="{00000000-0008-0000-0F00-000032020000}"/>
            </a:ext>
          </a:extLst>
        </xdr:cNvPr>
        <xdr:cNvSpPr txBox="1"/>
      </xdr:nvSpPr>
      <xdr:spPr>
        <a:xfrm>
          <a:off x="18421427" y="179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分析表②の中で、類似団体と比較して有形固定資産減価償却率が高くなっている施設は図書館で、低くなっている施設は一般廃棄物処理施設及び庁舎である。図書館は建築年数が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年を超えているため、有形固定資産減価償却率が高くなっており、保健センターも建築年数が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年を超えているが、令和５年度に</a:t>
          </a:r>
          <a:r>
            <a:rPr lang="ja-JP" altLang="ja-JP" sz="1100" b="0" i="0">
              <a:solidFill>
                <a:schemeClr val="dk1"/>
              </a:solidFill>
              <a:effectLst/>
              <a:latin typeface="+mn-lt"/>
              <a:ea typeface="+mn-ea"/>
              <a:cs typeface="+mn-cs"/>
            </a:rPr>
            <a:t>空調設備機器改修工事及び非常用発電機改修工事を実施したことで有形固定資産減価償却率は類似団体平均とほぼ同値となった</a:t>
          </a:r>
          <a:r>
            <a:rPr kumimoji="1" lang="ja-JP" altLang="ja-JP" sz="1100">
              <a:solidFill>
                <a:schemeClr val="dk1"/>
              </a:solidFill>
              <a:effectLst/>
              <a:latin typeface="+mn-lt"/>
              <a:ea typeface="+mn-ea"/>
              <a:cs typeface="+mn-cs"/>
            </a:rPr>
            <a:t>。一般廃棄物処理施設については、平成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組合が実施した新ごみ処理施設建設事業や令和元年度から令和３年度に実施しているマテリアルリサイクル推進施設整備事業等により有形固定資産減価償却率の類似団体平均を大きく下回っており、庁舎についても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年度に完成したため、有形固定資産減価償却率の類似団体平均を大きく下回っている。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また、一人当たり面積は、類似団体と比較すると概ね平均値となっているが、保健センター及び庁舎については、類似団体平均を若干上回る。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11811002</v>
      </c>
      <c r="BO4" s="406"/>
      <c r="BP4" s="406"/>
      <c r="BQ4" s="406"/>
      <c r="BR4" s="406"/>
      <c r="BS4" s="406"/>
      <c r="BT4" s="406"/>
      <c r="BU4" s="407"/>
      <c r="BV4" s="405">
        <v>10937738</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8.6</v>
      </c>
      <c r="CU4" s="412"/>
      <c r="CV4" s="412"/>
      <c r="CW4" s="412"/>
      <c r="CX4" s="412"/>
      <c r="CY4" s="412"/>
      <c r="CZ4" s="412"/>
      <c r="DA4" s="413"/>
      <c r="DB4" s="411">
        <v>7.1</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11170584</v>
      </c>
      <c r="BO5" s="443"/>
      <c r="BP5" s="443"/>
      <c r="BQ5" s="443"/>
      <c r="BR5" s="443"/>
      <c r="BS5" s="443"/>
      <c r="BT5" s="443"/>
      <c r="BU5" s="444"/>
      <c r="BV5" s="442">
        <v>10375589</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91.7</v>
      </c>
      <c r="CU5" s="440"/>
      <c r="CV5" s="440"/>
      <c r="CW5" s="440"/>
      <c r="CX5" s="440"/>
      <c r="CY5" s="440"/>
      <c r="CZ5" s="440"/>
      <c r="DA5" s="441"/>
      <c r="DB5" s="439">
        <v>89.7</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640418</v>
      </c>
      <c r="BO6" s="443"/>
      <c r="BP6" s="443"/>
      <c r="BQ6" s="443"/>
      <c r="BR6" s="443"/>
      <c r="BS6" s="443"/>
      <c r="BT6" s="443"/>
      <c r="BU6" s="444"/>
      <c r="BV6" s="442">
        <v>562149</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92.2</v>
      </c>
      <c r="CU6" s="480"/>
      <c r="CV6" s="480"/>
      <c r="CW6" s="480"/>
      <c r="CX6" s="480"/>
      <c r="CY6" s="480"/>
      <c r="CZ6" s="480"/>
      <c r="DA6" s="481"/>
      <c r="DB6" s="479">
        <v>90.8</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44483</v>
      </c>
      <c r="BO7" s="443"/>
      <c r="BP7" s="443"/>
      <c r="BQ7" s="443"/>
      <c r="BR7" s="443"/>
      <c r="BS7" s="443"/>
      <c r="BT7" s="443"/>
      <c r="BU7" s="444"/>
      <c r="BV7" s="442">
        <v>92182</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6915777</v>
      </c>
      <c r="CU7" s="443"/>
      <c r="CV7" s="443"/>
      <c r="CW7" s="443"/>
      <c r="CX7" s="443"/>
      <c r="CY7" s="443"/>
      <c r="CZ7" s="443"/>
      <c r="DA7" s="444"/>
      <c r="DB7" s="442">
        <v>6608933</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595935</v>
      </c>
      <c r="BO8" s="443"/>
      <c r="BP8" s="443"/>
      <c r="BQ8" s="443"/>
      <c r="BR8" s="443"/>
      <c r="BS8" s="443"/>
      <c r="BT8" s="443"/>
      <c r="BU8" s="444"/>
      <c r="BV8" s="442">
        <v>469967</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0.69</v>
      </c>
      <c r="CU8" s="483"/>
      <c r="CV8" s="483"/>
      <c r="CW8" s="483"/>
      <c r="CX8" s="483"/>
      <c r="CY8" s="483"/>
      <c r="CZ8" s="483"/>
      <c r="DA8" s="484"/>
      <c r="DB8" s="482">
        <v>0.71</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28383</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110</v>
      </c>
      <c r="AV9" s="475"/>
      <c r="AW9" s="475"/>
      <c r="AX9" s="475"/>
      <c r="AY9" s="476" t="s">
        <v>111</v>
      </c>
      <c r="AZ9" s="477"/>
      <c r="BA9" s="477"/>
      <c r="BB9" s="477"/>
      <c r="BC9" s="477"/>
      <c r="BD9" s="477"/>
      <c r="BE9" s="477"/>
      <c r="BF9" s="477"/>
      <c r="BG9" s="477"/>
      <c r="BH9" s="477"/>
      <c r="BI9" s="477"/>
      <c r="BJ9" s="477"/>
      <c r="BK9" s="477"/>
      <c r="BL9" s="477"/>
      <c r="BM9" s="478"/>
      <c r="BN9" s="442">
        <v>125968</v>
      </c>
      <c r="BO9" s="443"/>
      <c r="BP9" s="443"/>
      <c r="BQ9" s="443"/>
      <c r="BR9" s="443"/>
      <c r="BS9" s="443"/>
      <c r="BT9" s="443"/>
      <c r="BU9" s="444"/>
      <c r="BV9" s="442">
        <v>-35580</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9.6</v>
      </c>
      <c r="CU9" s="440"/>
      <c r="CV9" s="440"/>
      <c r="CW9" s="440"/>
      <c r="CX9" s="440"/>
      <c r="CY9" s="440"/>
      <c r="CZ9" s="440"/>
      <c r="DA9" s="441"/>
      <c r="DB9" s="439">
        <v>10.6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27747</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235783</v>
      </c>
      <c r="BO10" s="443"/>
      <c r="BP10" s="443"/>
      <c r="BQ10" s="443"/>
      <c r="BR10" s="443"/>
      <c r="BS10" s="443"/>
      <c r="BT10" s="443"/>
      <c r="BU10" s="444"/>
      <c r="BV10" s="442">
        <v>253333</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28083</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259000</v>
      </c>
      <c r="BO12" s="443"/>
      <c r="BP12" s="443"/>
      <c r="BQ12" s="443"/>
      <c r="BR12" s="443"/>
      <c r="BS12" s="443"/>
      <c r="BT12" s="443"/>
      <c r="BU12" s="444"/>
      <c r="BV12" s="442">
        <v>139000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27622</v>
      </c>
      <c r="S13" s="527"/>
      <c r="T13" s="527"/>
      <c r="U13" s="527"/>
      <c r="V13" s="528"/>
      <c r="W13" s="458" t="s">
        <v>131</v>
      </c>
      <c r="X13" s="459"/>
      <c r="Y13" s="459"/>
      <c r="Z13" s="459"/>
      <c r="AA13" s="459"/>
      <c r="AB13" s="449"/>
      <c r="AC13" s="493">
        <v>382</v>
      </c>
      <c r="AD13" s="494"/>
      <c r="AE13" s="494"/>
      <c r="AF13" s="494"/>
      <c r="AG13" s="536"/>
      <c r="AH13" s="493">
        <v>410</v>
      </c>
      <c r="AI13" s="494"/>
      <c r="AJ13" s="494"/>
      <c r="AK13" s="494"/>
      <c r="AL13" s="495"/>
      <c r="AM13" s="471" t="s">
        <v>132</v>
      </c>
      <c r="AN13" s="472"/>
      <c r="AO13" s="472"/>
      <c r="AP13" s="472"/>
      <c r="AQ13" s="472"/>
      <c r="AR13" s="472"/>
      <c r="AS13" s="472"/>
      <c r="AT13" s="473"/>
      <c r="AU13" s="474" t="s">
        <v>110</v>
      </c>
      <c r="AV13" s="475"/>
      <c r="AW13" s="475"/>
      <c r="AX13" s="475"/>
      <c r="AY13" s="476" t="s">
        <v>133</v>
      </c>
      <c r="AZ13" s="477"/>
      <c r="BA13" s="477"/>
      <c r="BB13" s="477"/>
      <c r="BC13" s="477"/>
      <c r="BD13" s="477"/>
      <c r="BE13" s="477"/>
      <c r="BF13" s="477"/>
      <c r="BG13" s="477"/>
      <c r="BH13" s="477"/>
      <c r="BI13" s="477"/>
      <c r="BJ13" s="477"/>
      <c r="BK13" s="477"/>
      <c r="BL13" s="477"/>
      <c r="BM13" s="478"/>
      <c r="BN13" s="442">
        <v>102751</v>
      </c>
      <c r="BO13" s="443"/>
      <c r="BP13" s="443"/>
      <c r="BQ13" s="443"/>
      <c r="BR13" s="443"/>
      <c r="BS13" s="443"/>
      <c r="BT13" s="443"/>
      <c r="BU13" s="444"/>
      <c r="BV13" s="442">
        <v>78753</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5.5</v>
      </c>
      <c r="CU13" s="440"/>
      <c r="CV13" s="440"/>
      <c r="CW13" s="440"/>
      <c r="CX13" s="440"/>
      <c r="CY13" s="440"/>
      <c r="CZ13" s="440"/>
      <c r="DA13" s="441"/>
      <c r="DB13" s="439">
        <v>5.0999999999999996</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28318</v>
      </c>
      <c r="S14" s="527"/>
      <c r="T14" s="527"/>
      <c r="U14" s="527"/>
      <c r="V14" s="528"/>
      <c r="W14" s="432"/>
      <c r="X14" s="433"/>
      <c r="Y14" s="433"/>
      <c r="Z14" s="433"/>
      <c r="AA14" s="433"/>
      <c r="AB14" s="422"/>
      <c r="AC14" s="529">
        <v>2.9</v>
      </c>
      <c r="AD14" s="530"/>
      <c r="AE14" s="530"/>
      <c r="AF14" s="530"/>
      <c r="AG14" s="531"/>
      <c r="AH14" s="529">
        <v>3.2</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17.899999999999999</v>
      </c>
      <c r="CU14" s="541"/>
      <c r="CV14" s="541"/>
      <c r="CW14" s="541"/>
      <c r="CX14" s="541"/>
      <c r="CY14" s="541"/>
      <c r="CZ14" s="541"/>
      <c r="DA14" s="542"/>
      <c r="DB14" s="540">
        <v>15.9</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27886</v>
      </c>
      <c r="S15" s="527"/>
      <c r="T15" s="527"/>
      <c r="U15" s="527"/>
      <c r="V15" s="528"/>
      <c r="W15" s="458" t="s">
        <v>137</v>
      </c>
      <c r="X15" s="459"/>
      <c r="Y15" s="459"/>
      <c r="Z15" s="459"/>
      <c r="AA15" s="459"/>
      <c r="AB15" s="449"/>
      <c r="AC15" s="493">
        <v>4572</v>
      </c>
      <c r="AD15" s="494"/>
      <c r="AE15" s="494"/>
      <c r="AF15" s="494"/>
      <c r="AG15" s="536"/>
      <c r="AH15" s="493">
        <v>4710</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3974001</v>
      </c>
      <c r="BO15" s="406"/>
      <c r="BP15" s="406"/>
      <c r="BQ15" s="406"/>
      <c r="BR15" s="406"/>
      <c r="BS15" s="406"/>
      <c r="BT15" s="406"/>
      <c r="BU15" s="407"/>
      <c r="BV15" s="405">
        <v>3841181</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35.200000000000003</v>
      </c>
      <c r="AD16" s="530"/>
      <c r="AE16" s="530"/>
      <c r="AF16" s="530"/>
      <c r="AG16" s="531"/>
      <c r="AH16" s="529">
        <v>36.5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5810901</v>
      </c>
      <c r="BO16" s="443"/>
      <c r="BP16" s="443"/>
      <c r="BQ16" s="443"/>
      <c r="BR16" s="443"/>
      <c r="BS16" s="443"/>
      <c r="BT16" s="443"/>
      <c r="BU16" s="444"/>
      <c r="BV16" s="442">
        <v>5523675</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8027</v>
      </c>
      <c r="AD17" s="494"/>
      <c r="AE17" s="494"/>
      <c r="AF17" s="494"/>
      <c r="AG17" s="536"/>
      <c r="AH17" s="493">
        <v>7790</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5043741</v>
      </c>
      <c r="BO17" s="443"/>
      <c r="BP17" s="443"/>
      <c r="BQ17" s="443"/>
      <c r="BR17" s="443"/>
      <c r="BS17" s="443"/>
      <c r="BT17" s="443"/>
      <c r="BU17" s="444"/>
      <c r="BV17" s="442">
        <v>4863159</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23.8</v>
      </c>
      <c r="M18" s="566"/>
      <c r="N18" s="566"/>
      <c r="O18" s="566"/>
      <c r="P18" s="566"/>
      <c r="Q18" s="566"/>
      <c r="R18" s="567"/>
      <c r="S18" s="567"/>
      <c r="T18" s="567"/>
      <c r="U18" s="567"/>
      <c r="V18" s="568"/>
      <c r="W18" s="460"/>
      <c r="X18" s="461"/>
      <c r="Y18" s="461"/>
      <c r="Z18" s="461"/>
      <c r="AA18" s="461"/>
      <c r="AB18" s="452"/>
      <c r="AC18" s="569">
        <v>61.8</v>
      </c>
      <c r="AD18" s="570"/>
      <c r="AE18" s="570"/>
      <c r="AF18" s="570"/>
      <c r="AG18" s="571"/>
      <c r="AH18" s="569">
        <v>60.3</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6509949</v>
      </c>
      <c r="BO18" s="443"/>
      <c r="BP18" s="443"/>
      <c r="BQ18" s="443"/>
      <c r="BR18" s="443"/>
      <c r="BS18" s="443"/>
      <c r="BT18" s="443"/>
      <c r="BU18" s="444"/>
      <c r="BV18" s="442">
        <v>6065410</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1193</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8623978</v>
      </c>
      <c r="BO19" s="443"/>
      <c r="BP19" s="443"/>
      <c r="BQ19" s="443"/>
      <c r="BR19" s="443"/>
      <c r="BS19" s="443"/>
      <c r="BT19" s="443"/>
      <c r="BU19" s="444"/>
      <c r="BV19" s="442">
        <v>8005617</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10134</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8649485</v>
      </c>
      <c r="BO22" s="406"/>
      <c r="BP22" s="406"/>
      <c r="BQ22" s="406"/>
      <c r="BR22" s="406"/>
      <c r="BS22" s="406"/>
      <c r="BT22" s="406"/>
      <c r="BU22" s="407"/>
      <c r="BV22" s="405">
        <v>9331797</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5059253</v>
      </c>
      <c r="BO23" s="443"/>
      <c r="BP23" s="443"/>
      <c r="BQ23" s="443"/>
      <c r="BR23" s="443"/>
      <c r="BS23" s="443"/>
      <c r="BT23" s="443"/>
      <c r="BU23" s="444"/>
      <c r="BV23" s="442">
        <v>5532357</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8380</v>
      </c>
      <c r="R24" s="494"/>
      <c r="S24" s="494"/>
      <c r="T24" s="494"/>
      <c r="U24" s="494"/>
      <c r="V24" s="536"/>
      <c r="W24" s="588"/>
      <c r="X24" s="589"/>
      <c r="Y24" s="590"/>
      <c r="Z24" s="492" t="s">
        <v>162</v>
      </c>
      <c r="AA24" s="472"/>
      <c r="AB24" s="472"/>
      <c r="AC24" s="472"/>
      <c r="AD24" s="472"/>
      <c r="AE24" s="472"/>
      <c r="AF24" s="472"/>
      <c r="AG24" s="473"/>
      <c r="AH24" s="493">
        <v>188</v>
      </c>
      <c r="AI24" s="494"/>
      <c r="AJ24" s="494"/>
      <c r="AK24" s="494"/>
      <c r="AL24" s="536"/>
      <c r="AM24" s="493">
        <v>535424</v>
      </c>
      <c r="AN24" s="494"/>
      <c r="AO24" s="494"/>
      <c r="AP24" s="494"/>
      <c r="AQ24" s="494"/>
      <c r="AR24" s="536"/>
      <c r="AS24" s="493">
        <v>2848</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4498021</v>
      </c>
      <c r="BO24" s="443"/>
      <c r="BP24" s="443"/>
      <c r="BQ24" s="443"/>
      <c r="BR24" s="443"/>
      <c r="BS24" s="443"/>
      <c r="BT24" s="443"/>
      <c r="BU24" s="444"/>
      <c r="BV24" s="442">
        <v>4796326</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6640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81473</v>
      </c>
      <c r="BO25" s="406"/>
      <c r="BP25" s="406"/>
      <c r="BQ25" s="406"/>
      <c r="BR25" s="406"/>
      <c r="BS25" s="406"/>
      <c r="BT25" s="406"/>
      <c r="BU25" s="407"/>
      <c r="BV25" s="405">
        <v>36523</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6130</v>
      </c>
      <c r="R26" s="494"/>
      <c r="S26" s="494"/>
      <c r="T26" s="494"/>
      <c r="U26" s="494"/>
      <c r="V26" s="536"/>
      <c r="W26" s="588"/>
      <c r="X26" s="589"/>
      <c r="Y26" s="590"/>
      <c r="Z26" s="492" t="s">
        <v>168</v>
      </c>
      <c r="AA26" s="594"/>
      <c r="AB26" s="594"/>
      <c r="AC26" s="594"/>
      <c r="AD26" s="594"/>
      <c r="AE26" s="594"/>
      <c r="AF26" s="594"/>
      <c r="AG26" s="595"/>
      <c r="AH26" s="493">
        <v>1</v>
      </c>
      <c r="AI26" s="494"/>
      <c r="AJ26" s="494"/>
      <c r="AK26" s="494"/>
      <c r="AL26" s="536"/>
      <c r="AM26" s="493" t="s">
        <v>169</v>
      </c>
      <c r="AN26" s="494"/>
      <c r="AO26" s="494"/>
      <c r="AP26" s="494"/>
      <c r="AQ26" s="494"/>
      <c r="AR26" s="536"/>
      <c r="AS26" s="493" t="s">
        <v>169</v>
      </c>
      <c r="AT26" s="494"/>
      <c r="AU26" s="494"/>
      <c r="AV26" s="494"/>
      <c r="AW26" s="494"/>
      <c r="AX26" s="495"/>
      <c r="AY26" s="445" t="s">
        <v>170</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171</v>
      </c>
      <c r="F27" s="472"/>
      <c r="G27" s="472"/>
      <c r="H27" s="472"/>
      <c r="I27" s="472"/>
      <c r="J27" s="472"/>
      <c r="K27" s="473"/>
      <c r="L27" s="493">
        <v>1</v>
      </c>
      <c r="M27" s="494"/>
      <c r="N27" s="494"/>
      <c r="O27" s="494"/>
      <c r="P27" s="536"/>
      <c r="Q27" s="493">
        <v>3610</v>
      </c>
      <c r="R27" s="494"/>
      <c r="S27" s="494"/>
      <c r="T27" s="494"/>
      <c r="U27" s="494"/>
      <c r="V27" s="536"/>
      <c r="W27" s="588"/>
      <c r="X27" s="589"/>
      <c r="Y27" s="590"/>
      <c r="Z27" s="492" t="s">
        <v>172</v>
      </c>
      <c r="AA27" s="472"/>
      <c r="AB27" s="472"/>
      <c r="AC27" s="472"/>
      <c r="AD27" s="472"/>
      <c r="AE27" s="472"/>
      <c r="AF27" s="472"/>
      <c r="AG27" s="473"/>
      <c r="AH27" s="493">
        <v>8</v>
      </c>
      <c r="AI27" s="494"/>
      <c r="AJ27" s="494"/>
      <c r="AK27" s="494"/>
      <c r="AL27" s="536"/>
      <c r="AM27" s="493">
        <v>22235</v>
      </c>
      <c r="AN27" s="494"/>
      <c r="AO27" s="494"/>
      <c r="AP27" s="494"/>
      <c r="AQ27" s="494"/>
      <c r="AR27" s="536"/>
      <c r="AS27" s="493">
        <v>2779</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174</v>
      </c>
      <c r="F28" s="472"/>
      <c r="G28" s="472"/>
      <c r="H28" s="472"/>
      <c r="I28" s="472"/>
      <c r="J28" s="472"/>
      <c r="K28" s="473"/>
      <c r="L28" s="493">
        <v>1</v>
      </c>
      <c r="M28" s="494"/>
      <c r="N28" s="494"/>
      <c r="O28" s="494"/>
      <c r="P28" s="536"/>
      <c r="Q28" s="493">
        <v>2790</v>
      </c>
      <c r="R28" s="494"/>
      <c r="S28" s="494"/>
      <c r="T28" s="494"/>
      <c r="U28" s="494"/>
      <c r="V28" s="536"/>
      <c r="W28" s="588"/>
      <c r="X28" s="589"/>
      <c r="Y28" s="590"/>
      <c r="Z28" s="492" t="s">
        <v>175</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1438900</v>
      </c>
      <c r="BO28" s="406"/>
      <c r="BP28" s="406"/>
      <c r="BQ28" s="406"/>
      <c r="BR28" s="406"/>
      <c r="BS28" s="406"/>
      <c r="BT28" s="406"/>
      <c r="BU28" s="407"/>
      <c r="BV28" s="405">
        <v>1462117</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177</v>
      </c>
      <c r="F29" s="472"/>
      <c r="G29" s="472"/>
      <c r="H29" s="472"/>
      <c r="I29" s="472"/>
      <c r="J29" s="472"/>
      <c r="K29" s="473"/>
      <c r="L29" s="493">
        <v>12</v>
      </c>
      <c r="M29" s="494"/>
      <c r="N29" s="494"/>
      <c r="O29" s="494"/>
      <c r="P29" s="536"/>
      <c r="Q29" s="493">
        <v>2500</v>
      </c>
      <c r="R29" s="494"/>
      <c r="S29" s="494"/>
      <c r="T29" s="494"/>
      <c r="U29" s="494"/>
      <c r="V29" s="536"/>
      <c r="W29" s="591"/>
      <c r="X29" s="592"/>
      <c r="Y29" s="593"/>
      <c r="Z29" s="492" t="s">
        <v>178</v>
      </c>
      <c r="AA29" s="472"/>
      <c r="AB29" s="472"/>
      <c r="AC29" s="472"/>
      <c r="AD29" s="472"/>
      <c r="AE29" s="472"/>
      <c r="AF29" s="472"/>
      <c r="AG29" s="473"/>
      <c r="AH29" s="493">
        <v>196</v>
      </c>
      <c r="AI29" s="494"/>
      <c r="AJ29" s="494"/>
      <c r="AK29" s="494"/>
      <c r="AL29" s="536"/>
      <c r="AM29" s="493">
        <v>557659</v>
      </c>
      <c r="AN29" s="494"/>
      <c r="AO29" s="494"/>
      <c r="AP29" s="494"/>
      <c r="AQ29" s="494"/>
      <c r="AR29" s="536"/>
      <c r="AS29" s="493">
        <v>2845</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v>324</v>
      </c>
      <c r="BO29" s="443"/>
      <c r="BP29" s="443"/>
      <c r="BQ29" s="443"/>
      <c r="BR29" s="443"/>
      <c r="BS29" s="443"/>
      <c r="BT29" s="443"/>
      <c r="BU29" s="444"/>
      <c r="BV29" s="442">
        <v>324</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96.3</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2028690</v>
      </c>
      <c r="BO30" s="562"/>
      <c r="BP30" s="562"/>
      <c r="BQ30" s="562"/>
      <c r="BR30" s="562"/>
      <c r="BS30" s="562"/>
      <c r="BT30" s="562"/>
      <c r="BU30" s="563"/>
      <c r="BV30" s="561">
        <v>2335853</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187</v>
      </c>
      <c r="D33" s="466"/>
      <c r="E33" s="431" t="s">
        <v>188</v>
      </c>
      <c r="F33" s="431"/>
      <c r="G33" s="431"/>
      <c r="H33" s="431"/>
      <c r="I33" s="431"/>
      <c r="J33" s="431"/>
      <c r="K33" s="431"/>
      <c r="L33" s="431"/>
      <c r="M33" s="431"/>
      <c r="N33" s="431"/>
      <c r="O33" s="431"/>
      <c r="P33" s="431"/>
      <c r="Q33" s="431"/>
      <c r="R33" s="431"/>
      <c r="S33" s="431"/>
      <c r="T33" s="188"/>
      <c r="U33" s="466" t="s">
        <v>187</v>
      </c>
      <c r="V33" s="466"/>
      <c r="W33" s="431" t="s">
        <v>188</v>
      </c>
      <c r="X33" s="431"/>
      <c r="Y33" s="431"/>
      <c r="Z33" s="431"/>
      <c r="AA33" s="431"/>
      <c r="AB33" s="431"/>
      <c r="AC33" s="431"/>
      <c r="AD33" s="431"/>
      <c r="AE33" s="431"/>
      <c r="AF33" s="431"/>
      <c r="AG33" s="431"/>
      <c r="AH33" s="431"/>
      <c r="AI33" s="431"/>
      <c r="AJ33" s="431"/>
      <c r="AK33" s="431"/>
      <c r="AL33" s="188"/>
      <c r="AM33" s="466" t="s">
        <v>187</v>
      </c>
      <c r="AN33" s="466"/>
      <c r="AO33" s="431" t="s">
        <v>188</v>
      </c>
      <c r="AP33" s="431"/>
      <c r="AQ33" s="431"/>
      <c r="AR33" s="431"/>
      <c r="AS33" s="431"/>
      <c r="AT33" s="431"/>
      <c r="AU33" s="431"/>
      <c r="AV33" s="431"/>
      <c r="AW33" s="431"/>
      <c r="AX33" s="431"/>
      <c r="AY33" s="431"/>
      <c r="AZ33" s="431"/>
      <c r="BA33" s="431"/>
      <c r="BB33" s="431"/>
      <c r="BC33" s="431"/>
      <c r="BD33" s="189"/>
      <c r="BE33" s="431" t="s">
        <v>189</v>
      </c>
      <c r="BF33" s="431"/>
      <c r="BG33" s="431" t="s">
        <v>190</v>
      </c>
      <c r="BH33" s="431"/>
      <c r="BI33" s="431"/>
      <c r="BJ33" s="431"/>
      <c r="BK33" s="431"/>
      <c r="BL33" s="431"/>
      <c r="BM33" s="431"/>
      <c r="BN33" s="431"/>
      <c r="BO33" s="431"/>
      <c r="BP33" s="431"/>
      <c r="BQ33" s="431"/>
      <c r="BR33" s="431"/>
      <c r="BS33" s="431"/>
      <c r="BT33" s="431"/>
      <c r="BU33" s="431"/>
      <c r="BV33" s="189"/>
      <c r="BW33" s="466" t="s">
        <v>189</v>
      </c>
      <c r="BX33" s="466"/>
      <c r="BY33" s="431" t="s">
        <v>191</v>
      </c>
      <c r="BZ33" s="431"/>
      <c r="CA33" s="431"/>
      <c r="CB33" s="431"/>
      <c r="CC33" s="431"/>
      <c r="CD33" s="431"/>
      <c r="CE33" s="431"/>
      <c r="CF33" s="431"/>
      <c r="CG33" s="431"/>
      <c r="CH33" s="431"/>
      <c r="CI33" s="431"/>
      <c r="CJ33" s="431"/>
      <c r="CK33" s="431"/>
      <c r="CL33" s="431"/>
      <c r="CM33" s="431"/>
      <c r="CN33" s="188"/>
      <c r="CO33" s="466" t="s">
        <v>187</v>
      </c>
      <c r="CP33" s="466"/>
      <c r="CQ33" s="431" t="s">
        <v>192</v>
      </c>
      <c r="CR33" s="431"/>
      <c r="CS33" s="431"/>
      <c r="CT33" s="431"/>
      <c r="CU33" s="431"/>
      <c r="CV33" s="431"/>
      <c r="CW33" s="431"/>
      <c r="CX33" s="431"/>
      <c r="CY33" s="431"/>
      <c r="CZ33" s="431"/>
      <c r="DA33" s="431"/>
      <c r="DB33" s="431"/>
      <c r="DC33" s="431"/>
      <c r="DD33" s="431"/>
      <c r="DE33" s="431"/>
      <c r="DF33" s="188"/>
      <c r="DG33" s="631" t="s">
        <v>193</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東部知多衛生組合</v>
      </c>
      <c r="BZ34" s="633"/>
      <c r="CA34" s="633"/>
      <c r="CB34" s="633"/>
      <c r="CC34" s="633"/>
      <c r="CD34" s="633"/>
      <c r="CE34" s="633"/>
      <c r="CF34" s="633"/>
      <c r="CG34" s="633"/>
      <c r="CH34" s="633"/>
      <c r="CI34" s="633"/>
      <c r="CJ34" s="633"/>
      <c r="CK34" s="633"/>
      <c r="CL34" s="633"/>
      <c r="CM34" s="633"/>
      <c r="CN34" s="163"/>
      <c r="CO34" s="632" t="str">
        <f>IF(CQ34="","",MAX(C34:D43,U34:V43,AM34:AN43,BE34:BF43,BW34:BX43)+1)</f>
        <v/>
      </c>
      <c r="CP34" s="632"/>
      <c r="CQ34" s="633" t="str">
        <f>IF('各会計、関係団体の財政状況及び健全化判断比率'!BS7="","",'各会計、関係団体の財政状況及び健全化判断比率'!BS7)</f>
        <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知多中部広域事務組合(一般会計)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知多中部広域事務組合(消防指令センター特別会計)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愛知県市町村職員退職手当組合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愛知県後期高齢者医療広域連合（一般会計）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12</v>
      </c>
      <c r="BX39" s="632"/>
      <c r="BY39" s="633" t="str">
        <f>IF('各会計、関係団体の財政状況及び健全化判断比率'!B73="","",'各会計、関係団体の財政状況及び健全化判断比率'!B73)</f>
        <v>愛知県後期高齢者医療広域連合（後期高齢者医療特別会計）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TuB6CFKJmwVyc1LpkRMv6Y97Ul56jUDquwqXOvqMbep/q+5feq9qWlrg2we4yqnpsuZUJHHogoIPrSqPPVFyMQ==" saltValue="zOaQ7PavHrBmXY1RQslD+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216</v>
      </c>
      <c r="C5" s="645"/>
      <c r="D5" s="645"/>
      <c r="E5" s="645"/>
      <c r="F5" s="645"/>
      <c r="G5" s="645"/>
      <c r="H5" s="645"/>
      <c r="I5" s="645"/>
      <c r="J5" s="645"/>
      <c r="K5" s="645"/>
      <c r="L5" s="645"/>
      <c r="M5" s="645"/>
      <c r="N5" s="645"/>
      <c r="O5" s="645"/>
      <c r="P5" s="645"/>
      <c r="Q5" s="646"/>
      <c r="R5" s="647">
        <v>4252680</v>
      </c>
      <c r="S5" s="648"/>
      <c r="T5" s="648"/>
      <c r="U5" s="648"/>
      <c r="V5" s="648"/>
      <c r="W5" s="648"/>
      <c r="X5" s="648"/>
      <c r="Y5" s="649"/>
      <c r="Z5" s="650">
        <v>36</v>
      </c>
      <c r="AA5" s="650"/>
      <c r="AB5" s="650"/>
      <c r="AC5" s="650"/>
      <c r="AD5" s="651">
        <v>3955426</v>
      </c>
      <c r="AE5" s="651"/>
      <c r="AF5" s="651"/>
      <c r="AG5" s="651"/>
      <c r="AH5" s="651"/>
      <c r="AI5" s="651"/>
      <c r="AJ5" s="651"/>
      <c r="AK5" s="651"/>
      <c r="AL5" s="652">
        <v>56</v>
      </c>
      <c r="AM5" s="653"/>
      <c r="AN5" s="653"/>
      <c r="AO5" s="654"/>
      <c r="AP5" s="644" t="s">
        <v>217</v>
      </c>
      <c r="AQ5" s="645"/>
      <c r="AR5" s="645"/>
      <c r="AS5" s="645"/>
      <c r="AT5" s="645"/>
      <c r="AU5" s="645"/>
      <c r="AV5" s="645"/>
      <c r="AW5" s="645"/>
      <c r="AX5" s="645"/>
      <c r="AY5" s="645"/>
      <c r="AZ5" s="645"/>
      <c r="BA5" s="645"/>
      <c r="BB5" s="645"/>
      <c r="BC5" s="645"/>
      <c r="BD5" s="645"/>
      <c r="BE5" s="645"/>
      <c r="BF5" s="646"/>
      <c r="BG5" s="658">
        <v>3955426</v>
      </c>
      <c r="BH5" s="659"/>
      <c r="BI5" s="659"/>
      <c r="BJ5" s="659"/>
      <c r="BK5" s="659"/>
      <c r="BL5" s="659"/>
      <c r="BM5" s="659"/>
      <c r="BN5" s="660"/>
      <c r="BO5" s="661">
        <v>93</v>
      </c>
      <c r="BP5" s="661"/>
      <c r="BQ5" s="661"/>
      <c r="BR5" s="661"/>
      <c r="BS5" s="662" t="s">
        <v>122</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
      <c r="B6" s="655" t="s">
        <v>221</v>
      </c>
      <c r="C6" s="656"/>
      <c r="D6" s="656"/>
      <c r="E6" s="656"/>
      <c r="F6" s="656"/>
      <c r="G6" s="656"/>
      <c r="H6" s="656"/>
      <c r="I6" s="656"/>
      <c r="J6" s="656"/>
      <c r="K6" s="656"/>
      <c r="L6" s="656"/>
      <c r="M6" s="656"/>
      <c r="N6" s="656"/>
      <c r="O6" s="656"/>
      <c r="P6" s="656"/>
      <c r="Q6" s="657"/>
      <c r="R6" s="658">
        <v>100920</v>
      </c>
      <c r="S6" s="659"/>
      <c r="T6" s="659"/>
      <c r="U6" s="659"/>
      <c r="V6" s="659"/>
      <c r="W6" s="659"/>
      <c r="X6" s="659"/>
      <c r="Y6" s="660"/>
      <c r="Z6" s="661">
        <v>0.9</v>
      </c>
      <c r="AA6" s="661"/>
      <c r="AB6" s="661"/>
      <c r="AC6" s="661"/>
      <c r="AD6" s="662">
        <v>100920</v>
      </c>
      <c r="AE6" s="662"/>
      <c r="AF6" s="662"/>
      <c r="AG6" s="662"/>
      <c r="AH6" s="662"/>
      <c r="AI6" s="662"/>
      <c r="AJ6" s="662"/>
      <c r="AK6" s="662"/>
      <c r="AL6" s="663">
        <v>1.4</v>
      </c>
      <c r="AM6" s="664"/>
      <c r="AN6" s="664"/>
      <c r="AO6" s="665"/>
      <c r="AP6" s="655" t="s">
        <v>222</v>
      </c>
      <c r="AQ6" s="656"/>
      <c r="AR6" s="656"/>
      <c r="AS6" s="656"/>
      <c r="AT6" s="656"/>
      <c r="AU6" s="656"/>
      <c r="AV6" s="656"/>
      <c r="AW6" s="656"/>
      <c r="AX6" s="656"/>
      <c r="AY6" s="656"/>
      <c r="AZ6" s="656"/>
      <c r="BA6" s="656"/>
      <c r="BB6" s="656"/>
      <c r="BC6" s="656"/>
      <c r="BD6" s="656"/>
      <c r="BE6" s="656"/>
      <c r="BF6" s="657"/>
      <c r="BG6" s="658">
        <v>3955426</v>
      </c>
      <c r="BH6" s="659"/>
      <c r="BI6" s="659"/>
      <c r="BJ6" s="659"/>
      <c r="BK6" s="659"/>
      <c r="BL6" s="659"/>
      <c r="BM6" s="659"/>
      <c r="BN6" s="660"/>
      <c r="BO6" s="661">
        <v>93</v>
      </c>
      <c r="BP6" s="661"/>
      <c r="BQ6" s="661"/>
      <c r="BR6" s="661"/>
      <c r="BS6" s="662" t="s">
        <v>122</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103719</v>
      </c>
      <c r="CS6" s="659"/>
      <c r="CT6" s="659"/>
      <c r="CU6" s="659"/>
      <c r="CV6" s="659"/>
      <c r="CW6" s="659"/>
      <c r="CX6" s="659"/>
      <c r="CY6" s="660"/>
      <c r="CZ6" s="652">
        <v>0.9</v>
      </c>
      <c r="DA6" s="653"/>
      <c r="DB6" s="653"/>
      <c r="DC6" s="669"/>
      <c r="DD6" s="667" t="s">
        <v>122</v>
      </c>
      <c r="DE6" s="659"/>
      <c r="DF6" s="659"/>
      <c r="DG6" s="659"/>
      <c r="DH6" s="659"/>
      <c r="DI6" s="659"/>
      <c r="DJ6" s="659"/>
      <c r="DK6" s="659"/>
      <c r="DL6" s="659"/>
      <c r="DM6" s="659"/>
      <c r="DN6" s="659"/>
      <c r="DO6" s="659"/>
      <c r="DP6" s="660"/>
      <c r="DQ6" s="667">
        <v>103719</v>
      </c>
      <c r="DR6" s="659"/>
      <c r="DS6" s="659"/>
      <c r="DT6" s="659"/>
      <c r="DU6" s="659"/>
      <c r="DV6" s="659"/>
      <c r="DW6" s="659"/>
      <c r="DX6" s="659"/>
      <c r="DY6" s="659"/>
      <c r="DZ6" s="659"/>
      <c r="EA6" s="659"/>
      <c r="EB6" s="659"/>
      <c r="EC6" s="668"/>
    </row>
    <row r="7" spans="2:143" ht="11.25" customHeight="1" x14ac:dyDescent="0.2">
      <c r="B7" s="655" t="s">
        <v>224</v>
      </c>
      <c r="C7" s="656"/>
      <c r="D7" s="656"/>
      <c r="E7" s="656"/>
      <c r="F7" s="656"/>
      <c r="G7" s="656"/>
      <c r="H7" s="656"/>
      <c r="I7" s="656"/>
      <c r="J7" s="656"/>
      <c r="K7" s="656"/>
      <c r="L7" s="656"/>
      <c r="M7" s="656"/>
      <c r="N7" s="656"/>
      <c r="O7" s="656"/>
      <c r="P7" s="656"/>
      <c r="Q7" s="657"/>
      <c r="R7" s="658">
        <v>2435</v>
      </c>
      <c r="S7" s="659"/>
      <c r="T7" s="659"/>
      <c r="U7" s="659"/>
      <c r="V7" s="659"/>
      <c r="W7" s="659"/>
      <c r="X7" s="659"/>
      <c r="Y7" s="660"/>
      <c r="Z7" s="661">
        <v>0</v>
      </c>
      <c r="AA7" s="661"/>
      <c r="AB7" s="661"/>
      <c r="AC7" s="661"/>
      <c r="AD7" s="662">
        <v>2435</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1781296</v>
      </c>
      <c r="BH7" s="659"/>
      <c r="BI7" s="659"/>
      <c r="BJ7" s="659"/>
      <c r="BK7" s="659"/>
      <c r="BL7" s="659"/>
      <c r="BM7" s="659"/>
      <c r="BN7" s="660"/>
      <c r="BO7" s="661">
        <v>41.9</v>
      </c>
      <c r="BP7" s="661"/>
      <c r="BQ7" s="661"/>
      <c r="BR7" s="661"/>
      <c r="BS7" s="662" t="s">
        <v>122</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1460282</v>
      </c>
      <c r="CS7" s="659"/>
      <c r="CT7" s="659"/>
      <c r="CU7" s="659"/>
      <c r="CV7" s="659"/>
      <c r="CW7" s="659"/>
      <c r="CX7" s="659"/>
      <c r="CY7" s="660"/>
      <c r="CZ7" s="661">
        <v>13.1</v>
      </c>
      <c r="DA7" s="661"/>
      <c r="DB7" s="661"/>
      <c r="DC7" s="661"/>
      <c r="DD7" s="667">
        <v>25022</v>
      </c>
      <c r="DE7" s="659"/>
      <c r="DF7" s="659"/>
      <c r="DG7" s="659"/>
      <c r="DH7" s="659"/>
      <c r="DI7" s="659"/>
      <c r="DJ7" s="659"/>
      <c r="DK7" s="659"/>
      <c r="DL7" s="659"/>
      <c r="DM7" s="659"/>
      <c r="DN7" s="659"/>
      <c r="DO7" s="659"/>
      <c r="DP7" s="660"/>
      <c r="DQ7" s="667">
        <v>1255149</v>
      </c>
      <c r="DR7" s="659"/>
      <c r="DS7" s="659"/>
      <c r="DT7" s="659"/>
      <c r="DU7" s="659"/>
      <c r="DV7" s="659"/>
      <c r="DW7" s="659"/>
      <c r="DX7" s="659"/>
      <c r="DY7" s="659"/>
      <c r="DZ7" s="659"/>
      <c r="EA7" s="659"/>
      <c r="EB7" s="659"/>
      <c r="EC7" s="668"/>
    </row>
    <row r="8" spans="2:143" ht="11.25" customHeight="1" x14ac:dyDescent="0.2">
      <c r="B8" s="655" t="s">
        <v>227</v>
      </c>
      <c r="C8" s="656"/>
      <c r="D8" s="656"/>
      <c r="E8" s="656"/>
      <c r="F8" s="656"/>
      <c r="G8" s="656"/>
      <c r="H8" s="656"/>
      <c r="I8" s="656"/>
      <c r="J8" s="656"/>
      <c r="K8" s="656"/>
      <c r="L8" s="656"/>
      <c r="M8" s="656"/>
      <c r="N8" s="656"/>
      <c r="O8" s="656"/>
      <c r="P8" s="656"/>
      <c r="Q8" s="657"/>
      <c r="R8" s="658">
        <v>49922</v>
      </c>
      <c r="S8" s="659"/>
      <c r="T8" s="659"/>
      <c r="U8" s="659"/>
      <c r="V8" s="659"/>
      <c r="W8" s="659"/>
      <c r="X8" s="659"/>
      <c r="Y8" s="660"/>
      <c r="Z8" s="661">
        <v>0.4</v>
      </c>
      <c r="AA8" s="661"/>
      <c r="AB8" s="661"/>
      <c r="AC8" s="661"/>
      <c r="AD8" s="662">
        <v>49922</v>
      </c>
      <c r="AE8" s="662"/>
      <c r="AF8" s="662"/>
      <c r="AG8" s="662"/>
      <c r="AH8" s="662"/>
      <c r="AI8" s="662"/>
      <c r="AJ8" s="662"/>
      <c r="AK8" s="662"/>
      <c r="AL8" s="663">
        <v>0.7</v>
      </c>
      <c r="AM8" s="664"/>
      <c r="AN8" s="664"/>
      <c r="AO8" s="665"/>
      <c r="AP8" s="655" t="s">
        <v>228</v>
      </c>
      <c r="AQ8" s="656"/>
      <c r="AR8" s="656"/>
      <c r="AS8" s="656"/>
      <c r="AT8" s="656"/>
      <c r="AU8" s="656"/>
      <c r="AV8" s="656"/>
      <c r="AW8" s="656"/>
      <c r="AX8" s="656"/>
      <c r="AY8" s="656"/>
      <c r="AZ8" s="656"/>
      <c r="BA8" s="656"/>
      <c r="BB8" s="656"/>
      <c r="BC8" s="656"/>
      <c r="BD8" s="656"/>
      <c r="BE8" s="656"/>
      <c r="BF8" s="657"/>
      <c r="BG8" s="658">
        <v>44118</v>
      </c>
      <c r="BH8" s="659"/>
      <c r="BI8" s="659"/>
      <c r="BJ8" s="659"/>
      <c r="BK8" s="659"/>
      <c r="BL8" s="659"/>
      <c r="BM8" s="659"/>
      <c r="BN8" s="660"/>
      <c r="BO8" s="661">
        <v>1</v>
      </c>
      <c r="BP8" s="661"/>
      <c r="BQ8" s="661"/>
      <c r="BR8" s="661"/>
      <c r="BS8" s="662" t="s">
        <v>122</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4541755</v>
      </c>
      <c r="CS8" s="659"/>
      <c r="CT8" s="659"/>
      <c r="CU8" s="659"/>
      <c r="CV8" s="659"/>
      <c r="CW8" s="659"/>
      <c r="CX8" s="659"/>
      <c r="CY8" s="660"/>
      <c r="CZ8" s="661">
        <v>40.700000000000003</v>
      </c>
      <c r="DA8" s="661"/>
      <c r="DB8" s="661"/>
      <c r="DC8" s="661"/>
      <c r="DD8" s="667">
        <v>67180</v>
      </c>
      <c r="DE8" s="659"/>
      <c r="DF8" s="659"/>
      <c r="DG8" s="659"/>
      <c r="DH8" s="659"/>
      <c r="DI8" s="659"/>
      <c r="DJ8" s="659"/>
      <c r="DK8" s="659"/>
      <c r="DL8" s="659"/>
      <c r="DM8" s="659"/>
      <c r="DN8" s="659"/>
      <c r="DO8" s="659"/>
      <c r="DP8" s="660"/>
      <c r="DQ8" s="667">
        <v>2623828</v>
      </c>
      <c r="DR8" s="659"/>
      <c r="DS8" s="659"/>
      <c r="DT8" s="659"/>
      <c r="DU8" s="659"/>
      <c r="DV8" s="659"/>
      <c r="DW8" s="659"/>
      <c r="DX8" s="659"/>
      <c r="DY8" s="659"/>
      <c r="DZ8" s="659"/>
      <c r="EA8" s="659"/>
      <c r="EB8" s="659"/>
      <c r="EC8" s="668"/>
    </row>
    <row r="9" spans="2:143" ht="11.25" customHeight="1" x14ac:dyDescent="0.2">
      <c r="B9" s="655" t="s">
        <v>230</v>
      </c>
      <c r="C9" s="656"/>
      <c r="D9" s="656"/>
      <c r="E9" s="656"/>
      <c r="F9" s="656"/>
      <c r="G9" s="656"/>
      <c r="H9" s="656"/>
      <c r="I9" s="656"/>
      <c r="J9" s="656"/>
      <c r="K9" s="656"/>
      <c r="L9" s="656"/>
      <c r="M9" s="656"/>
      <c r="N9" s="656"/>
      <c r="O9" s="656"/>
      <c r="P9" s="656"/>
      <c r="Q9" s="657"/>
      <c r="R9" s="658">
        <v>66304</v>
      </c>
      <c r="S9" s="659"/>
      <c r="T9" s="659"/>
      <c r="U9" s="659"/>
      <c r="V9" s="659"/>
      <c r="W9" s="659"/>
      <c r="X9" s="659"/>
      <c r="Y9" s="660"/>
      <c r="Z9" s="661">
        <v>0.6</v>
      </c>
      <c r="AA9" s="661"/>
      <c r="AB9" s="661"/>
      <c r="AC9" s="661"/>
      <c r="AD9" s="662">
        <v>66304</v>
      </c>
      <c r="AE9" s="662"/>
      <c r="AF9" s="662"/>
      <c r="AG9" s="662"/>
      <c r="AH9" s="662"/>
      <c r="AI9" s="662"/>
      <c r="AJ9" s="662"/>
      <c r="AK9" s="662"/>
      <c r="AL9" s="663">
        <v>0.9</v>
      </c>
      <c r="AM9" s="664"/>
      <c r="AN9" s="664"/>
      <c r="AO9" s="665"/>
      <c r="AP9" s="655" t="s">
        <v>231</v>
      </c>
      <c r="AQ9" s="656"/>
      <c r="AR9" s="656"/>
      <c r="AS9" s="656"/>
      <c r="AT9" s="656"/>
      <c r="AU9" s="656"/>
      <c r="AV9" s="656"/>
      <c r="AW9" s="656"/>
      <c r="AX9" s="656"/>
      <c r="AY9" s="656"/>
      <c r="AZ9" s="656"/>
      <c r="BA9" s="656"/>
      <c r="BB9" s="656"/>
      <c r="BC9" s="656"/>
      <c r="BD9" s="656"/>
      <c r="BE9" s="656"/>
      <c r="BF9" s="657"/>
      <c r="BG9" s="658">
        <v>1522771</v>
      </c>
      <c r="BH9" s="659"/>
      <c r="BI9" s="659"/>
      <c r="BJ9" s="659"/>
      <c r="BK9" s="659"/>
      <c r="BL9" s="659"/>
      <c r="BM9" s="659"/>
      <c r="BN9" s="660"/>
      <c r="BO9" s="661">
        <v>35.799999999999997</v>
      </c>
      <c r="BP9" s="661"/>
      <c r="BQ9" s="661"/>
      <c r="BR9" s="661"/>
      <c r="BS9" s="662" t="s">
        <v>122</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894989</v>
      </c>
      <c r="CS9" s="659"/>
      <c r="CT9" s="659"/>
      <c r="CU9" s="659"/>
      <c r="CV9" s="659"/>
      <c r="CW9" s="659"/>
      <c r="CX9" s="659"/>
      <c r="CY9" s="660"/>
      <c r="CZ9" s="661">
        <v>8</v>
      </c>
      <c r="DA9" s="661"/>
      <c r="DB9" s="661"/>
      <c r="DC9" s="661"/>
      <c r="DD9" s="667">
        <v>5946</v>
      </c>
      <c r="DE9" s="659"/>
      <c r="DF9" s="659"/>
      <c r="DG9" s="659"/>
      <c r="DH9" s="659"/>
      <c r="DI9" s="659"/>
      <c r="DJ9" s="659"/>
      <c r="DK9" s="659"/>
      <c r="DL9" s="659"/>
      <c r="DM9" s="659"/>
      <c r="DN9" s="659"/>
      <c r="DO9" s="659"/>
      <c r="DP9" s="660"/>
      <c r="DQ9" s="667">
        <v>811603</v>
      </c>
      <c r="DR9" s="659"/>
      <c r="DS9" s="659"/>
      <c r="DT9" s="659"/>
      <c r="DU9" s="659"/>
      <c r="DV9" s="659"/>
      <c r="DW9" s="659"/>
      <c r="DX9" s="659"/>
      <c r="DY9" s="659"/>
      <c r="DZ9" s="659"/>
      <c r="EA9" s="659"/>
      <c r="EB9" s="659"/>
      <c r="EC9" s="668"/>
    </row>
    <row r="10" spans="2:143" ht="11.25" customHeight="1" x14ac:dyDescent="0.2">
      <c r="B10" s="655" t="s">
        <v>233</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64314</v>
      </c>
      <c r="BH10" s="659"/>
      <c r="BI10" s="659"/>
      <c r="BJ10" s="659"/>
      <c r="BK10" s="659"/>
      <c r="BL10" s="659"/>
      <c r="BM10" s="659"/>
      <c r="BN10" s="660"/>
      <c r="BO10" s="661">
        <v>1.5</v>
      </c>
      <c r="BP10" s="661"/>
      <c r="BQ10" s="661"/>
      <c r="BR10" s="661"/>
      <c r="BS10" s="662" t="s">
        <v>122</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v>29815</v>
      </c>
      <c r="CS10" s="659"/>
      <c r="CT10" s="659"/>
      <c r="CU10" s="659"/>
      <c r="CV10" s="659"/>
      <c r="CW10" s="659"/>
      <c r="CX10" s="659"/>
      <c r="CY10" s="660"/>
      <c r="CZ10" s="661">
        <v>0.3</v>
      </c>
      <c r="DA10" s="661"/>
      <c r="DB10" s="661"/>
      <c r="DC10" s="661"/>
      <c r="DD10" s="667">
        <v>1501</v>
      </c>
      <c r="DE10" s="659"/>
      <c r="DF10" s="659"/>
      <c r="DG10" s="659"/>
      <c r="DH10" s="659"/>
      <c r="DI10" s="659"/>
      <c r="DJ10" s="659"/>
      <c r="DK10" s="659"/>
      <c r="DL10" s="659"/>
      <c r="DM10" s="659"/>
      <c r="DN10" s="659"/>
      <c r="DO10" s="659"/>
      <c r="DP10" s="660"/>
      <c r="DQ10" s="667">
        <v>20627</v>
      </c>
      <c r="DR10" s="659"/>
      <c r="DS10" s="659"/>
      <c r="DT10" s="659"/>
      <c r="DU10" s="659"/>
      <c r="DV10" s="659"/>
      <c r="DW10" s="659"/>
      <c r="DX10" s="659"/>
      <c r="DY10" s="659"/>
      <c r="DZ10" s="659"/>
      <c r="EA10" s="659"/>
      <c r="EB10" s="659"/>
      <c r="EC10" s="668"/>
    </row>
    <row r="11" spans="2:143" ht="11.25" customHeight="1" x14ac:dyDescent="0.2">
      <c r="B11" s="655" t="s">
        <v>236</v>
      </c>
      <c r="C11" s="656"/>
      <c r="D11" s="656"/>
      <c r="E11" s="656"/>
      <c r="F11" s="656"/>
      <c r="G11" s="656"/>
      <c r="H11" s="656"/>
      <c r="I11" s="656"/>
      <c r="J11" s="656"/>
      <c r="K11" s="656"/>
      <c r="L11" s="656"/>
      <c r="M11" s="656"/>
      <c r="N11" s="656"/>
      <c r="O11" s="656"/>
      <c r="P11" s="656"/>
      <c r="Q11" s="657"/>
      <c r="R11" s="658">
        <v>700690</v>
      </c>
      <c r="S11" s="659"/>
      <c r="T11" s="659"/>
      <c r="U11" s="659"/>
      <c r="V11" s="659"/>
      <c r="W11" s="659"/>
      <c r="X11" s="659"/>
      <c r="Y11" s="660"/>
      <c r="Z11" s="663">
        <v>5.9</v>
      </c>
      <c r="AA11" s="664"/>
      <c r="AB11" s="664"/>
      <c r="AC11" s="670"/>
      <c r="AD11" s="667">
        <v>700690</v>
      </c>
      <c r="AE11" s="659"/>
      <c r="AF11" s="659"/>
      <c r="AG11" s="659"/>
      <c r="AH11" s="659"/>
      <c r="AI11" s="659"/>
      <c r="AJ11" s="659"/>
      <c r="AK11" s="660"/>
      <c r="AL11" s="663">
        <v>9.9</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150093</v>
      </c>
      <c r="BH11" s="659"/>
      <c r="BI11" s="659"/>
      <c r="BJ11" s="659"/>
      <c r="BK11" s="659"/>
      <c r="BL11" s="659"/>
      <c r="BM11" s="659"/>
      <c r="BN11" s="660"/>
      <c r="BO11" s="661">
        <v>3.5</v>
      </c>
      <c r="BP11" s="661"/>
      <c r="BQ11" s="661"/>
      <c r="BR11" s="661"/>
      <c r="BS11" s="662" t="s">
        <v>122</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223094</v>
      </c>
      <c r="CS11" s="659"/>
      <c r="CT11" s="659"/>
      <c r="CU11" s="659"/>
      <c r="CV11" s="659"/>
      <c r="CW11" s="659"/>
      <c r="CX11" s="659"/>
      <c r="CY11" s="660"/>
      <c r="CZ11" s="661">
        <v>2</v>
      </c>
      <c r="DA11" s="661"/>
      <c r="DB11" s="661"/>
      <c r="DC11" s="661"/>
      <c r="DD11" s="667">
        <v>93974</v>
      </c>
      <c r="DE11" s="659"/>
      <c r="DF11" s="659"/>
      <c r="DG11" s="659"/>
      <c r="DH11" s="659"/>
      <c r="DI11" s="659"/>
      <c r="DJ11" s="659"/>
      <c r="DK11" s="659"/>
      <c r="DL11" s="659"/>
      <c r="DM11" s="659"/>
      <c r="DN11" s="659"/>
      <c r="DO11" s="659"/>
      <c r="DP11" s="660"/>
      <c r="DQ11" s="667">
        <v>151763</v>
      </c>
      <c r="DR11" s="659"/>
      <c r="DS11" s="659"/>
      <c r="DT11" s="659"/>
      <c r="DU11" s="659"/>
      <c r="DV11" s="659"/>
      <c r="DW11" s="659"/>
      <c r="DX11" s="659"/>
      <c r="DY11" s="659"/>
      <c r="DZ11" s="659"/>
      <c r="EA11" s="659"/>
      <c r="EB11" s="659"/>
      <c r="EC11" s="668"/>
    </row>
    <row r="12" spans="2:143" ht="11.25" customHeight="1" x14ac:dyDescent="0.2">
      <c r="B12" s="655" t="s">
        <v>239</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1876174</v>
      </c>
      <c r="BH12" s="659"/>
      <c r="BI12" s="659"/>
      <c r="BJ12" s="659"/>
      <c r="BK12" s="659"/>
      <c r="BL12" s="659"/>
      <c r="BM12" s="659"/>
      <c r="BN12" s="660"/>
      <c r="BO12" s="661">
        <v>44.1</v>
      </c>
      <c r="BP12" s="661"/>
      <c r="BQ12" s="661"/>
      <c r="BR12" s="661"/>
      <c r="BS12" s="662" t="s">
        <v>122</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79716</v>
      </c>
      <c r="CS12" s="659"/>
      <c r="CT12" s="659"/>
      <c r="CU12" s="659"/>
      <c r="CV12" s="659"/>
      <c r="CW12" s="659"/>
      <c r="CX12" s="659"/>
      <c r="CY12" s="660"/>
      <c r="CZ12" s="661">
        <v>0.7</v>
      </c>
      <c r="DA12" s="661"/>
      <c r="DB12" s="661"/>
      <c r="DC12" s="661"/>
      <c r="DD12" s="667" t="s">
        <v>122</v>
      </c>
      <c r="DE12" s="659"/>
      <c r="DF12" s="659"/>
      <c r="DG12" s="659"/>
      <c r="DH12" s="659"/>
      <c r="DI12" s="659"/>
      <c r="DJ12" s="659"/>
      <c r="DK12" s="659"/>
      <c r="DL12" s="659"/>
      <c r="DM12" s="659"/>
      <c r="DN12" s="659"/>
      <c r="DO12" s="659"/>
      <c r="DP12" s="660"/>
      <c r="DQ12" s="667">
        <v>41576</v>
      </c>
      <c r="DR12" s="659"/>
      <c r="DS12" s="659"/>
      <c r="DT12" s="659"/>
      <c r="DU12" s="659"/>
      <c r="DV12" s="659"/>
      <c r="DW12" s="659"/>
      <c r="DX12" s="659"/>
      <c r="DY12" s="659"/>
      <c r="DZ12" s="659"/>
      <c r="EA12" s="659"/>
      <c r="EB12" s="659"/>
      <c r="EC12" s="668"/>
    </row>
    <row r="13" spans="2:143" ht="11.25" customHeight="1" x14ac:dyDescent="0.2">
      <c r="B13" s="655" t="s">
        <v>242</v>
      </c>
      <c r="C13" s="656"/>
      <c r="D13" s="656"/>
      <c r="E13" s="656"/>
      <c r="F13" s="656"/>
      <c r="G13" s="656"/>
      <c r="H13" s="656"/>
      <c r="I13" s="656"/>
      <c r="J13" s="656"/>
      <c r="K13" s="656"/>
      <c r="L13" s="656"/>
      <c r="M13" s="656"/>
      <c r="N13" s="656"/>
      <c r="O13" s="656"/>
      <c r="P13" s="656"/>
      <c r="Q13" s="657"/>
      <c r="R13" s="658">
        <v>1478</v>
      </c>
      <c r="S13" s="659"/>
      <c r="T13" s="659"/>
      <c r="U13" s="659"/>
      <c r="V13" s="659"/>
      <c r="W13" s="659"/>
      <c r="X13" s="659"/>
      <c r="Y13" s="660"/>
      <c r="Z13" s="661">
        <v>0</v>
      </c>
      <c r="AA13" s="661"/>
      <c r="AB13" s="661"/>
      <c r="AC13" s="661"/>
      <c r="AD13" s="662">
        <v>1478</v>
      </c>
      <c r="AE13" s="662"/>
      <c r="AF13" s="662"/>
      <c r="AG13" s="662"/>
      <c r="AH13" s="662"/>
      <c r="AI13" s="662"/>
      <c r="AJ13" s="662"/>
      <c r="AK13" s="662"/>
      <c r="AL13" s="663">
        <v>0</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1876174</v>
      </c>
      <c r="BH13" s="659"/>
      <c r="BI13" s="659"/>
      <c r="BJ13" s="659"/>
      <c r="BK13" s="659"/>
      <c r="BL13" s="659"/>
      <c r="BM13" s="659"/>
      <c r="BN13" s="660"/>
      <c r="BO13" s="661">
        <v>44.1</v>
      </c>
      <c r="BP13" s="661"/>
      <c r="BQ13" s="661"/>
      <c r="BR13" s="661"/>
      <c r="BS13" s="662" t="s">
        <v>122</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906814</v>
      </c>
      <c r="CS13" s="659"/>
      <c r="CT13" s="659"/>
      <c r="CU13" s="659"/>
      <c r="CV13" s="659"/>
      <c r="CW13" s="659"/>
      <c r="CX13" s="659"/>
      <c r="CY13" s="660"/>
      <c r="CZ13" s="661">
        <v>8.1</v>
      </c>
      <c r="DA13" s="661"/>
      <c r="DB13" s="661"/>
      <c r="DC13" s="661"/>
      <c r="DD13" s="667">
        <v>452073</v>
      </c>
      <c r="DE13" s="659"/>
      <c r="DF13" s="659"/>
      <c r="DG13" s="659"/>
      <c r="DH13" s="659"/>
      <c r="DI13" s="659"/>
      <c r="DJ13" s="659"/>
      <c r="DK13" s="659"/>
      <c r="DL13" s="659"/>
      <c r="DM13" s="659"/>
      <c r="DN13" s="659"/>
      <c r="DO13" s="659"/>
      <c r="DP13" s="660"/>
      <c r="DQ13" s="667">
        <v>654714</v>
      </c>
      <c r="DR13" s="659"/>
      <c r="DS13" s="659"/>
      <c r="DT13" s="659"/>
      <c r="DU13" s="659"/>
      <c r="DV13" s="659"/>
      <c r="DW13" s="659"/>
      <c r="DX13" s="659"/>
      <c r="DY13" s="659"/>
      <c r="DZ13" s="659"/>
      <c r="EA13" s="659"/>
      <c r="EB13" s="659"/>
      <c r="EC13" s="668"/>
    </row>
    <row r="14" spans="2:143" ht="11.25" customHeight="1" x14ac:dyDescent="0.2">
      <c r="B14" s="655" t="s">
        <v>245</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97367</v>
      </c>
      <c r="BH14" s="659"/>
      <c r="BI14" s="659"/>
      <c r="BJ14" s="659"/>
      <c r="BK14" s="659"/>
      <c r="BL14" s="659"/>
      <c r="BM14" s="659"/>
      <c r="BN14" s="660"/>
      <c r="BO14" s="661">
        <v>2.2999999999999998</v>
      </c>
      <c r="BP14" s="661"/>
      <c r="BQ14" s="661"/>
      <c r="BR14" s="661"/>
      <c r="BS14" s="662" t="s">
        <v>122</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438005</v>
      </c>
      <c r="CS14" s="659"/>
      <c r="CT14" s="659"/>
      <c r="CU14" s="659"/>
      <c r="CV14" s="659"/>
      <c r="CW14" s="659"/>
      <c r="CX14" s="659"/>
      <c r="CY14" s="660"/>
      <c r="CZ14" s="661">
        <v>3.9</v>
      </c>
      <c r="DA14" s="661"/>
      <c r="DB14" s="661"/>
      <c r="DC14" s="661"/>
      <c r="DD14" s="667">
        <v>4868</v>
      </c>
      <c r="DE14" s="659"/>
      <c r="DF14" s="659"/>
      <c r="DG14" s="659"/>
      <c r="DH14" s="659"/>
      <c r="DI14" s="659"/>
      <c r="DJ14" s="659"/>
      <c r="DK14" s="659"/>
      <c r="DL14" s="659"/>
      <c r="DM14" s="659"/>
      <c r="DN14" s="659"/>
      <c r="DO14" s="659"/>
      <c r="DP14" s="660"/>
      <c r="DQ14" s="667">
        <v>425514</v>
      </c>
      <c r="DR14" s="659"/>
      <c r="DS14" s="659"/>
      <c r="DT14" s="659"/>
      <c r="DU14" s="659"/>
      <c r="DV14" s="659"/>
      <c r="DW14" s="659"/>
      <c r="DX14" s="659"/>
      <c r="DY14" s="659"/>
      <c r="DZ14" s="659"/>
      <c r="EA14" s="659"/>
      <c r="EB14" s="659"/>
      <c r="EC14" s="668"/>
    </row>
    <row r="15" spans="2:143" ht="11.25" customHeight="1" x14ac:dyDescent="0.2">
      <c r="B15" s="655" t="s">
        <v>248</v>
      </c>
      <c r="C15" s="656"/>
      <c r="D15" s="656"/>
      <c r="E15" s="656"/>
      <c r="F15" s="656"/>
      <c r="G15" s="656"/>
      <c r="H15" s="656"/>
      <c r="I15" s="656"/>
      <c r="J15" s="656"/>
      <c r="K15" s="656"/>
      <c r="L15" s="656"/>
      <c r="M15" s="656"/>
      <c r="N15" s="656"/>
      <c r="O15" s="656"/>
      <c r="P15" s="656"/>
      <c r="Q15" s="657"/>
      <c r="R15" s="658">
        <v>28804</v>
      </c>
      <c r="S15" s="659"/>
      <c r="T15" s="659"/>
      <c r="U15" s="659"/>
      <c r="V15" s="659"/>
      <c r="W15" s="659"/>
      <c r="X15" s="659"/>
      <c r="Y15" s="660"/>
      <c r="Z15" s="661">
        <v>0.2</v>
      </c>
      <c r="AA15" s="661"/>
      <c r="AB15" s="661"/>
      <c r="AC15" s="661"/>
      <c r="AD15" s="662">
        <v>28804</v>
      </c>
      <c r="AE15" s="662"/>
      <c r="AF15" s="662"/>
      <c r="AG15" s="662"/>
      <c r="AH15" s="662"/>
      <c r="AI15" s="662"/>
      <c r="AJ15" s="662"/>
      <c r="AK15" s="662"/>
      <c r="AL15" s="663">
        <v>0.4</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200589</v>
      </c>
      <c r="BH15" s="659"/>
      <c r="BI15" s="659"/>
      <c r="BJ15" s="659"/>
      <c r="BK15" s="659"/>
      <c r="BL15" s="659"/>
      <c r="BM15" s="659"/>
      <c r="BN15" s="660"/>
      <c r="BO15" s="661">
        <v>4.7</v>
      </c>
      <c r="BP15" s="661"/>
      <c r="BQ15" s="661"/>
      <c r="BR15" s="661"/>
      <c r="BS15" s="662" t="s">
        <v>122</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1665731</v>
      </c>
      <c r="CS15" s="659"/>
      <c r="CT15" s="659"/>
      <c r="CU15" s="659"/>
      <c r="CV15" s="659"/>
      <c r="CW15" s="659"/>
      <c r="CX15" s="659"/>
      <c r="CY15" s="660"/>
      <c r="CZ15" s="661">
        <v>14.9</v>
      </c>
      <c r="DA15" s="661"/>
      <c r="DB15" s="661"/>
      <c r="DC15" s="661"/>
      <c r="DD15" s="667">
        <v>366549</v>
      </c>
      <c r="DE15" s="659"/>
      <c r="DF15" s="659"/>
      <c r="DG15" s="659"/>
      <c r="DH15" s="659"/>
      <c r="DI15" s="659"/>
      <c r="DJ15" s="659"/>
      <c r="DK15" s="659"/>
      <c r="DL15" s="659"/>
      <c r="DM15" s="659"/>
      <c r="DN15" s="659"/>
      <c r="DO15" s="659"/>
      <c r="DP15" s="660"/>
      <c r="DQ15" s="667">
        <v>1068403</v>
      </c>
      <c r="DR15" s="659"/>
      <c r="DS15" s="659"/>
      <c r="DT15" s="659"/>
      <c r="DU15" s="659"/>
      <c r="DV15" s="659"/>
      <c r="DW15" s="659"/>
      <c r="DX15" s="659"/>
      <c r="DY15" s="659"/>
      <c r="DZ15" s="659"/>
      <c r="EA15" s="659"/>
      <c r="EB15" s="659"/>
      <c r="EC15" s="668"/>
    </row>
    <row r="16" spans="2:143" ht="11.25" customHeight="1" x14ac:dyDescent="0.2">
      <c r="B16" s="655" t="s">
        <v>251</v>
      </c>
      <c r="C16" s="656"/>
      <c r="D16" s="656"/>
      <c r="E16" s="656"/>
      <c r="F16" s="656"/>
      <c r="G16" s="656"/>
      <c r="H16" s="656"/>
      <c r="I16" s="656"/>
      <c r="J16" s="656"/>
      <c r="K16" s="656"/>
      <c r="L16" s="656"/>
      <c r="M16" s="656"/>
      <c r="N16" s="656"/>
      <c r="O16" s="656"/>
      <c r="P16" s="656"/>
      <c r="Q16" s="657"/>
      <c r="R16" s="658">
        <v>94644</v>
      </c>
      <c r="S16" s="659"/>
      <c r="T16" s="659"/>
      <c r="U16" s="659"/>
      <c r="V16" s="659"/>
      <c r="W16" s="659"/>
      <c r="X16" s="659"/>
      <c r="Y16" s="660"/>
      <c r="Z16" s="661">
        <v>0.8</v>
      </c>
      <c r="AA16" s="661"/>
      <c r="AB16" s="661"/>
      <c r="AC16" s="661"/>
      <c r="AD16" s="662">
        <v>94644</v>
      </c>
      <c r="AE16" s="662"/>
      <c r="AF16" s="662"/>
      <c r="AG16" s="662"/>
      <c r="AH16" s="662"/>
      <c r="AI16" s="662"/>
      <c r="AJ16" s="662"/>
      <c r="AK16" s="662"/>
      <c r="AL16" s="663">
        <v>1.3</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254</v>
      </c>
      <c r="C17" s="656"/>
      <c r="D17" s="656"/>
      <c r="E17" s="656"/>
      <c r="F17" s="656"/>
      <c r="G17" s="656"/>
      <c r="H17" s="656"/>
      <c r="I17" s="656"/>
      <c r="J17" s="656"/>
      <c r="K17" s="656"/>
      <c r="L17" s="656"/>
      <c r="M17" s="656"/>
      <c r="N17" s="656"/>
      <c r="O17" s="656"/>
      <c r="P17" s="656"/>
      <c r="Q17" s="657"/>
      <c r="R17" s="658">
        <v>182543</v>
      </c>
      <c r="S17" s="659"/>
      <c r="T17" s="659"/>
      <c r="U17" s="659"/>
      <c r="V17" s="659"/>
      <c r="W17" s="659"/>
      <c r="X17" s="659"/>
      <c r="Y17" s="660"/>
      <c r="Z17" s="661">
        <v>1.5</v>
      </c>
      <c r="AA17" s="661"/>
      <c r="AB17" s="661"/>
      <c r="AC17" s="661"/>
      <c r="AD17" s="662">
        <v>182543</v>
      </c>
      <c r="AE17" s="662"/>
      <c r="AF17" s="662"/>
      <c r="AG17" s="662"/>
      <c r="AH17" s="662"/>
      <c r="AI17" s="662"/>
      <c r="AJ17" s="662"/>
      <c r="AK17" s="662"/>
      <c r="AL17" s="663">
        <v>2.6</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826664</v>
      </c>
      <c r="CS17" s="659"/>
      <c r="CT17" s="659"/>
      <c r="CU17" s="659"/>
      <c r="CV17" s="659"/>
      <c r="CW17" s="659"/>
      <c r="CX17" s="659"/>
      <c r="CY17" s="660"/>
      <c r="CZ17" s="661">
        <v>7.4</v>
      </c>
      <c r="DA17" s="661"/>
      <c r="DB17" s="661"/>
      <c r="DC17" s="661"/>
      <c r="DD17" s="667" t="s">
        <v>122</v>
      </c>
      <c r="DE17" s="659"/>
      <c r="DF17" s="659"/>
      <c r="DG17" s="659"/>
      <c r="DH17" s="659"/>
      <c r="DI17" s="659"/>
      <c r="DJ17" s="659"/>
      <c r="DK17" s="659"/>
      <c r="DL17" s="659"/>
      <c r="DM17" s="659"/>
      <c r="DN17" s="659"/>
      <c r="DO17" s="659"/>
      <c r="DP17" s="660"/>
      <c r="DQ17" s="667">
        <v>826664</v>
      </c>
      <c r="DR17" s="659"/>
      <c r="DS17" s="659"/>
      <c r="DT17" s="659"/>
      <c r="DU17" s="659"/>
      <c r="DV17" s="659"/>
      <c r="DW17" s="659"/>
      <c r="DX17" s="659"/>
      <c r="DY17" s="659"/>
      <c r="DZ17" s="659"/>
      <c r="EA17" s="659"/>
      <c r="EB17" s="659"/>
      <c r="EC17" s="668"/>
    </row>
    <row r="18" spans="2:133" ht="11.25" customHeight="1" x14ac:dyDescent="0.2">
      <c r="B18" s="655" t="s">
        <v>257</v>
      </c>
      <c r="C18" s="656"/>
      <c r="D18" s="656"/>
      <c r="E18" s="656"/>
      <c r="F18" s="656"/>
      <c r="G18" s="656"/>
      <c r="H18" s="656"/>
      <c r="I18" s="656"/>
      <c r="J18" s="656"/>
      <c r="K18" s="656"/>
      <c r="L18" s="656"/>
      <c r="M18" s="656"/>
      <c r="N18" s="656"/>
      <c r="O18" s="656"/>
      <c r="P18" s="656"/>
      <c r="Q18" s="657"/>
      <c r="R18" s="658">
        <v>42563</v>
      </c>
      <c r="S18" s="659"/>
      <c r="T18" s="659"/>
      <c r="U18" s="659"/>
      <c r="V18" s="659"/>
      <c r="W18" s="659"/>
      <c r="X18" s="659"/>
      <c r="Y18" s="660"/>
      <c r="Z18" s="661">
        <v>0.4</v>
      </c>
      <c r="AA18" s="661"/>
      <c r="AB18" s="661"/>
      <c r="AC18" s="661"/>
      <c r="AD18" s="662">
        <v>42563</v>
      </c>
      <c r="AE18" s="662"/>
      <c r="AF18" s="662"/>
      <c r="AG18" s="662"/>
      <c r="AH18" s="662"/>
      <c r="AI18" s="662"/>
      <c r="AJ18" s="662"/>
      <c r="AK18" s="662"/>
      <c r="AL18" s="663">
        <v>0.6</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260</v>
      </c>
      <c r="C19" s="656"/>
      <c r="D19" s="656"/>
      <c r="E19" s="656"/>
      <c r="F19" s="656"/>
      <c r="G19" s="656"/>
      <c r="H19" s="656"/>
      <c r="I19" s="656"/>
      <c r="J19" s="656"/>
      <c r="K19" s="656"/>
      <c r="L19" s="656"/>
      <c r="M19" s="656"/>
      <c r="N19" s="656"/>
      <c r="O19" s="656"/>
      <c r="P19" s="656"/>
      <c r="Q19" s="657"/>
      <c r="R19" s="658">
        <v>138474</v>
      </c>
      <c r="S19" s="659"/>
      <c r="T19" s="659"/>
      <c r="U19" s="659"/>
      <c r="V19" s="659"/>
      <c r="W19" s="659"/>
      <c r="X19" s="659"/>
      <c r="Y19" s="660"/>
      <c r="Z19" s="661">
        <v>1.2</v>
      </c>
      <c r="AA19" s="661"/>
      <c r="AB19" s="661"/>
      <c r="AC19" s="661"/>
      <c r="AD19" s="662">
        <v>138474</v>
      </c>
      <c r="AE19" s="662"/>
      <c r="AF19" s="662"/>
      <c r="AG19" s="662"/>
      <c r="AH19" s="662"/>
      <c r="AI19" s="662"/>
      <c r="AJ19" s="662"/>
      <c r="AK19" s="662"/>
      <c r="AL19" s="663">
        <v>2</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v>297254</v>
      </c>
      <c r="BH19" s="659"/>
      <c r="BI19" s="659"/>
      <c r="BJ19" s="659"/>
      <c r="BK19" s="659"/>
      <c r="BL19" s="659"/>
      <c r="BM19" s="659"/>
      <c r="BN19" s="660"/>
      <c r="BO19" s="661">
        <v>7</v>
      </c>
      <c r="BP19" s="661"/>
      <c r="BQ19" s="661"/>
      <c r="BR19" s="661"/>
      <c r="BS19" s="662" t="s">
        <v>122</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263</v>
      </c>
      <c r="C20" s="672"/>
      <c r="D20" s="672"/>
      <c r="E20" s="672"/>
      <c r="F20" s="672"/>
      <c r="G20" s="672"/>
      <c r="H20" s="672"/>
      <c r="I20" s="672"/>
      <c r="J20" s="672"/>
      <c r="K20" s="672"/>
      <c r="L20" s="672"/>
      <c r="M20" s="672"/>
      <c r="N20" s="672"/>
      <c r="O20" s="672"/>
      <c r="P20" s="672"/>
      <c r="Q20" s="673"/>
      <c r="R20" s="658">
        <v>1506</v>
      </c>
      <c r="S20" s="659"/>
      <c r="T20" s="659"/>
      <c r="U20" s="659"/>
      <c r="V20" s="659"/>
      <c r="W20" s="659"/>
      <c r="X20" s="659"/>
      <c r="Y20" s="660"/>
      <c r="Z20" s="661">
        <v>0</v>
      </c>
      <c r="AA20" s="661"/>
      <c r="AB20" s="661"/>
      <c r="AC20" s="661"/>
      <c r="AD20" s="662">
        <v>1506</v>
      </c>
      <c r="AE20" s="662"/>
      <c r="AF20" s="662"/>
      <c r="AG20" s="662"/>
      <c r="AH20" s="662"/>
      <c r="AI20" s="662"/>
      <c r="AJ20" s="662"/>
      <c r="AK20" s="662"/>
      <c r="AL20" s="663">
        <v>0</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v>297254</v>
      </c>
      <c r="BH20" s="659"/>
      <c r="BI20" s="659"/>
      <c r="BJ20" s="659"/>
      <c r="BK20" s="659"/>
      <c r="BL20" s="659"/>
      <c r="BM20" s="659"/>
      <c r="BN20" s="660"/>
      <c r="BO20" s="661">
        <v>7</v>
      </c>
      <c r="BP20" s="661"/>
      <c r="BQ20" s="661"/>
      <c r="BR20" s="661"/>
      <c r="BS20" s="662" t="s">
        <v>122</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11170584</v>
      </c>
      <c r="CS20" s="659"/>
      <c r="CT20" s="659"/>
      <c r="CU20" s="659"/>
      <c r="CV20" s="659"/>
      <c r="CW20" s="659"/>
      <c r="CX20" s="659"/>
      <c r="CY20" s="660"/>
      <c r="CZ20" s="661">
        <v>100</v>
      </c>
      <c r="DA20" s="661"/>
      <c r="DB20" s="661"/>
      <c r="DC20" s="661"/>
      <c r="DD20" s="667">
        <v>1017113</v>
      </c>
      <c r="DE20" s="659"/>
      <c r="DF20" s="659"/>
      <c r="DG20" s="659"/>
      <c r="DH20" s="659"/>
      <c r="DI20" s="659"/>
      <c r="DJ20" s="659"/>
      <c r="DK20" s="659"/>
      <c r="DL20" s="659"/>
      <c r="DM20" s="659"/>
      <c r="DN20" s="659"/>
      <c r="DO20" s="659"/>
      <c r="DP20" s="660"/>
      <c r="DQ20" s="667">
        <v>7983560</v>
      </c>
      <c r="DR20" s="659"/>
      <c r="DS20" s="659"/>
      <c r="DT20" s="659"/>
      <c r="DU20" s="659"/>
      <c r="DV20" s="659"/>
      <c r="DW20" s="659"/>
      <c r="DX20" s="659"/>
      <c r="DY20" s="659"/>
      <c r="DZ20" s="659"/>
      <c r="EA20" s="659"/>
      <c r="EB20" s="659"/>
      <c r="EC20" s="668"/>
    </row>
    <row r="21" spans="2:133" ht="11.25" customHeight="1" x14ac:dyDescent="0.2">
      <c r="B21" s="655" t="s">
        <v>266</v>
      </c>
      <c r="C21" s="656"/>
      <c r="D21" s="656"/>
      <c r="E21" s="656"/>
      <c r="F21" s="656"/>
      <c r="G21" s="656"/>
      <c r="H21" s="656"/>
      <c r="I21" s="656"/>
      <c r="J21" s="656"/>
      <c r="K21" s="656"/>
      <c r="L21" s="656"/>
      <c r="M21" s="656"/>
      <c r="N21" s="656"/>
      <c r="O21" s="656"/>
      <c r="P21" s="656"/>
      <c r="Q21" s="657"/>
      <c r="R21" s="658">
        <v>1875177</v>
      </c>
      <c r="S21" s="659"/>
      <c r="T21" s="659"/>
      <c r="U21" s="659"/>
      <c r="V21" s="659"/>
      <c r="W21" s="659"/>
      <c r="X21" s="659"/>
      <c r="Y21" s="660"/>
      <c r="Z21" s="661">
        <v>15.9</v>
      </c>
      <c r="AA21" s="661"/>
      <c r="AB21" s="661"/>
      <c r="AC21" s="661"/>
      <c r="AD21" s="662">
        <v>1836900</v>
      </c>
      <c r="AE21" s="662"/>
      <c r="AF21" s="662"/>
      <c r="AG21" s="662"/>
      <c r="AH21" s="662"/>
      <c r="AI21" s="662"/>
      <c r="AJ21" s="662"/>
      <c r="AK21" s="662"/>
      <c r="AL21" s="663">
        <v>26</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268</v>
      </c>
      <c r="C22" s="656"/>
      <c r="D22" s="656"/>
      <c r="E22" s="656"/>
      <c r="F22" s="656"/>
      <c r="G22" s="656"/>
      <c r="H22" s="656"/>
      <c r="I22" s="656"/>
      <c r="J22" s="656"/>
      <c r="K22" s="656"/>
      <c r="L22" s="656"/>
      <c r="M22" s="656"/>
      <c r="N22" s="656"/>
      <c r="O22" s="656"/>
      <c r="P22" s="656"/>
      <c r="Q22" s="657"/>
      <c r="R22" s="658">
        <v>1836900</v>
      </c>
      <c r="S22" s="659"/>
      <c r="T22" s="659"/>
      <c r="U22" s="659"/>
      <c r="V22" s="659"/>
      <c r="W22" s="659"/>
      <c r="X22" s="659"/>
      <c r="Y22" s="660"/>
      <c r="Z22" s="661">
        <v>15.6</v>
      </c>
      <c r="AA22" s="661"/>
      <c r="AB22" s="661"/>
      <c r="AC22" s="661"/>
      <c r="AD22" s="662">
        <v>1836900</v>
      </c>
      <c r="AE22" s="662"/>
      <c r="AF22" s="662"/>
      <c r="AG22" s="662"/>
      <c r="AH22" s="662"/>
      <c r="AI22" s="662"/>
      <c r="AJ22" s="662"/>
      <c r="AK22" s="662"/>
      <c r="AL22" s="663">
        <v>26</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271</v>
      </c>
      <c r="C23" s="656"/>
      <c r="D23" s="656"/>
      <c r="E23" s="656"/>
      <c r="F23" s="656"/>
      <c r="G23" s="656"/>
      <c r="H23" s="656"/>
      <c r="I23" s="656"/>
      <c r="J23" s="656"/>
      <c r="K23" s="656"/>
      <c r="L23" s="656"/>
      <c r="M23" s="656"/>
      <c r="N23" s="656"/>
      <c r="O23" s="656"/>
      <c r="P23" s="656"/>
      <c r="Q23" s="657"/>
      <c r="R23" s="658">
        <v>38277</v>
      </c>
      <c r="S23" s="659"/>
      <c r="T23" s="659"/>
      <c r="U23" s="659"/>
      <c r="V23" s="659"/>
      <c r="W23" s="659"/>
      <c r="X23" s="659"/>
      <c r="Y23" s="660"/>
      <c r="Z23" s="661">
        <v>0.3</v>
      </c>
      <c r="AA23" s="661"/>
      <c r="AB23" s="661"/>
      <c r="AC23" s="661"/>
      <c r="AD23" s="662" t="s">
        <v>122</v>
      </c>
      <c r="AE23" s="662"/>
      <c r="AF23" s="662"/>
      <c r="AG23" s="662"/>
      <c r="AH23" s="662"/>
      <c r="AI23" s="662"/>
      <c r="AJ23" s="662"/>
      <c r="AK23" s="662"/>
      <c r="AL23" s="663" t="s">
        <v>122</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v>297254</v>
      </c>
      <c r="BH23" s="659"/>
      <c r="BI23" s="659"/>
      <c r="BJ23" s="659"/>
      <c r="BK23" s="659"/>
      <c r="BL23" s="659"/>
      <c r="BM23" s="659"/>
      <c r="BN23" s="660"/>
      <c r="BO23" s="661">
        <v>7</v>
      </c>
      <c r="BP23" s="661"/>
      <c r="BQ23" s="661"/>
      <c r="BR23" s="661"/>
      <c r="BS23" s="662" t="s">
        <v>122</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5" t="s">
        <v>276</v>
      </c>
      <c r="DM23" s="686"/>
      <c r="DN23" s="686"/>
      <c r="DO23" s="686"/>
      <c r="DP23" s="686"/>
      <c r="DQ23" s="686"/>
      <c r="DR23" s="686"/>
      <c r="DS23" s="686"/>
      <c r="DT23" s="686"/>
      <c r="DU23" s="686"/>
      <c r="DV23" s="687"/>
      <c r="DW23" s="640" t="s">
        <v>277</v>
      </c>
      <c r="DX23" s="641"/>
      <c r="DY23" s="641"/>
      <c r="DZ23" s="641"/>
      <c r="EA23" s="641"/>
      <c r="EB23" s="641"/>
      <c r="EC23" s="642"/>
    </row>
    <row r="24" spans="2:133" ht="11.25" customHeight="1" x14ac:dyDescent="0.2">
      <c r="B24" s="655" t="s">
        <v>278</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5335385</v>
      </c>
      <c r="CS24" s="648"/>
      <c r="CT24" s="648"/>
      <c r="CU24" s="648"/>
      <c r="CV24" s="648"/>
      <c r="CW24" s="648"/>
      <c r="CX24" s="648"/>
      <c r="CY24" s="649"/>
      <c r="CZ24" s="652">
        <v>47.8</v>
      </c>
      <c r="DA24" s="653"/>
      <c r="DB24" s="653"/>
      <c r="DC24" s="669"/>
      <c r="DD24" s="693">
        <v>3707227</v>
      </c>
      <c r="DE24" s="648"/>
      <c r="DF24" s="648"/>
      <c r="DG24" s="648"/>
      <c r="DH24" s="648"/>
      <c r="DI24" s="648"/>
      <c r="DJ24" s="648"/>
      <c r="DK24" s="649"/>
      <c r="DL24" s="693">
        <v>3320160</v>
      </c>
      <c r="DM24" s="648"/>
      <c r="DN24" s="648"/>
      <c r="DO24" s="648"/>
      <c r="DP24" s="648"/>
      <c r="DQ24" s="648"/>
      <c r="DR24" s="648"/>
      <c r="DS24" s="648"/>
      <c r="DT24" s="648"/>
      <c r="DU24" s="648"/>
      <c r="DV24" s="649"/>
      <c r="DW24" s="652">
        <v>46.8</v>
      </c>
      <c r="DX24" s="653"/>
      <c r="DY24" s="653"/>
      <c r="DZ24" s="653"/>
      <c r="EA24" s="653"/>
      <c r="EB24" s="653"/>
      <c r="EC24" s="654"/>
    </row>
    <row r="25" spans="2:133" ht="11.25" customHeight="1" x14ac:dyDescent="0.2">
      <c r="B25" s="655" t="s">
        <v>281</v>
      </c>
      <c r="C25" s="656"/>
      <c r="D25" s="656"/>
      <c r="E25" s="656"/>
      <c r="F25" s="656"/>
      <c r="G25" s="656"/>
      <c r="H25" s="656"/>
      <c r="I25" s="656"/>
      <c r="J25" s="656"/>
      <c r="K25" s="656"/>
      <c r="L25" s="656"/>
      <c r="M25" s="656"/>
      <c r="N25" s="656"/>
      <c r="O25" s="656"/>
      <c r="P25" s="656"/>
      <c r="Q25" s="657"/>
      <c r="R25" s="658">
        <v>7355597</v>
      </c>
      <c r="S25" s="659"/>
      <c r="T25" s="659"/>
      <c r="U25" s="659"/>
      <c r="V25" s="659"/>
      <c r="W25" s="659"/>
      <c r="X25" s="659"/>
      <c r="Y25" s="660"/>
      <c r="Z25" s="661">
        <v>62.3</v>
      </c>
      <c r="AA25" s="661"/>
      <c r="AB25" s="661"/>
      <c r="AC25" s="661"/>
      <c r="AD25" s="662">
        <v>7020066</v>
      </c>
      <c r="AE25" s="662"/>
      <c r="AF25" s="662"/>
      <c r="AG25" s="662"/>
      <c r="AH25" s="662"/>
      <c r="AI25" s="662"/>
      <c r="AJ25" s="662"/>
      <c r="AK25" s="662"/>
      <c r="AL25" s="663">
        <v>99.4</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1960964</v>
      </c>
      <c r="CS25" s="690"/>
      <c r="CT25" s="690"/>
      <c r="CU25" s="690"/>
      <c r="CV25" s="690"/>
      <c r="CW25" s="690"/>
      <c r="CX25" s="690"/>
      <c r="CY25" s="691"/>
      <c r="CZ25" s="663">
        <v>17.600000000000001</v>
      </c>
      <c r="DA25" s="688"/>
      <c r="DB25" s="688"/>
      <c r="DC25" s="692"/>
      <c r="DD25" s="667">
        <v>1822323</v>
      </c>
      <c r="DE25" s="690"/>
      <c r="DF25" s="690"/>
      <c r="DG25" s="690"/>
      <c r="DH25" s="690"/>
      <c r="DI25" s="690"/>
      <c r="DJ25" s="690"/>
      <c r="DK25" s="691"/>
      <c r="DL25" s="667">
        <v>1751480</v>
      </c>
      <c r="DM25" s="690"/>
      <c r="DN25" s="690"/>
      <c r="DO25" s="690"/>
      <c r="DP25" s="690"/>
      <c r="DQ25" s="690"/>
      <c r="DR25" s="690"/>
      <c r="DS25" s="690"/>
      <c r="DT25" s="690"/>
      <c r="DU25" s="690"/>
      <c r="DV25" s="691"/>
      <c r="DW25" s="663">
        <v>24.7</v>
      </c>
      <c r="DX25" s="688"/>
      <c r="DY25" s="688"/>
      <c r="DZ25" s="688"/>
      <c r="EA25" s="688"/>
      <c r="EB25" s="688"/>
      <c r="EC25" s="689"/>
    </row>
    <row r="26" spans="2:133" ht="11.25" customHeight="1" x14ac:dyDescent="0.2">
      <c r="B26" s="655" t="s">
        <v>284</v>
      </c>
      <c r="C26" s="656"/>
      <c r="D26" s="656"/>
      <c r="E26" s="656"/>
      <c r="F26" s="656"/>
      <c r="G26" s="656"/>
      <c r="H26" s="656"/>
      <c r="I26" s="656"/>
      <c r="J26" s="656"/>
      <c r="K26" s="656"/>
      <c r="L26" s="656"/>
      <c r="M26" s="656"/>
      <c r="N26" s="656"/>
      <c r="O26" s="656"/>
      <c r="P26" s="656"/>
      <c r="Q26" s="657"/>
      <c r="R26" s="658">
        <v>3865</v>
      </c>
      <c r="S26" s="659"/>
      <c r="T26" s="659"/>
      <c r="U26" s="659"/>
      <c r="V26" s="659"/>
      <c r="W26" s="659"/>
      <c r="X26" s="659"/>
      <c r="Y26" s="660"/>
      <c r="Z26" s="661">
        <v>0</v>
      </c>
      <c r="AA26" s="661"/>
      <c r="AB26" s="661"/>
      <c r="AC26" s="661"/>
      <c r="AD26" s="662">
        <v>3865</v>
      </c>
      <c r="AE26" s="662"/>
      <c r="AF26" s="662"/>
      <c r="AG26" s="662"/>
      <c r="AH26" s="662"/>
      <c r="AI26" s="662"/>
      <c r="AJ26" s="662"/>
      <c r="AK26" s="662"/>
      <c r="AL26" s="663">
        <v>0.1</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1050428</v>
      </c>
      <c r="CS26" s="659"/>
      <c r="CT26" s="659"/>
      <c r="CU26" s="659"/>
      <c r="CV26" s="659"/>
      <c r="CW26" s="659"/>
      <c r="CX26" s="659"/>
      <c r="CY26" s="660"/>
      <c r="CZ26" s="663">
        <v>9.4</v>
      </c>
      <c r="DA26" s="688"/>
      <c r="DB26" s="688"/>
      <c r="DC26" s="692"/>
      <c r="DD26" s="667">
        <v>945794</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287</v>
      </c>
      <c r="C27" s="656"/>
      <c r="D27" s="656"/>
      <c r="E27" s="656"/>
      <c r="F27" s="656"/>
      <c r="G27" s="656"/>
      <c r="H27" s="656"/>
      <c r="I27" s="656"/>
      <c r="J27" s="656"/>
      <c r="K27" s="656"/>
      <c r="L27" s="656"/>
      <c r="M27" s="656"/>
      <c r="N27" s="656"/>
      <c r="O27" s="656"/>
      <c r="P27" s="656"/>
      <c r="Q27" s="657"/>
      <c r="R27" s="658">
        <v>177065</v>
      </c>
      <c r="S27" s="659"/>
      <c r="T27" s="659"/>
      <c r="U27" s="659"/>
      <c r="V27" s="659"/>
      <c r="W27" s="659"/>
      <c r="X27" s="659"/>
      <c r="Y27" s="660"/>
      <c r="Z27" s="661">
        <v>1.5</v>
      </c>
      <c r="AA27" s="661"/>
      <c r="AB27" s="661"/>
      <c r="AC27" s="661"/>
      <c r="AD27" s="662" t="s">
        <v>122</v>
      </c>
      <c r="AE27" s="662"/>
      <c r="AF27" s="662"/>
      <c r="AG27" s="662"/>
      <c r="AH27" s="662"/>
      <c r="AI27" s="662"/>
      <c r="AJ27" s="662"/>
      <c r="AK27" s="662"/>
      <c r="AL27" s="663" t="s">
        <v>122</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4252680</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2547757</v>
      </c>
      <c r="CS27" s="690"/>
      <c r="CT27" s="690"/>
      <c r="CU27" s="690"/>
      <c r="CV27" s="690"/>
      <c r="CW27" s="690"/>
      <c r="CX27" s="690"/>
      <c r="CY27" s="691"/>
      <c r="CZ27" s="663">
        <v>22.8</v>
      </c>
      <c r="DA27" s="688"/>
      <c r="DB27" s="688"/>
      <c r="DC27" s="692"/>
      <c r="DD27" s="667">
        <v>1058240</v>
      </c>
      <c r="DE27" s="690"/>
      <c r="DF27" s="690"/>
      <c r="DG27" s="690"/>
      <c r="DH27" s="690"/>
      <c r="DI27" s="690"/>
      <c r="DJ27" s="690"/>
      <c r="DK27" s="691"/>
      <c r="DL27" s="667">
        <v>742016</v>
      </c>
      <c r="DM27" s="690"/>
      <c r="DN27" s="690"/>
      <c r="DO27" s="690"/>
      <c r="DP27" s="690"/>
      <c r="DQ27" s="690"/>
      <c r="DR27" s="690"/>
      <c r="DS27" s="690"/>
      <c r="DT27" s="690"/>
      <c r="DU27" s="690"/>
      <c r="DV27" s="691"/>
      <c r="DW27" s="663">
        <v>10.5</v>
      </c>
      <c r="DX27" s="688"/>
      <c r="DY27" s="688"/>
      <c r="DZ27" s="688"/>
      <c r="EA27" s="688"/>
      <c r="EB27" s="688"/>
      <c r="EC27" s="689"/>
    </row>
    <row r="28" spans="2:133" ht="11.25" customHeight="1" x14ac:dyDescent="0.2">
      <c r="B28" s="655" t="s">
        <v>290</v>
      </c>
      <c r="C28" s="656"/>
      <c r="D28" s="656"/>
      <c r="E28" s="656"/>
      <c r="F28" s="656"/>
      <c r="G28" s="656"/>
      <c r="H28" s="656"/>
      <c r="I28" s="656"/>
      <c r="J28" s="656"/>
      <c r="K28" s="656"/>
      <c r="L28" s="656"/>
      <c r="M28" s="656"/>
      <c r="N28" s="656"/>
      <c r="O28" s="656"/>
      <c r="P28" s="656"/>
      <c r="Q28" s="657"/>
      <c r="R28" s="658">
        <v>66973</v>
      </c>
      <c r="S28" s="659"/>
      <c r="T28" s="659"/>
      <c r="U28" s="659"/>
      <c r="V28" s="659"/>
      <c r="W28" s="659"/>
      <c r="X28" s="659"/>
      <c r="Y28" s="660"/>
      <c r="Z28" s="661">
        <v>0.6</v>
      </c>
      <c r="AA28" s="661"/>
      <c r="AB28" s="661"/>
      <c r="AC28" s="661"/>
      <c r="AD28" s="662">
        <v>20553</v>
      </c>
      <c r="AE28" s="662"/>
      <c r="AF28" s="662"/>
      <c r="AG28" s="662"/>
      <c r="AH28" s="662"/>
      <c r="AI28" s="662"/>
      <c r="AJ28" s="662"/>
      <c r="AK28" s="662"/>
      <c r="AL28" s="663">
        <v>0.3</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826664</v>
      </c>
      <c r="CS28" s="659"/>
      <c r="CT28" s="659"/>
      <c r="CU28" s="659"/>
      <c r="CV28" s="659"/>
      <c r="CW28" s="659"/>
      <c r="CX28" s="659"/>
      <c r="CY28" s="660"/>
      <c r="CZ28" s="663">
        <v>7.4</v>
      </c>
      <c r="DA28" s="688"/>
      <c r="DB28" s="688"/>
      <c r="DC28" s="692"/>
      <c r="DD28" s="667">
        <v>826664</v>
      </c>
      <c r="DE28" s="659"/>
      <c r="DF28" s="659"/>
      <c r="DG28" s="659"/>
      <c r="DH28" s="659"/>
      <c r="DI28" s="659"/>
      <c r="DJ28" s="659"/>
      <c r="DK28" s="660"/>
      <c r="DL28" s="667">
        <v>826664</v>
      </c>
      <c r="DM28" s="659"/>
      <c r="DN28" s="659"/>
      <c r="DO28" s="659"/>
      <c r="DP28" s="659"/>
      <c r="DQ28" s="659"/>
      <c r="DR28" s="659"/>
      <c r="DS28" s="659"/>
      <c r="DT28" s="659"/>
      <c r="DU28" s="659"/>
      <c r="DV28" s="660"/>
      <c r="DW28" s="663">
        <v>11.6</v>
      </c>
      <c r="DX28" s="688"/>
      <c r="DY28" s="688"/>
      <c r="DZ28" s="688"/>
      <c r="EA28" s="688"/>
      <c r="EB28" s="688"/>
      <c r="EC28" s="689"/>
    </row>
    <row r="29" spans="2:133" ht="11.25" customHeight="1" x14ac:dyDescent="0.2">
      <c r="B29" s="655" t="s">
        <v>292</v>
      </c>
      <c r="C29" s="656"/>
      <c r="D29" s="656"/>
      <c r="E29" s="656"/>
      <c r="F29" s="656"/>
      <c r="G29" s="656"/>
      <c r="H29" s="656"/>
      <c r="I29" s="656"/>
      <c r="J29" s="656"/>
      <c r="K29" s="656"/>
      <c r="L29" s="656"/>
      <c r="M29" s="656"/>
      <c r="N29" s="656"/>
      <c r="O29" s="656"/>
      <c r="P29" s="656"/>
      <c r="Q29" s="657"/>
      <c r="R29" s="658">
        <v>55971</v>
      </c>
      <c r="S29" s="659"/>
      <c r="T29" s="659"/>
      <c r="U29" s="659"/>
      <c r="V29" s="659"/>
      <c r="W29" s="659"/>
      <c r="X29" s="659"/>
      <c r="Y29" s="660"/>
      <c r="Z29" s="661">
        <v>0.5</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293</v>
      </c>
      <c r="CE29" s="695"/>
      <c r="CF29" s="655" t="s">
        <v>66</v>
      </c>
      <c r="CG29" s="656"/>
      <c r="CH29" s="656"/>
      <c r="CI29" s="656"/>
      <c r="CJ29" s="656"/>
      <c r="CK29" s="656"/>
      <c r="CL29" s="656"/>
      <c r="CM29" s="656"/>
      <c r="CN29" s="656"/>
      <c r="CO29" s="656"/>
      <c r="CP29" s="656"/>
      <c r="CQ29" s="657"/>
      <c r="CR29" s="658">
        <v>826664</v>
      </c>
      <c r="CS29" s="690"/>
      <c r="CT29" s="690"/>
      <c r="CU29" s="690"/>
      <c r="CV29" s="690"/>
      <c r="CW29" s="690"/>
      <c r="CX29" s="690"/>
      <c r="CY29" s="691"/>
      <c r="CZ29" s="663">
        <v>7.4</v>
      </c>
      <c r="DA29" s="688"/>
      <c r="DB29" s="688"/>
      <c r="DC29" s="692"/>
      <c r="DD29" s="667">
        <v>826664</v>
      </c>
      <c r="DE29" s="690"/>
      <c r="DF29" s="690"/>
      <c r="DG29" s="690"/>
      <c r="DH29" s="690"/>
      <c r="DI29" s="690"/>
      <c r="DJ29" s="690"/>
      <c r="DK29" s="691"/>
      <c r="DL29" s="667">
        <v>826664</v>
      </c>
      <c r="DM29" s="690"/>
      <c r="DN29" s="690"/>
      <c r="DO29" s="690"/>
      <c r="DP29" s="690"/>
      <c r="DQ29" s="690"/>
      <c r="DR29" s="690"/>
      <c r="DS29" s="690"/>
      <c r="DT29" s="690"/>
      <c r="DU29" s="690"/>
      <c r="DV29" s="691"/>
      <c r="DW29" s="663">
        <v>11.6</v>
      </c>
      <c r="DX29" s="688"/>
      <c r="DY29" s="688"/>
      <c r="DZ29" s="688"/>
      <c r="EA29" s="688"/>
      <c r="EB29" s="688"/>
      <c r="EC29" s="689"/>
    </row>
    <row r="30" spans="2:133" ht="11.25" customHeight="1" x14ac:dyDescent="0.2">
      <c r="B30" s="655" t="s">
        <v>294</v>
      </c>
      <c r="C30" s="656"/>
      <c r="D30" s="656"/>
      <c r="E30" s="656"/>
      <c r="F30" s="656"/>
      <c r="G30" s="656"/>
      <c r="H30" s="656"/>
      <c r="I30" s="656"/>
      <c r="J30" s="656"/>
      <c r="K30" s="656"/>
      <c r="L30" s="656"/>
      <c r="M30" s="656"/>
      <c r="N30" s="656"/>
      <c r="O30" s="656"/>
      <c r="P30" s="656"/>
      <c r="Q30" s="657"/>
      <c r="R30" s="658">
        <v>1553511</v>
      </c>
      <c r="S30" s="659"/>
      <c r="T30" s="659"/>
      <c r="U30" s="659"/>
      <c r="V30" s="659"/>
      <c r="W30" s="659"/>
      <c r="X30" s="659"/>
      <c r="Y30" s="660"/>
      <c r="Z30" s="661">
        <v>13.2</v>
      </c>
      <c r="AA30" s="661"/>
      <c r="AB30" s="661"/>
      <c r="AC30" s="661"/>
      <c r="AD30" s="662" t="s">
        <v>122</v>
      </c>
      <c r="AE30" s="662"/>
      <c r="AF30" s="662"/>
      <c r="AG30" s="662"/>
      <c r="AH30" s="662"/>
      <c r="AI30" s="662"/>
      <c r="AJ30" s="662"/>
      <c r="AK30" s="662"/>
      <c r="AL30" s="663" t="s">
        <v>122</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700"/>
      <c r="BI30" s="700"/>
      <c r="BJ30" s="700"/>
      <c r="BK30" s="700"/>
      <c r="BL30" s="700"/>
      <c r="BM30" s="700"/>
      <c r="BN30" s="700"/>
      <c r="BO30" s="700"/>
      <c r="BP30" s="700"/>
      <c r="BQ30" s="701"/>
      <c r="BR30" s="640" t="s">
        <v>296</v>
      </c>
      <c r="BS30" s="700"/>
      <c r="BT30" s="700"/>
      <c r="BU30" s="700"/>
      <c r="BV30" s="700"/>
      <c r="BW30" s="700"/>
      <c r="BX30" s="700"/>
      <c r="BY30" s="700"/>
      <c r="BZ30" s="700"/>
      <c r="CA30" s="700"/>
      <c r="CB30" s="701"/>
      <c r="CD30" s="696"/>
      <c r="CE30" s="697"/>
      <c r="CF30" s="655" t="s">
        <v>297</v>
      </c>
      <c r="CG30" s="656"/>
      <c r="CH30" s="656"/>
      <c r="CI30" s="656"/>
      <c r="CJ30" s="656"/>
      <c r="CK30" s="656"/>
      <c r="CL30" s="656"/>
      <c r="CM30" s="656"/>
      <c r="CN30" s="656"/>
      <c r="CO30" s="656"/>
      <c r="CP30" s="656"/>
      <c r="CQ30" s="657"/>
      <c r="CR30" s="658">
        <v>807248</v>
      </c>
      <c r="CS30" s="659"/>
      <c r="CT30" s="659"/>
      <c r="CU30" s="659"/>
      <c r="CV30" s="659"/>
      <c r="CW30" s="659"/>
      <c r="CX30" s="659"/>
      <c r="CY30" s="660"/>
      <c r="CZ30" s="663">
        <v>7.2</v>
      </c>
      <c r="DA30" s="688"/>
      <c r="DB30" s="688"/>
      <c r="DC30" s="692"/>
      <c r="DD30" s="667">
        <v>807248</v>
      </c>
      <c r="DE30" s="659"/>
      <c r="DF30" s="659"/>
      <c r="DG30" s="659"/>
      <c r="DH30" s="659"/>
      <c r="DI30" s="659"/>
      <c r="DJ30" s="659"/>
      <c r="DK30" s="660"/>
      <c r="DL30" s="667">
        <v>807248</v>
      </c>
      <c r="DM30" s="659"/>
      <c r="DN30" s="659"/>
      <c r="DO30" s="659"/>
      <c r="DP30" s="659"/>
      <c r="DQ30" s="659"/>
      <c r="DR30" s="659"/>
      <c r="DS30" s="659"/>
      <c r="DT30" s="659"/>
      <c r="DU30" s="659"/>
      <c r="DV30" s="660"/>
      <c r="DW30" s="663">
        <v>11.4</v>
      </c>
      <c r="DX30" s="688"/>
      <c r="DY30" s="688"/>
      <c r="DZ30" s="688"/>
      <c r="EA30" s="688"/>
      <c r="EB30" s="688"/>
      <c r="EC30" s="689"/>
    </row>
    <row r="31" spans="2:133" ht="11.25" customHeight="1" x14ac:dyDescent="0.2">
      <c r="B31" s="671" t="s">
        <v>298</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299</v>
      </c>
      <c r="AQ31" s="705"/>
      <c r="AR31" s="705"/>
      <c r="AS31" s="705"/>
      <c r="AT31" s="710" t="s">
        <v>300</v>
      </c>
      <c r="AU31" s="200"/>
      <c r="AV31" s="200"/>
      <c r="AW31" s="200"/>
      <c r="AX31" s="644" t="s">
        <v>178</v>
      </c>
      <c r="AY31" s="645"/>
      <c r="AZ31" s="645"/>
      <c r="BA31" s="645"/>
      <c r="BB31" s="645"/>
      <c r="BC31" s="645"/>
      <c r="BD31" s="645"/>
      <c r="BE31" s="645"/>
      <c r="BF31" s="646"/>
      <c r="BG31" s="714">
        <v>99.6</v>
      </c>
      <c r="BH31" s="702"/>
      <c r="BI31" s="702"/>
      <c r="BJ31" s="702"/>
      <c r="BK31" s="702"/>
      <c r="BL31" s="702"/>
      <c r="BM31" s="653">
        <v>98.7</v>
      </c>
      <c r="BN31" s="702"/>
      <c r="BO31" s="702"/>
      <c r="BP31" s="702"/>
      <c r="BQ31" s="703"/>
      <c r="BR31" s="714">
        <v>99.3</v>
      </c>
      <c r="BS31" s="702"/>
      <c r="BT31" s="702"/>
      <c r="BU31" s="702"/>
      <c r="BV31" s="702"/>
      <c r="BW31" s="702"/>
      <c r="BX31" s="653">
        <v>98.7</v>
      </c>
      <c r="BY31" s="702"/>
      <c r="BZ31" s="702"/>
      <c r="CA31" s="702"/>
      <c r="CB31" s="703"/>
      <c r="CD31" s="696"/>
      <c r="CE31" s="697"/>
      <c r="CF31" s="655" t="s">
        <v>301</v>
      </c>
      <c r="CG31" s="656"/>
      <c r="CH31" s="656"/>
      <c r="CI31" s="656"/>
      <c r="CJ31" s="656"/>
      <c r="CK31" s="656"/>
      <c r="CL31" s="656"/>
      <c r="CM31" s="656"/>
      <c r="CN31" s="656"/>
      <c r="CO31" s="656"/>
      <c r="CP31" s="656"/>
      <c r="CQ31" s="657"/>
      <c r="CR31" s="658">
        <v>19416</v>
      </c>
      <c r="CS31" s="690"/>
      <c r="CT31" s="690"/>
      <c r="CU31" s="690"/>
      <c r="CV31" s="690"/>
      <c r="CW31" s="690"/>
      <c r="CX31" s="690"/>
      <c r="CY31" s="691"/>
      <c r="CZ31" s="663">
        <v>0.2</v>
      </c>
      <c r="DA31" s="688"/>
      <c r="DB31" s="688"/>
      <c r="DC31" s="692"/>
      <c r="DD31" s="667">
        <v>19416</v>
      </c>
      <c r="DE31" s="690"/>
      <c r="DF31" s="690"/>
      <c r="DG31" s="690"/>
      <c r="DH31" s="690"/>
      <c r="DI31" s="690"/>
      <c r="DJ31" s="690"/>
      <c r="DK31" s="691"/>
      <c r="DL31" s="667">
        <v>19416</v>
      </c>
      <c r="DM31" s="690"/>
      <c r="DN31" s="690"/>
      <c r="DO31" s="690"/>
      <c r="DP31" s="690"/>
      <c r="DQ31" s="690"/>
      <c r="DR31" s="690"/>
      <c r="DS31" s="690"/>
      <c r="DT31" s="690"/>
      <c r="DU31" s="690"/>
      <c r="DV31" s="691"/>
      <c r="DW31" s="663">
        <v>0.3</v>
      </c>
      <c r="DX31" s="688"/>
      <c r="DY31" s="688"/>
      <c r="DZ31" s="688"/>
      <c r="EA31" s="688"/>
      <c r="EB31" s="688"/>
      <c r="EC31" s="689"/>
    </row>
    <row r="32" spans="2:133" ht="11.25" customHeight="1" x14ac:dyDescent="0.2">
      <c r="B32" s="655" t="s">
        <v>302</v>
      </c>
      <c r="C32" s="656"/>
      <c r="D32" s="656"/>
      <c r="E32" s="656"/>
      <c r="F32" s="656"/>
      <c r="G32" s="656"/>
      <c r="H32" s="656"/>
      <c r="I32" s="656"/>
      <c r="J32" s="656"/>
      <c r="K32" s="656"/>
      <c r="L32" s="656"/>
      <c r="M32" s="656"/>
      <c r="N32" s="656"/>
      <c r="O32" s="656"/>
      <c r="P32" s="656"/>
      <c r="Q32" s="657"/>
      <c r="R32" s="658">
        <v>805953</v>
      </c>
      <c r="S32" s="659"/>
      <c r="T32" s="659"/>
      <c r="U32" s="659"/>
      <c r="V32" s="659"/>
      <c r="W32" s="659"/>
      <c r="X32" s="659"/>
      <c r="Y32" s="660"/>
      <c r="Z32" s="661">
        <v>6.8</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303</v>
      </c>
      <c r="AX32" s="655" t="s">
        <v>304</v>
      </c>
      <c r="AY32" s="656"/>
      <c r="AZ32" s="656"/>
      <c r="BA32" s="656"/>
      <c r="BB32" s="656"/>
      <c r="BC32" s="656"/>
      <c r="BD32" s="656"/>
      <c r="BE32" s="656"/>
      <c r="BF32" s="657"/>
      <c r="BG32" s="715">
        <v>99.5</v>
      </c>
      <c r="BH32" s="690"/>
      <c r="BI32" s="690"/>
      <c r="BJ32" s="690"/>
      <c r="BK32" s="690"/>
      <c r="BL32" s="690"/>
      <c r="BM32" s="664">
        <v>98.4</v>
      </c>
      <c r="BN32" s="690"/>
      <c r="BO32" s="690"/>
      <c r="BP32" s="690"/>
      <c r="BQ32" s="713"/>
      <c r="BR32" s="715">
        <v>99.1</v>
      </c>
      <c r="BS32" s="690"/>
      <c r="BT32" s="690"/>
      <c r="BU32" s="690"/>
      <c r="BV32" s="690"/>
      <c r="BW32" s="690"/>
      <c r="BX32" s="664">
        <v>98.5</v>
      </c>
      <c r="BY32" s="690"/>
      <c r="BZ32" s="690"/>
      <c r="CA32" s="690"/>
      <c r="CB32" s="713"/>
      <c r="CD32" s="698"/>
      <c r="CE32" s="699"/>
      <c r="CF32" s="655" t="s">
        <v>305</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306</v>
      </c>
      <c r="C33" s="656"/>
      <c r="D33" s="656"/>
      <c r="E33" s="656"/>
      <c r="F33" s="656"/>
      <c r="G33" s="656"/>
      <c r="H33" s="656"/>
      <c r="I33" s="656"/>
      <c r="J33" s="656"/>
      <c r="K33" s="656"/>
      <c r="L33" s="656"/>
      <c r="M33" s="656"/>
      <c r="N33" s="656"/>
      <c r="O33" s="656"/>
      <c r="P33" s="656"/>
      <c r="Q33" s="657"/>
      <c r="R33" s="658">
        <v>6328</v>
      </c>
      <c r="S33" s="659"/>
      <c r="T33" s="659"/>
      <c r="U33" s="659"/>
      <c r="V33" s="659"/>
      <c r="W33" s="659"/>
      <c r="X33" s="659"/>
      <c r="Y33" s="660"/>
      <c r="Z33" s="661">
        <v>0.1</v>
      </c>
      <c r="AA33" s="661"/>
      <c r="AB33" s="661"/>
      <c r="AC33" s="661"/>
      <c r="AD33" s="662">
        <v>3229</v>
      </c>
      <c r="AE33" s="662"/>
      <c r="AF33" s="662"/>
      <c r="AG33" s="662"/>
      <c r="AH33" s="662"/>
      <c r="AI33" s="662"/>
      <c r="AJ33" s="662"/>
      <c r="AK33" s="662"/>
      <c r="AL33" s="663">
        <v>0</v>
      </c>
      <c r="AM33" s="664"/>
      <c r="AN33" s="664"/>
      <c r="AO33" s="665"/>
      <c r="AP33" s="708"/>
      <c r="AQ33" s="709"/>
      <c r="AR33" s="709"/>
      <c r="AS33" s="709"/>
      <c r="AT33" s="712"/>
      <c r="AU33" s="201"/>
      <c r="AV33" s="201"/>
      <c r="AW33" s="201"/>
      <c r="AX33" s="679" t="s">
        <v>307</v>
      </c>
      <c r="AY33" s="680"/>
      <c r="AZ33" s="680"/>
      <c r="BA33" s="680"/>
      <c r="BB33" s="680"/>
      <c r="BC33" s="680"/>
      <c r="BD33" s="680"/>
      <c r="BE33" s="680"/>
      <c r="BF33" s="681"/>
      <c r="BG33" s="716">
        <v>99.5</v>
      </c>
      <c r="BH33" s="717"/>
      <c r="BI33" s="717"/>
      <c r="BJ33" s="717"/>
      <c r="BK33" s="717"/>
      <c r="BL33" s="717"/>
      <c r="BM33" s="718">
        <v>98.8</v>
      </c>
      <c r="BN33" s="717"/>
      <c r="BO33" s="717"/>
      <c r="BP33" s="717"/>
      <c r="BQ33" s="719"/>
      <c r="BR33" s="716">
        <v>99.3</v>
      </c>
      <c r="BS33" s="717"/>
      <c r="BT33" s="717"/>
      <c r="BU33" s="717"/>
      <c r="BV33" s="717"/>
      <c r="BW33" s="717"/>
      <c r="BX33" s="718">
        <v>98.9</v>
      </c>
      <c r="BY33" s="717"/>
      <c r="BZ33" s="717"/>
      <c r="CA33" s="717"/>
      <c r="CB33" s="719"/>
      <c r="CD33" s="655" t="s">
        <v>308</v>
      </c>
      <c r="CE33" s="656"/>
      <c r="CF33" s="656"/>
      <c r="CG33" s="656"/>
      <c r="CH33" s="656"/>
      <c r="CI33" s="656"/>
      <c r="CJ33" s="656"/>
      <c r="CK33" s="656"/>
      <c r="CL33" s="656"/>
      <c r="CM33" s="656"/>
      <c r="CN33" s="656"/>
      <c r="CO33" s="656"/>
      <c r="CP33" s="656"/>
      <c r="CQ33" s="657"/>
      <c r="CR33" s="658">
        <v>4818086</v>
      </c>
      <c r="CS33" s="690"/>
      <c r="CT33" s="690"/>
      <c r="CU33" s="690"/>
      <c r="CV33" s="690"/>
      <c r="CW33" s="690"/>
      <c r="CX33" s="690"/>
      <c r="CY33" s="691"/>
      <c r="CZ33" s="663">
        <v>43.1</v>
      </c>
      <c r="DA33" s="688"/>
      <c r="DB33" s="688"/>
      <c r="DC33" s="692"/>
      <c r="DD33" s="667">
        <v>3980587</v>
      </c>
      <c r="DE33" s="690"/>
      <c r="DF33" s="690"/>
      <c r="DG33" s="690"/>
      <c r="DH33" s="690"/>
      <c r="DI33" s="690"/>
      <c r="DJ33" s="690"/>
      <c r="DK33" s="691"/>
      <c r="DL33" s="667">
        <v>3189789</v>
      </c>
      <c r="DM33" s="690"/>
      <c r="DN33" s="690"/>
      <c r="DO33" s="690"/>
      <c r="DP33" s="690"/>
      <c r="DQ33" s="690"/>
      <c r="DR33" s="690"/>
      <c r="DS33" s="690"/>
      <c r="DT33" s="690"/>
      <c r="DU33" s="690"/>
      <c r="DV33" s="691"/>
      <c r="DW33" s="663">
        <v>44.9</v>
      </c>
      <c r="DX33" s="688"/>
      <c r="DY33" s="688"/>
      <c r="DZ33" s="688"/>
      <c r="EA33" s="688"/>
      <c r="EB33" s="688"/>
      <c r="EC33" s="689"/>
    </row>
    <row r="34" spans="2:133" ht="11.25" customHeight="1" x14ac:dyDescent="0.2">
      <c r="B34" s="655" t="s">
        <v>309</v>
      </c>
      <c r="C34" s="656"/>
      <c r="D34" s="656"/>
      <c r="E34" s="656"/>
      <c r="F34" s="656"/>
      <c r="G34" s="656"/>
      <c r="H34" s="656"/>
      <c r="I34" s="656"/>
      <c r="J34" s="656"/>
      <c r="K34" s="656"/>
      <c r="L34" s="656"/>
      <c r="M34" s="656"/>
      <c r="N34" s="656"/>
      <c r="O34" s="656"/>
      <c r="P34" s="656"/>
      <c r="Q34" s="657"/>
      <c r="R34" s="658">
        <v>36841</v>
      </c>
      <c r="S34" s="659"/>
      <c r="T34" s="659"/>
      <c r="U34" s="659"/>
      <c r="V34" s="659"/>
      <c r="W34" s="659"/>
      <c r="X34" s="659"/>
      <c r="Y34" s="660"/>
      <c r="Z34" s="661">
        <v>0.3</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310</v>
      </c>
      <c r="CE34" s="656"/>
      <c r="CF34" s="656"/>
      <c r="CG34" s="656"/>
      <c r="CH34" s="656"/>
      <c r="CI34" s="656"/>
      <c r="CJ34" s="656"/>
      <c r="CK34" s="656"/>
      <c r="CL34" s="656"/>
      <c r="CM34" s="656"/>
      <c r="CN34" s="656"/>
      <c r="CO34" s="656"/>
      <c r="CP34" s="656"/>
      <c r="CQ34" s="657"/>
      <c r="CR34" s="658">
        <v>1972852</v>
      </c>
      <c r="CS34" s="659"/>
      <c r="CT34" s="659"/>
      <c r="CU34" s="659"/>
      <c r="CV34" s="659"/>
      <c r="CW34" s="659"/>
      <c r="CX34" s="659"/>
      <c r="CY34" s="660"/>
      <c r="CZ34" s="663">
        <v>17.7</v>
      </c>
      <c r="DA34" s="688"/>
      <c r="DB34" s="688"/>
      <c r="DC34" s="692"/>
      <c r="DD34" s="667">
        <v>1473178</v>
      </c>
      <c r="DE34" s="659"/>
      <c r="DF34" s="659"/>
      <c r="DG34" s="659"/>
      <c r="DH34" s="659"/>
      <c r="DI34" s="659"/>
      <c r="DJ34" s="659"/>
      <c r="DK34" s="660"/>
      <c r="DL34" s="667">
        <v>1286221</v>
      </c>
      <c r="DM34" s="659"/>
      <c r="DN34" s="659"/>
      <c r="DO34" s="659"/>
      <c r="DP34" s="659"/>
      <c r="DQ34" s="659"/>
      <c r="DR34" s="659"/>
      <c r="DS34" s="659"/>
      <c r="DT34" s="659"/>
      <c r="DU34" s="659"/>
      <c r="DV34" s="660"/>
      <c r="DW34" s="663">
        <v>18.100000000000001</v>
      </c>
      <c r="DX34" s="688"/>
      <c r="DY34" s="688"/>
      <c r="DZ34" s="688"/>
      <c r="EA34" s="688"/>
      <c r="EB34" s="688"/>
      <c r="EC34" s="689"/>
    </row>
    <row r="35" spans="2:133" ht="11.25" customHeight="1" x14ac:dyDescent="0.2">
      <c r="B35" s="655" t="s">
        <v>311</v>
      </c>
      <c r="C35" s="656"/>
      <c r="D35" s="656"/>
      <c r="E35" s="656"/>
      <c r="F35" s="656"/>
      <c r="G35" s="656"/>
      <c r="H35" s="656"/>
      <c r="I35" s="656"/>
      <c r="J35" s="656"/>
      <c r="K35" s="656"/>
      <c r="L35" s="656"/>
      <c r="M35" s="656"/>
      <c r="N35" s="656"/>
      <c r="O35" s="656"/>
      <c r="P35" s="656"/>
      <c r="Q35" s="657"/>
      <c r="R35" s="658">
        <v>611018</v>
      </c>
      <c r="S35" s="659"/>
      <c r="T35" s="659"/>
      <c r="U35" s="659"/>
      <c r="V35" s="659"/>
      <c r="W35" s="659"/>
      <c r="X35" s="659"/>
      <c r="Y35" s="660"/>
      <c r="Z35" s="661">
        <v>5.2</v>
      </c>
      <c r="AA35" s="661"/>
      <c r="AB35" s="661"/>
      <c r="AC35" s="661"/>
      <c r="AD35" s="662" t="s">
        <v>122</v>
      </c>
      <c r="AE35" s="662"/>
      <c r="AF35" s="662"/>
      <c r="AG35" s="662"/>
      <c r="AH35" s="662"/>
      <c r="AI35" s="662"/>
      <c r="AJ35" s="662"/>
      <c r="AK35" s="662"/>
      <c r="AL35" s="663" t="s">
        <v>122</v>
      </c>
      <c r="AM35" s="664"/>
      <c r="AN35" s="664"/>
      <c r="AO35" s="665"/>
      <c r="AP35" s="204"/>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66243</v>
      </c>
      <c r="CS35" s="690"/>
      <c r="CT35" s="690"/>
      <c r="CU35" s="690"/>
      <c r="CV35" s="690"/>
      <c r="CW35" s="690"/>
      <c r="CX35" s="690"/>
      <c r="CY35" s="691"/>
      <c r="CZ35" s="663">
        <v>0.6</v>
      </c>
      <c r="DA35" s="688"/>
      <c r="DB35" s="688"/>
      <c r="DC35" s="692"/>
      <c r="DD35" s="667">
        <v>65023</v>
      </c>
      <c r="DE35" s="690"/>
      <c r="DF35" s="690"/>
      <c r="DG35" s="690"/>
      <c r="DH35" s="690"/>
      <c r="DI35" s="690"/>
      <c r="DJ35" s="690"/>
      <c r="DK35" s="691"/>
      <c r="DL35" s="667">
        <v>64007</v>
      </c>
      <c r="DM35" s="690"/>
      <c r="DN35" s="690"/>
      <c r="DO35" s="690"/>
      <c r="DP35" s="690"/>
      <c r="DQ35" s="690"/>
      <c r="DR35" s="690"/>
      <c r="DS35" s="690"/>
      <c r="DT35" s="690"/>
      <c r="DU35" s="690"/>
      <c r="DV35" s="691"/>
      <c r="DW35" s="663">
        <v>0.9</v>
      </c>
      <c r="DX35" s="688"/>
      <c r="DY35" s="688"/>
      <c r="DZ35" s="688"/>
      <c r="EA35" s="688"/>
      <c r="EB35" s="688"/>
      <c r="EC35" s="689"/>
    </row>
    <row r="36" spans="2:133" ht="11.25" customHeight="1" x14ac:dyDescent="0.2">
      <c r="B36" s="655" t="s">
        <v>315</v>
      </c>
      <c r="C36" s="656"/>
      <c r="D36" s="656"/>
      <c r="E36" s="656"/>
      <c r="F36" s="656"/>
      <c r="G36" s="656"/>
      <c r="H36" s="656"/>
      <c r="I36" s="656"/>
      <c r="J36" s="656"/>
      <c r="K36" s="656"/>
      <c r="L36" s="656"/>
      <c r="M36" s="656"/>
      <c r="N36" s="656"/>
      <c r="O36" s="656"/>
      <c r="P36" s="656"/>
      <c r="Q36" s="657"/>
      <c r="R36" s="658">
        <v>562149</v>
      </c>
      <c r="S36" s="659"/>
      <c r="T36" s="659"/>
      <c r="U36" s="659"/>
      <c r="V36" s="659"/>
      <c r="W36" s="659"/>
      <c r="X36" s="659"/>
      <c r="Y36" s="660"/>
      <c r="Z36" s="661">
        <v>4.8</v>
      </c>
      <c r="AA36" s="661"/>
      <c r="AB36" s="661"/>
      <c r="AC36" s="661"/>
      <c r="AD36" s="662" t="s">
        <v>122</v>
      </c>
      <c r="AE36" s="662"/>
      <c r="AF36" s="662"/>
      <c r="AG36" s="662"/>
      <c r="AH36" s="662"/>
      <c r="AI36" s="662"/>
      <c r="AJ36" s="662"/>
      <c r="AK36" s="662"/>
      <c r="AL36" s="663" t="s">
        <v>122</v>
      </c>
      <c r="AM36" s="664"/>
      <c r="AN36" s="664"/>
      <c r="AO36" s="665"/>
      <c r="AP36" s="204"/>
      <c r="AQ36" s="724" t="s">
        <v>316</v>
      </c>
      <c r="AR36" s="725"/>
      <c r="AS36" s="725"/>
      <c r="AT36" s="725"/>
      <c r="AU36" s="725"/>
      <c r="AV36" s="725"/>
      <c r="AW36" s="725"/>
      <c r="AX36" s="725"/>
      <c r="AY36" s="726"/>
      <c r="AZ36" s="647">
        <v>1302156</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52040</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1397487</v>
      </c>
      <c r="CS36" s="659"/>
      <c r="CT36" s="659"/>
      <c r="CU36" s="659"/>
      <c r="CV36" s="659"/>
      <c r="CW36" s="659"/>
      <c r="CX36" s="659"/>
      <c r="CY36" s="660"/>
      <c r="CZ36" s="663">
        <v>12.5</v>
      </c>
      <c r="DA36" s="688"/>
      <c r="DB36" s="688"/>
      <c r="DC36" s="692"/>
      <c r="DD36" s="667">
        <v>1300523</v>
      </c>
      <c r="DE36" s="659"/>
      <c r="DF36" s="659"/>
      <c r="DG36" s="659"/>
      <c r="DH36" s="659"/>
      <c r="DI36" s="659"/>
      <c r="DJ36" s="659"/>
      <c r="DK36" s="660"/>
      <c r="DL36" s="667">
        <v>1081140</v>
      </c>
      <c r="DM36" s="659"/>
      <c r="DN36" s="659"/>
      <c r="DO36" s="659"/>
      <c r="DP36" s="659"/>
      <c r="DQ36" s="659"/>
      <c r="DR36" s="659"/>
      <c r="DS36" s="659"/>
      <c r="DT36" s="659"/>
      <c r="DU36" s="659"/>
      <c r="DV36" s="660"/>
      <c r="DW36" s="663">
        <v>15.2</v>
      </c>
      <c r="DX36" s="688"/>
      <c r="DY36" s="688"/>
      <c r="DZ36" s="688"/>
      <c r="EA36" s="688"/>
      <c r="EB36" s="688"/>
      <c r="EC36" s="689"/>
    </row>
    <row r="37" spans="2:133" ht="11.25" customHeight="1" x14ac:dyDescent="0.2">
      <c r="B37" s="655" t="s">
        <v>319</v>
      </c>
      <c r="C37" s="656"/>
      <c r="D37" s="656"/>
      <c r="E37" s="656"/>
      <c r="F37" s="656"/>
      <c r="G37" s="656"/>
      <c r="H37" s="656"/>
      <c r="I37" s="656"/>
      <c r="J37" s="656"/>
      <c r="K37" s="656"/>
      <c r="L37" s="656"/>
      <c r="M37" s="656"/>
      <c r="N37" s="656"/>
      <c r="O37" s="656"/>
      <c r="P37" s="656"/>
      <c r="Q37" s="657"/>
      <c r="R37" s="658">
        <v>450795</v>
      </c>
      <c r="S37" s="659"/>
      <c r="T37" s="659"/>
      <c r="U37" s="659"/>
      <c r="V37" s="659"/>
      <c r="W37" s="659"/>
      <c r="X37" s="659"/>
      <c r="Y37" s="660"/>
      <c r="Z37" s="661">
        <v>3.8</v>
      </c>
      <c r="AA37" s="661"/>
      <c r="AB37" s="661"/>
      <c r="AC37" s="661"/>
      <c r="AD37" s="662">
        <v>14867</v>
      </c>
      <c r="AE37" s="662"/>
      <c r="AF37" s="662"/>
      <c r="AG37" s="662"/>
      <c r="AH37" s="662"/>
      <c r="AI37" s="662"/>
      <c r="AJ37" s="662"/>
      <c r="AK37" s="662"/>
      <c r="AL37" s="663">
        <v>0.2</v>
      </c>
      <c r="AM37" s="664"/>
      <c r="AN37" s="664"/>
      <c r="AO37" s="665"/>
      <c r="AQ37" s="721" t="s">
        <v>320</v>
      </c>
      <c r="AR37" s="722"/>
      <c r="AS37" s="722"/>
      <c r="AT37" s="722"/>
      <c r="AU37" s="722"/>
      <c r="AV37" s="722"/>
      <c r="AW37" s="722"/>
      <c r="AX37" s="722"/>
      <c r="AY37" s="723"/>
      <c r="AZ37" s="658">
        <v>312745</v>
      </c>
      <c r="BA37" s="659"/>
      <c r="BB37" s="659"/>
      <c r="BC37" s="659"/>
      <c r="BD37" s="690"/>
      <c r="BE37" s="690"/>
      <c r="BF37" s="713"/>
      <c r="BG37" s="655" t="s">
        <v>321</v>
      </c>
      <c r="BH37" s="656"/>
      <c r="BI37" s="656"/>
      <c r="BJ37" s="656"/>
      <c r="BK37" s="656"/>
      <c r="BL37" s="656"/>
      <c r="BM37" s="656"/>
      <c r="BN37" s="656"/>
      <c r="BO37" s="656"/>
      <c r="BP37" s="656"/>
      <c r="BQ37" s="656"/>
      <c r="BR37" s="656"/>
      <c r="BS37" s="656"/>
      <c r="BT37" s="656"/>
      <c r="BU37" s="657"/>
      <c r="BV37" s="658">
        <v>43530</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704640</v>
      </c>
      <c r="CS37" s="690"/>
      <c r="CT37" s="690"/>
      <c r="CU37" s="690"/>
      <c r="CV37" s="690"/>
      <c r="CW37" s="690"/>
      <c r="CX37" s="690"/>
      <c r="CY37" s="691"/>
      <c r="CZ37" s="663">
        <v>6.3</v>
      </c>
      <c r="DA37" s="688"/>
      <c r="DB37" s="688"/>
      <c r="DC37" s="692"/>
      <c r="DD37" s="667">
        <v>704640</v>
      </c>
      <c r="DE37" s="690"/>
      <c r="DF37" s="690"/>
      <c r="DG37" s="690"/>
      <c r="DH37" s="690"/>
      <c r="DI37" s="690"/>
      <c r="DJ37" s="690"/>
      <c r="DK37" s="691"/>
      <c r="DL37" s="667">
        <v>672919</v>
      </c>
      <c r="DM37" s="690"/>
      <c r="DN37" s="690"/>
      <c r="DO37" s="690"/>
      <c r="DP37" s="690"/>
      <c r="DQ37" s="690"/>
      <c r="DR37" s="690"/>
      <c r="DS37" s="690"/>
      <c r="DT37" s="690"/>
      <c r="DU37" s="690"/>
      <c r="DV37" s="691"/>
      <c r="DW37" s="663">
        <v>9.5</v>
      </c>
      <c r="DX37" s="688"/>
      <c r="DY37" s="688"/>
      <c r="DZ37" s="688"/>
      <c r="EA37" s="688"/>
      <c r="EB37" s="688"/>
      <c r="EC37" s="689"/>
    </row>
    <row r="38" spans="2:133" ht="11.25" customHeight="1" x14ac:dyDescent="0.2">
      <c r="B38" s="655" t="s">
        <v>323</v>
      </c>
      <c r="C38" s="656"/>
      <c r="D38" s="656"/>
      <c r="E38" s="656"/>
      <c r="F38" s="656"/>
      <c r="G38" s="656"/>
      <c r="H38" s="656"/>
      <c r="I38" s="656"/>
      <c r="J38" s="656"/>
      <c r="K38" s="656"/>
      <c r="L38" s="656"/>
      <c r="M38" s="656"/>
      <c r="N38" s="656"/>
      <c r="O38" s="656"/>
      <c r="P38" s="656"/>
      <c r="Q38" s="657"/>
      <c r="R38" s="658">
        <v>124936</v>
      </c>
      <c r="S38" s="659"/>
      <c r="T38" s="659"/>
      <c r="U38" s="659"/>
      <c r="V38" s="659"/>
      <c r="W38" s="659"/>
      <c r="X38" s="659"/>
      <c r="Y38" s="660"/>
      <c r="Z38" s="661">
        <v>1.1000000000000001</v>
      </c>
      <c r="AA38" s="661"/>
      <c r="AB38" s="661"/>
      <c r="AC38" s="661"/>
      <c r="AD38" s="662" t="s">
        <v>122</v>
      </c>
      <c r="AE38" s="662"/>
      <c r="AF38" s="662"/>
      <c r="AG38" s="662"/>
      <c r="AH38" s="662"/>
      <c r="AI38" s="662"/>
      <c r="AJ38" s="662"/>
      <c r="AK38" s="662"/>
      <c r="AL38" s="663" t="s">
        <v>122</v>
      </c>
      <c r="AM38" s="664"/>
      <c r="AN38" s="664"/>
      <c r="AO38" s="665"/>
      <c r="AQ38" s="721" t="s">
        <v>324</v>
      </c>
      <c r="AR38" s="722"/>
      <c r="AS38" s="722"/>
      <c r="AT38" s="722"/>
      <c r="AU38" s="722"/>
      <c r="AV38" s="722"/>
      <c r="AW38" s="722"/>
      <c r="AX38" s="722"/>
      <c r="AY38" s="723"/>
      <c r="AZ38" s="658">
        <v>31049</v>
      </c>
      <c r="BA38" s="659"/>
      <c r="BB38" s="659"/>
      <c r="BC38" s="659"/>
      <c r="BD38" s="690"/>
      <c r="BE38" s="690"/>
      <c r="BF38" s="713"/>
      <c r="BG38" s="655" t="s">
        <v>325</v>
      </c>
      <c r="BH38" s="656"/>
      <c r="BI38" s="656"/>
      <c r="BJ38" s="656"/>
      <c r="BK38" s="656"/>
      <c r="BL38" s="656"/>
      <c r="BM38" s="656"/>
      <c r="BN38" s="656"/>
      <c r="BO38" s="656"/>
      <c r="BP38" s="656"/>
      <c r="BQ38" s="656"/>
      <c r="BR38" s="656"/>
      <c r="BS38" s="656"/>
      <c r="BT38" s="656"/>
      <c r="BU38" s="657"/>
      <c r="BV38" s="658">
        <v>2729</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958362</v>
      </c>
      <c r="CS38" s="659"/>
      <c r="CT38" s="659"/>
      <c r="CU38" s="659"/>
      <c r="CV38" s="659"/>
      <c r="CW38" s="659"/>
      <c r="CX38" s="659"/>
      <c r="CY38" s="660"/>
      <c r="CZ38" s="663">
        <v>8.6</v>
      </c>
      <c r="DA38" s="688"/>
      <c r="DB38" s="688"/>
      <c r="DC38" s="692"/>
      <c r="DD38" s="667">
        <v>800558</v>
      </c>
      <c r="DE38" s="659"/>
      <c r="DF38" s="659"/>
      <c r="DG38" s="659"/>
      <c r="DH38" s="659"/>
      <c r="DI38" s="659"/>
      <c r="DJ38" s="659"/>
      <c r="DK38" s="660"/>
      <c r="DL38" s="667">
        <v>758421</v>
      </c>
      <c r="DM38" s="659"/>
      <c r="DN38" s="659"/>
      <c r="DO38" s="659"/>
      <c r="DP38" s="659"/>
      <c r="DQ38" s="659"/>
      <c r="DR38" s="659"/>
      <c r="DS38" s="659"/>
      <c r="DT38" s="659"/>
      <c r="DU38" s="659"/>
      <c r="DV38" s="660"/>
      <c r="DW38" s="663">
        <v>10.7</v>
      </c>
      <c r="DX38" s="688"/>
      <c r="DY38" s="688"/>
      <c r="DZ38" s="688"/>
      <c r="EA38" s="688"/>
      <c r="EB38" s="688"/>
      <c r="EC38" s="689"/>
    </row>
    <row r="39" spans="2:133" ht="11.25" customHeight="1" x14ac:dyDescent="0.2">
      <c r="B39" s="655" t="s">
        <v>327</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328</v>
      </c>
      <c r="AR39" s="722"/>
      <c r="AS39" s="722"/>
      <c r="AT39" s="722"/>
      <c r="AU39" s="722"/>
      <c r="AV39" s="722"/>
      <c r="AW39" s="722"/>
      <c r="AX39" s="722"/>
      <c r="AY39" s="723"/>
      <c r="AZ39" s="658" t="s">
        <v>122</v>
      </c>
      <c r="BA39" s="659"/>
      <c r="BB39" s="659"/>
      <c r="BC39" s="659"/>
      <c r="BD39" s="690"/>
      <c r="BE39" s="690"/>
      <c r="BF39" s="713"/>
      <c r="BG39" s="655" t="s">
        <v>329</v>
      </c>
      <c r="BH39" s="656"/>
      <c r="BI39" s="656"/>
      <c r="BJ39" s="656"/>
      <c r="BK39" s="656"/>
      <c r="BL39" s="656"/>
      <c r="BM39" s="656"/>
      <c r="BN39" s="656"/>
      <c r="BO39" s="656"/>
      <c r="BP39" s="656"/>
      <c r="BQ39" s="656"/>
      <c r="BR39" s="656"/>
      <c r="BS39" s="656"/>
      <c r="BT39" s="656"/>
      <c r="BU39" s="657"/>
      <c r="BV39" s="658">
        <v>4163</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271837</v>
      </c>
      <c r="CS39" s="690"/>
      <c r="CT39" s="690"/>
      <c r="CU39" s="690"/>
      <c r="CV39" s="690"/>
      <c r="CW39" s="690"/>
      <c r="CX39" s="690"/>
      <c r="CY39" s="691"/>
      <c r="CZ39" s="663">
        <v>2.4</v>
      </c>
      <c r="DA39" s="688"/>
      <c r="DB39" s="688"/>
      <c r="DC39" s="692"/>
      <c r="DD39" s="667">
        <v>235000</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331</v>
      </c>
      <c r="C40" s="656"/>
      <c r="D40" s="656"/>
      <c r="E40" s="656"/>
      <c r="F40" s="656"/>
      <c r="G40" s="656"/>
      <c r="H40" s="656"/>
      <c r="I40" s="656"/>
      <c r="J40" s="656"/>
      <c r="K40" s="656"/>
      <c r="L40" s="656"/>
      <c r="M40" s="656"/>
      <c r="N40" s="656"/>
      <c r="O40" s="656"/>
      <c r="P40" s="656"/>
      <c r="Q40" s="657"/>
      <c r="R40" s="658">
        <v>35136</v>
      </c>
      <c r="S40" s="659"/>
      <c r="T40" s="659"/>
      <c r="U40" s="659"/>
      <c r="V40" s="659"/>
      <c r="W40" s="659"/>
      <c r="X40" s="659"/>
      <c r="Y40" s="660"/>
      <c r="Z40" s="661">
        <v>0.3</v>
      </c>
      <c r="AA40" s="661"/>
      <c r="AB40" s="661"/>
      <c r="AC40" s="661"/>
      <c r="AD40" s="662" t="s">
        <v>122</v>
      </c>
      <c r="AE40" s="662"/>
      <c r="AF40" s="662"/>
      <c r="AG40" s="662"/>
      <c r="AH40" s="662"/>
      <c r="AI40" s="662"/>
      <c r="AJ40" s="662"/>
      <c r="AK40" s="662"/>
      <c r="AL40" s="663" t="s">
        <v>122</v>
      </c>
      <c r="AM40" s="664"/>
      <c r="AN40" s="664"/>
      <c r="AO40" s="665"/>
      <c r="AQ40" s="721" t="s">
        <v>332</v>
      </c>
      <c r="AR40" s="722"/>
      <c r="AS40" s="722"/>
      <c r="AT40" s="722"/>
      <c r="AU40" s="722"/>
      <c r="AV40" s="722"/>
      <c r="AW40" s="722"/>
      <c r="AX40" s="722"/>
      <c r="AY40" s="723"/>
      <c r="AZ40" s="658" t="s">
        <v>122</v>
      </c>
      <c r="BA40" s="659"/>
      <c r="BB40" s="659"/>
      <c r="BC40" s="659"/>
      <c r="BD40" s="690"/>
      <c r="BE40" s="690"/>
      <c r="BF40" s="713"/>
      <c r="BG40" s="706" t="s">
        <v>333</v>
      </c>
      <c r="BH40" s="707"/>
      <c r="BI40" s="707"/>
      <c r="BJ40" s="707"/>
      <c r="BK40" s="707"/>
      <c r="BL40" s="205"/>
      <c r="BM40" s="656" t="s">
        <v>334</v>
      </c>
      <c r="BN40" s="656"/>
      <c r="BO40" s="656"/>
      <c r="BP40" s="656"/>
      <c r="BQ40" s="656"/>
      <c r="BR40" s="656"/>
      <c r="BS40" s="656"/>
      <c r="BT40" s="656"/>
      <c r="BU40" s="657"/>
      <c r="BV40" s="658">
        <v>133</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151305</v>
      </c>
      <c r="CS40" s="659"/>
      <c r="CT40" s="659"/>
      <c r="CU40" s="659"/>
      <c r="CV40" s="659"/>
      <c r="CW40" s="659"/>
      <c r="CX40" s="659"/>
      <c r="CY40" s="660"/>
      <c r="CZ40" s="663">
        <v>1.4</v>
      </c>
      <c r="DA40" s="688"/>
      <c r="DB40" s="688"/>
      <c r="DC40" s="692"/>
      <c r="DD40" s="667">
        <v>106305</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336</v>
      </c>
      <c r="C41" s="680"/>
      <c r="D41" s="680"/>
      <c r="E41" s="680"/>
      <c r="F41" s="680"/>
      <c r="G41" s="680"/>
      <c r="H41" s="680"/>
      <c r="I41" s="680"/>
      <c r="J41" s="680"/>
      <c r="K41" s="680"/>
      <c r="L41" s="680"/>
      <c r="M41" s="680"/>
      <c r="N41" s="680"/>
      <c r="O41" s="680"/>
      <c r="P41" s="680"/>
      <c r="Q41" s="681"/>
      <c r="R41" s="730">
        <v>11811002</v>
      </c>
      <c r="S41" s="731"/>
      <c r="T41" s="731"/>
      <c r="U41" s="731"/>
      <c r="V41" s="731"/>
      <c r="W41" s="731"/>
      <c r="X41" s="731"/>
      <c r="Y41" s="735"/>
      <c r="Z41" s="736">
        <v>100</v>
      </c>
      <c r="AA41" s="736"/>
      <c r="AB41" s="736"/>
      <c r="AC41" s="736"/>
      <c r="AD41" s="737">
        <v>7062580</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187993</v>
      </c>
      <c r="BA41" s="659"/>
      <c r="BB41" s="659"/>
      <c r="BC41" s="659"/>
      <c r="BD41" s="690"/>
      <c r="BE41" s="690"/>
      <c r="BF41" s="713"/>
      <c r="BG41" s="706"/>
      <c r="BH41" s="707"/>
      <c r="BI41" s="707"/>
      <c r="BJ41" s="707"/>
      <c r="BK41" s="707"/>
      <c r="BL41" s="205"/>
      <c r="BM41" s="656" t="s">
        <v>338</v>
      </c>
      <c r="BN41" s="656"/>
      <c r="BO41" s="656"/>
      <c r="BP41" s="656"/>
      <c r="BQ41" s="656"/>
      <c r="BR41" s="656"/>
      <c r="BS41" s="656"/>
      <c r="BT41" s="656"/>
      <c r="BU41" s="657"/>
      <c r="BV41" s="658">
        <v>2</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340</v>
      </c>
      <c r="AR42" s="728"/>
      <c r="AS42" s="728"/>
      <c r="AT42" s="728"/>
      <c r="AU42" s="728"/>
      <c r="AV42" s="728"/>
      <c r="AW42" s="728"/>
      <c r="AX42" s="728"/>
      <c r="AY42" s="729"/>
      <c r="AZ42" s="730">
        <v>770369</v>
      </c>
      <c r="BA42" s="731"/>
      <c r="BB42" s="731"/>
      <c r="BC42" s="731"/>
      <c r="BD42" s="717"/>
      <c r="BE42" s="717"/>
      <c r="BF42" s="719"/>
      <c r="BG42" s="708"/>
      <c r="BH42" s="709"/>
      <c r="BI42" s="709"/>
      <c r="BJ42" s="709"/>
      <c r="BK42" s="709"/>
      <c r="BL42" s="206"/>
      <c r="BM42" s="680" t="s">
        <v>341</v>
      </c>
      <c r="BN42" s="680"/>
      <c r="BO42" s="680"/>
      <c r="BP42" s="680"/>
      <c r="BQ42" s="680"/>
      <c r="BR42" s="680"/>
      <c r="BS42" s="680"/>
      <c r="BT42" s="680"/>
      <c r="BU42" s="681"/>
      <c r="BV42" s="730">
        <v>363</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1017113</v>
      </c>
      <c r="CS42" s="690"/>
      <c r="CT42" s="690"/>
      <c r="CU42" s="690"/>
      <c r="CV42" s="690"/>
      <c r="CW42" s="690"/>
      <c r="CX42" s="690"/>
      <c r="CY42" s="691"/>
      <c r="CZ42" s="663">
        <v>9.1</v>
      </c>
      <c r="DA42" s="688"/>
      <c r="DB42" s="688"/>
      <c r="DC42" s="692"/>
      <c r="DD42" s="667">
        <v>295746</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343</v>
      </c>
      <c r="CD43" s="655" t="s">
        <v>344</v>
      </c>
      <c r="CE43" s="656"/>
      <c r="CF43" s="656"/>
      <c r="CG43" s="656"/>
      <c r="CH43" s="656"/>
      <c r="CI43" s="656"/>
      <c r="CJ43" s="656"/>
      <c r="CK43" s="656"/>
      <c r="CL43" s="656"/>
      <c r="CM43" s="656"/>
      <c r="CN43" s="656"/>
      <c r="CO43" s="656"/>
      <c r="CP43" s="656"/>
      <c r="CQ43" s="657"/>
      <c r="CR43" s="658">
        <v>36816</v>
      </c>
      <c r="CS43" s="690"/>
      <c r="CT43" s="690"/>
      <c r="CU43" s="690"/>
      <c r="CV43" s="690"/>
      <c r="CW43" s="690"/>
      <c r="CX43" s="690"/>
      <c r="CY43" s="691"/>
      <c r="CZ43" s="663">
        <v>0.3</v>
      </c>
      <c r="DA43" s="688"/>
      <c r="DB43" s="688"/>
      <c r="DC43" s="692"/>
      <c r="DD43" s="667">
        <v>36816</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293</v>
      </c>
      <c r="CE44" s="695"/>
      <c r="CF44" s="655" t="s">
        <v>346</v>
      </c>
      <c r="CG44" s="656"/>
      <c r="CH44" s="656"/>
      <c r="CI44" s="656"/>
      <c r="CJ44" s="656"/>
      <c r="CK44" s="656"/>
      <c r="CL44" s="656"/>
      <c r="CM44" s="656"/>
      <c r="CN44" s="656"/>
      <c r="CO44" s="656"/>
      <c r="CP44" s="656"/>
      <c r="CQ44" s="657"/>
      <c r="CR44" s="658">
        <v>1017113</v>
      </c>
      <c r="CS44" s="659"/>
      <c r="CT44" s="659"/>
      <c r="CU44" s="659"/>
      <c r="CV44" s="659"/>
      <c r="CW44" s="659"/>
      <c r="CX44" s="659"/>
      <c r="CY44" s="660"/>
      <c r="CZ44" s="663">
        <v>9.1</v>
      </c>
      <c r="DA44" s="664"/>
      <c r="DB44" s="664"/>
      <c r="DC44" s="670"/>
      <c r="DD44" s="667">
        <v>295746</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348</v>
      </c>
      <c r="CG45" s="656"/>
      <c r="CH45" s="656"/>
      <c r="CI45" s="656"/>
      <c r="CJ45" s="656"/>
      <c r="CK45" s="656"/>
      <c r="CL45" s="656"/>
      <c r="CM45" s="656"/>
      <c r="CN45" s="656"/>
      <c r="CO45" s="656"/>
      <c r="CP45" s="656"/>
      <c r="CQ45" s="657"/>
      <c r="CR45" s="658">
        <v>74372</v>
      </c>
      <c r="CS45" s="690"/>
      <c r="CT45" s="690"/>
      <c r="CU45" s="690"/>
      <c r="CV45" s="690"/>
      <c r="CW45" s="690"/>
      <c r="CX45" s="690"/>
      <c r="CY45" s="691"/>
      <c r="CZ45" s="663">
        <v>0.7</v>
      </c>
      <c r="DA45" s="688"/>
      <c r="DB45" s="688"/>
      <c r="DC45" s="692"/>
      <c r="DD45" s="667">
        <v>6469</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349</v>
      </c>
      <c r="CG46" s="656"/>
      <c r="CH46" s="656"/>
      <c r="CI46" s="656"/>
      <c r="CJ46" s="656"/>
      <c r="CK46" s="656"/>
      <c r="CL46" s="656"/>
      <c r="CM46" s="656"/>
      <c r="CN46" s="656"/>
      <c r="CO46" s="656"/>
      <c r="CP46" s="656"/>
      <c r="CQ46" s="657"/>
      <c r="CR46" s="658">
        <v>900097</v>
      </c>
      <c r="CS46" s="659"/>
      <c r="CT46" s="659"/>
      <c r="CU46" s="659"/>
      <c r="CV46" s="659"/>
      <c r="CW46" s="659"/>
      <c r="CX46" s="659"/>
      <c r="CY46" s="660"/>
      <c r="CZ46" s="663">
        <v>8.1</v>
      </c>
      <c r="DA46" s="664"/>
      <c r="DB46" s="664"/>
      <c r="DC46" s="670"/>
      <c r="DD46" s="667">
        <v>260433</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350</v>
      </c>
      <c r="CG47" s="656"/>
      <c r="CH47" s="656"/>
      <c r="CI47" s="656"/>
      <c r="CJ47" s="656"/>
      <c r="CK47" s="656"/>
      <c r="CL47" s="656"/>
      <c r="CM47" s="656"/>
      <c r="CN47" s="656"/>
      <c r="CO47" s="656"/>
      <c r="CP47" s="656"/>
      <c r="CQ47" s="657"/>
      <c r="CR47" s="658" t="s">
        <v>122</v>
      </c>
      <c r="CS47" s="690"/>
      <c r="CT47" s="690"/>
      <c r="CU47" s="690"/>
      <c r="CV47" s="690"/>
      <c r="CW47" s="690"/>
      <c r="CX47" s="690"/>
      <c r="CY47" s="691"/>
      <c r="CZ47" s="663" t="s">
        <v>122</v>
      </c>
      <c r="DA47" s="688"/>
      <c r="DB47" s="688"/>
      <c r="DC47" s="692"/>
      <c r="DD47" s="667" t="s">
        <v>122</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351</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352</v>
      </c>
      <c r="CE49" s="680"/>
      <c r="CF49" s="680"/>
      <c r="CG49" s="680"/>
      <c r="CH49" s="680"/>
      <c r="CI49" s="680"/>
      <c r="CJ49" s="680"/>
      <c r="CK49" s="680"/>
      <c r="CL49" s="680"/>
      <c r="CM49" s="680"/>
      <c r="CN49" s="680"/>
      <c r="CO49" s="680"/>
      <c r="CP49" s="680"/>
      <c r="CQ49" s="681"/>
      <c r="CR49" s="730">
        <v>11170584</v>
      </c>
      <c r="CS49" s="717"/>
      <c r="CT49" s="717"/>
      <c r="CU49" s="717"/>
      <c r="CV49" s="717"/>
      <c r="CW49" s="717"/>
      <c r="CX49" s="717"/>
      <c r="CY49" s="746"/>
      <c r="CZ49" s="738">
        <v>100</v>
      </c>
      <c r="DA49" s="747"/>
      <c r="DB49" s="747"/>
      <c r="DC49" s="748"/>
      <c r="DD49" s="749">
        <v>7983560</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VLaXsOfdYafLt6L/qrSN6Z8M60WmFsZ/RM6K2VK7yXGvE68+uaDArvC7924gJQd71K7AzzFhs4xGFbx+6z6Crw==" saltValue="wQc8ccv/WEdoC8Ow59Hko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375</v>
      </c>
      <c r="C7" s="785"/>
      <c r="D7" s="785"/>
      <c r="E7" s="785"/>
      <c r="F7" s="785"/>
      <c r="G7" s="785"/>
      <c r="H7" s="785"/>
      <c r="I7" s="785"/>
      <c r="J7" s="785"/>
      <c r="K7" s="785"/>
      <c r="L7" s="785"/>
      <c r="M7" s="785"/>
      <c r="N7" s="785"/>
      <c r="O7" s="785"/>
      <c r="P7" s="786"/>
      <c r="Q7" s="787">
        <v>11811</v>
      </c>
      <c r="R7" s="788"/>
      <c r="S7" s="788"/>
      <c r="T7" s="788"/>
      <c r="U7" s="788"/>
      <c r="V7" s="788">
        <v>11171</v>
      </c>
      <c r="W7" s="788"/>
      <c r="X7" s="788"/>
      <c r="Y7" s="788"/>
      <c r="Z7" s="788"/>
      <c r="AA7" s="788">
        <v>640</v>
      </c>
      <c r="AB7" s="788"/>
      <c r="AC7" s="788"/>
      <c r="AD7" s="788"/>
      <c r="AE7" s="789"/>
      <c r="AF7" s="790">
        <v>596</v>
      </c>
      <c r="AG7" s="791"/>
      <c r="AH7" s="791"/>
      <c r="AI7" s="791"/>
      <c r="AJ7" s="792"/>
      <c r="AK7" s="793">
        <v>611</v>
      </c>
      <c r="AL7" s="794"/>
      <c r="AM7" s="794"/>
      <c r="AN7" s="794"/>
      <c r="AO7" s="794"/>
      <c r="AP7" s="794">
        <v>8649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c r="BT7" s="782"/>
      <c r="BU7" s="782"/>
      <c r="BV7" s="782"/>
      <c r="BW7" s="782"/>
      <c r="BX7" s="782"/>
      <c r="BY7" s="782"/>
      <c r="BZ7" s="782"/>
      <c r="CA7" s="782"/>
      <c r="CB7" s="782"/>
      <c r="CC7" s="782"/>
      <c r="CD7" s="782"/>
      <c r="CE7" s="782"/>
      <c r="CF7" s="782"/>
      <c r="CG7" s="797"/>
      <c r="CH7" s="778"/>
      <c r="CI7" s="779"/>
      <c r="CJ7" s="779"/>
      <c r="CK7" s="779"/>
      <c r="CL7" s="780"/>
      <c r="CM7" s="778"/>
      <c r="CN7" s="779"/>
      <c r="CO7" s="779"/>
      <c r="CP7" s="779"/>
      <c r="CQ7" s="780"/>
      <c r="CR7" s="778"/>
      <c r="CS7" s="779"/>
      <c r="CT7" s="779"/>
      <c r="CU7" s="779"/>
      <c r="CV7" s="780"/>
      <c r="CW7" s="778"/>
      <c r="CX7" s="779"/>
      <c r="CY7" s="779"/>
      <c r="CZ7" s="779"/>
      <c r="DA7" s="780"/>
      <c r="DB7" s="778"/>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6"/>
    </row>
    <row r="8" spans="1:131" s="217" customFormat="1" ht="26.25" customHeight="1" x14ac:dyDescent="0.2">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11811</v>
      </c>
      <c r="R23" s="828"/>
      <c r="S23" s="828"/>
      <c r="T23" s="828"/>
      <c r="U23" s="828"/>
      <c r="V23" s="828">
        <v>11171</v>
      </c>
      <c r="W23" s="828"/>
      <c r="X23" s="828"/>
      <c r="Y23" s="828"/>
      <c r="Z23" s="828"/>
      <c r="AA23" s="828">
        <v>640</v>
      </c>
      <c r="AB23" s="828"/>
      <c r="AC23" s="828"/>
      <c r="AD23" s="828"/>
      <c r="AE23" s="829"/>
      <c r="AF23" s="830">
        <v>596</v>
      </c>
      <c r="AG23" s="828"/>
      <c r="AH23" s="828"/>
      <c r="AI23" s="828"/>
      <c r="AJ23" s="831"/>
      <c r="AK23" s="832"/>
      <c r="AL23" s="833"/>
      <c r="AM23" s="833"/>
      <c r="AN23" s="833"/>
      <c r="AO23" s="833"/>
      <c r="AP23" s="828">
        <v>8649</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358</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365</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2323</v>
      </c>
      <c r="R28" s="858"/>
      <c r="S28" s="858"/>
      <c r="T28" s="858"/>
      <c r="U28" s="858"/>
      <c r="V28" s="858">
        <v>2271</v>
      </c>
      <c r="W28" s="858"/>
      <c r="X28" s="858"/>
      <c r="Y28" s="858"/>
      <c r="Z28" s="858"/>
      <c r="AA28" s="858">
        <v>52</v>
      </c>
      <c r="AB28" s="858"/>
      <c r="AC28" s="858"/>
      <c r="AD28" s="858"/>
      <c r="AE28" s="859"/>
      <c r="AF28" s="860">
        <v>52</v>
      </c>
      <c r="AG28" s="858"/>
      <c r="AH28" s="858"/>
      <c r="AI28" s="858"/>
      <c r="AJ28" s="861"/>
      <c r="AK28" s="862">
        <v>150</v>
      </c>
      <c r="AL28" s="863"/>
      <c r="AM28" s="863"/>
      <c r="AN28" s="863"/>
      <c r="AO28" s="863"/>
      <c r="AP28" s="863" t="s">
        <v>544</v>
      </c>
      <c r="AQ28" s="863"/>
      <c r="AR28" s="863"/>
      <c r="AS28" s="863"/>
      <c r="AT28" s="863"/>
      <c r="AU28" s="863" t="s">
        <v>544</v>
      </c>
      <c r="AV28" s="863"/>
      <c r="AW28" s="863"/>
      <c r="AX28" s="863"/>
      <c r="AY28" s="863"/>
      <c r="AZ28" s="864" t="s">
        <v>544</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2137</v>
      </c>
      <c r="R29" s="819"/>
      <c r="S29" s="819"/>
      <c r="T29" s="819"/>
      <c r="U29" s="819"/>
      <c r="V29" s="819">
        <v>2072</v>
      </c>
      <c r="W29" s="819"/>
      <c r="X29" s="819"/>
      <c r="Y29" s="819"/>
      <c r="Z29" s="819"/>
      <c r="AA29" s="819">
        <v>65</v>
      </c>
      <c r="AB29" s="819"/>
      <c r="AC29" s="819"/>
      <c r="AD29" s="819"/>
      <c r="AE29" s="820"/>
      <c r="AF29" s="821">
        <v>65</v>
      </c>
      <c r="AG29" s="822"/>
      <c r="AH29" s="822"/>
      <c r="AI29" s="822"/>
      <c r="AJ29" s="823"/>
      <c r="AK29" s="869">
        <v>295</v>
      </c>
      <c r="AL29" s="865"/>
      <c r="AM29" s="865"/>
      <c r="AN29" s="865"/>
      <c r="AO29" s="865"/>
      <c r="AP29" s="865" t="s">
        <v>544</v>
      </c>
      <c r="AQ29" s="865"/>
      <c r="AR29" s="865"/>
      <c r="AS29" s="865"/>
      <c r="AT29" s="865"/>
      <c r="AU29" s="865" t="s">
        <v>544</v>
      </c>
      <c r="AV29" s="865"/>
      <c r="AW29" s="865"/>
      <c r="AX29" s="865"/>
      <c r="AY29" s="865"/>
      <c r="AZ29" s="866" t="s">
        <v>544</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534</v>
      </c>
      <c r="R30" s="819"/>
      <c r="S30" s="819"/>
      <c r="T30" s="819"/>
      <c r="U30" s="819"/>
      <c r="V30" s="819">
        <v>533</v>
      </c>
      <c r="W30" s="819"/>
      <c r="X30" s="819"/>
      <c r="Y30" s="819"/>
      <c r="Z30" s="819"/>
      <c r="AA30" s="819">
        <v>1</v>
      </c>
      <c r="AB30" s="819"/>
      <c r="AC30" s="819"/>
      <c r="AD30" s="819"/>
      <c r="AE30" s="820"/>
      <c r="AF30" s="821">
        <v>1</v>
      </c>
      <c r="AG30" s="822"/>
      <c r="AH30" s="822"/>
      <c r="AI30" s="822"/>
      <c r="AJ30" s="823"/>
      <c r="AK30" s="869">
        <v>80</v>
      </c>
      <c r="AL30" s="865"/>
      <c r="AM30" s="865"/>
      <c r="AN30" s="865"/>
      <c r="AO30" s="865"/>
      <c r="AP30" s="865" t="s">
        <v>544</v>
      </c>
      <c r="AQ30" s="865"/>
      <c r="AR30" s="865"/>
      <c r="AS30" s="865"/>
      <c r="AT30" s="865"/>
      <c r="AU30" s="865" t="s">
        <v>544</v>
      </c>
      <c r="AV30" s="865"/>
      <c r="AW30" s="865"/>
      <c r="AX30" s="865"/>
      <c r="AY30" s="865"/>
      <c r="AZ30" s="866" t="s">
        <v>545</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392</v>
      </c>
      <c r="C31" s="816"/>
      <c r="D31" s="816"/>
      <c r="E31" s="816"/>
      <c r="F31" s="816"/>
      <c r="G31" s="816"/>
      <c r="H31" s="816"/>
      <c r="I31" s="816"/>
      <c r="J31" s="816"/>
      <c r="K31" s="816"/>
      <c r="L31" s="816"/>
      <c r="M31" s="816"/>
      <c r="N31" s="816"/>
      <c r="O31" s="816"/>
      <c r="P31" s="817"/>
      <c r="Q31" s="818">
        <v>547</v>
      </c>
      <c r="R31" s="819"/>
      <c r="S31" s="819"/>
      <c r="T31" s="819"/>
      <c r="U31" s="819"/>
      <c r="V31" s="819">
        <v>520</v>
      </c>
      <c r="W31" s="819"/>
      <c r="X31" s="819"/>
      <c r="Y31" s="819"/>
      <c r="Z31" s="819"/>
      <c r="AA31" s="819">
        <v>27</v>
      </c>
      <c r="AB31" s="819"/>
      <c r="AC31" s="819"/>
      <c r="AD31" s="819"/>
      <c r="AE31" s="820"/>
      <c r="AF31" s="821">
        <v>1085</v>
      </c>
      <c r="AG31" s="822"/>
      <c r="AH31" s="822"/>
      <c r="AI31" s="822"/>
      <c r="AJ31" s="823"/>
      <c r="AK31" s="869">
        <v>3</v>
      </c>
      <c r="AL31" s="865"/>
      <c r="AM31" s="865"/>
      <c r="AN31" s="865"/>
      <c r="AO31" s="865"/>
      <c r="AP31" s="865">
        <v>273</v>
      </c>
      <c r="AQ31" s="865"/>
      <c r="AR31" s="865"/>
      <c r="AS31" s="865"/>
      <c r="AT31" s="865"/>
      <c r="AU31" s="865">
        <v>1</v>
      </c>
      <c r="AV31" s="865"/>
      <c r="AW31" s="865"/>
      <c r="AX31" s="865"/>
      <c r="AY31" s="865"/>
      <c r="AZ31" s="866" t="s">
        <v>544</v>
      </c>
      <c r="BA31" s="866"/>
      <c r="BB31" s="866"/>
      <c r="BC31" s="866"/>
      <c r="BD31" s="866"/>
      <c r="BE31" s="867" t="s">
        <v>393</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394</v>
      </c>
      <c r="C32" s="816"/>
      <c r="D32" s="816"/>
      <c r="E32" s="816"/>
      <c r="F32" s="816"/>
      <c r="G32" s="816"/>
      <c r="H32" s="816"/>
      <c r="I32" s="816"/>
      <c r="J32" s="816"/>
      <c r="K32" s="816"/>
      <c r="L32" s="816"/>
      <c r="M32" s="816"/>
      <c r="N32" s="816"/>
      <c r="O32" s="816"/>
      <c r="P32" s="817"/>
      <c r="Q32" s="818">
        <v>508</v>
      </c>
      <c r="R32" s="819"/>
      <c r="S32" s="819"/>
      <c r="T32" s="819"/>
      <c r="U32" s="819"/>
      <c r="V32" s="819">
        <v>497</v>
      </c>
      <c r="W32" s="819"/>
      <c r="X32" s="819"/>
      <c r="Y32" s="819"/>
      <c r="Z32" s="819"/>
      <c r="AA32" s="819">
        <v>11</v>
      </c>
      <c r="AB32" s="819"/>
      <c r="AC32" s="819"/>
      <c r="AD32" s="819"/>
      <c r="AE32" s="820"/>
      <c r="AF32" s="821">
        <v>52</v>
      </c>
      <c r="AG32" s="822"/>
      <c r="AH32" s="822"/>
      <c r="AI32" s="822"/>
      <c r="AJ32" s="823"/>
      <c r="AK32" s="869">
        <v>313</v>
      </c>
      <c r="AL32" s="865"/>
      <c r="AM32" s="865"/>
      <c r="AN32" s="865"/>
      <c r="AO32" s="865"/>
      <c r="AP32" s="865">
        <v>1983</v>
      </c>
      <c r="AQ32" s="865"/>
      <c r="AR32" s="865"/>
      <c r="AS32" s="865"/>
      <c r="AT32" s="865"/>
      <c r="AU32" s="865">
        <v>1430</v>
      </c>
      <c r="AV32" s="865"/>
      <c r="AW32" s="865"/>
      <c r="AX32" s="865"/>
      <c r="AY32" s="865"/>
      <c r="AZ32" s="866" t="s">
        <v>544</v>
      </c>
      <c r="BA32" s="866"/>
      <c r="BB32" s="866"/>
      <c r="BC32" s="866"/>
      <c r="BD32" s="866"/>
      <c r="BE32" s="867" t="s">
        <v>393</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1255</v>
      </c>
      <c r="AG63" s="879"/>
      <c r="AH63" s="879"/>
      <c r="AI63" s="879"/>
      <c r="AJ63" s="880"/>
      <c r="AK63" s="881"/>
      <c r="AL63" s="876"/>
      <c r="AM63" s="876"/>
      <c r="AN63" s="876"/>
      <c r="AO63" s="876"/>
      <c r="AP63" s="879">
        <v>2256</v>
      </c>
      <c r="AQ63" s="879"/>
      <c r="AR63" s="879"/>
      <c r="AS63" s="879"/>
      <c r="AT63" s="879"/>
      <c r="AU63" s="879">
        <v>1431</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398</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399</v>
      </c>
      <c r="AV66" s="769"/>
      <c r="AW66" s="769"/>
      <c r="AX66" s="769"/>
      <c r="AY66" s="770"/>
      <c r="AZ66" s="768" t="s">
        <v>365</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546</v>
      </c>
      <c r="C68" s="905"/>
      <c r="D68" s="905"/>
      <c r="E68" s="905"/>
      <c r="F68" s="905"/>
      <c r="G68" s="905"/>
      <c r="H68" s="905"/>
      <c r="I68" s="905"/>
      <c r="J68" s="905"/>
      <c r="K68" s="905"/>
      <c r="L68" s="905"/>
      <c r="M68" s="905"/>
      <c r="N68" s="905"/>
      <c r="O68" s="905"/>
      <c r="P68" s="906"/>
      <c r="Q68" s="907">
        <v>3010</v>
      </c>
      <c r="R68" s="901"/>
      <c r="S68" s="901"/>
      <c r="T68" s="901"/>
      <c r="U68" s="901"/>
      <c r="V68" s="901">
        <v>2912</v>
      </c>
      <c r="W68" s="901"/>
      <c r="X68" s="901"/>
      <c r="Y68" s="901"/>
      <c r="Z68" s="901"/>
      <c r="AA68" s="901">
        <v>98</v>
      </c>
      <c r="AB68" s="901"/>
      <c r="AC68" s="901"/>
      <c r="AD68" s="901"/>
      <c r="AE68" s="901"/>
      <c r="AF68" s="901">
        <v>98</v>
      </c>
      <c r="AG68" s="901"/>
      <c r="AH68" s="901"/>
      <c r="AI68" s="901"/>
      <c r="AJ68" s="901"/>
      <c r="AK68" s="901" t="s">
        <v>547</v>
      </c>
      <c r="AL68" s="901"/>
      <c r="AM68" s="901"/>
      <c r="AN68" s="901"/>
      <c r="AO68" s="901"/>
      <c r="AP68" s="901">
        <v>8802</v>
      </c>
      <c r="AQ68" s="901"/>
      <c r="AR68" s="901"/>
      <c r="AS68" s="901"/>
      <c r="AT68" s="901"/>
      <c r="AU68" s="901">
        <v>1017</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557</v>
      </c>
      <c r="C69" s="909"/>
      <c r="D69" s="909"/>
      <c r="E69" s="909"/>
      <c r="F69" s="909"/>
      <c r="G69" s="909"/>
      <c r="H69" s="909"/>
      <c r="I69" s="909"/>
      <c r="J69" s="909"/>
      <c r="K69" s="909"/>
      <c r="L69" s="909"/>
      <c r="M69" s="909"/>
      <c r="N69" s="909"/>
      <c r="O69" s="909"/>
      <c r="P69" s="910"/>
      <c r="Q69" s="911">
        <v>3068</v>
      </c>
      <c r="R69" s="865"/>
      <c r="S69" s="865"/>
      <c r="T69" s="865"/>
      <c r="U69" s="865"/>
      <c r="V69" s="865">
        <v>3031</v>
      </c>
      <c r="W69" s="865"/>
      <c r="X69" s="865"/>
      <c r="Y69" s="865"/>
      <c r="Z69" s="865"/>
      <c r="AA69" s="865">
        <v>37</v>
      </c>
      <c r="AB69" s="865"/>
      <c r="AC69" s="865"/>
      <c r="AD69" s="865"/>
      <c r="AE69" s="865"/>
      <c r="AF69" s="865">
        <v>37</v>
      </c>
      <c r="AG69" s="865"/>
      <c r="AH69" s="865"/>
      <c r="AI69" s="865"/>
      <c r="AJ69" s="865"/>
      <c r="AK69" s="865">
        <v>38</v>
      </c>
      <c r="AL69" s="865"/>
      <c r="AM69" s="865"/>
      <c r="AN69" s="865"/>
      <c r="AO69" s="865"/>
      <c r="AP69" s="865">
        <v>1359</v>
      </c>
      <c r="AQ69" s="865"/>
      <c r="AR69" s="865"/>
      <c r="AS69" s="865"/>
      <c r="AT69" s="865"/>
      <c r="AU69" s="865">
        <v>96</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558</v>
      </c>
      <c r="C70" s="909"/>
      <c r="D70" s="909"/>
      <c r="E70" s="909"/>
      <c r="F70" s="909"/>
      <c r="G70" s="909"/>
      <c r="H70" s="909"/>
      <c r="I70" s="909"/>
      <c r="J70" s="909"/>
      <c r="K70" s="909"/>
      <c r="L70" s="909"/>
      <c r="M70" s="909"/>
      <c r="N70" s="909"/>
      <c r="O70" s="909"/>
      <c r="P70" s="910"/>
      <c r="Q70" s="911">
        <v>346</v>
      </c>
      <c r="R70" s="865"/>
      <c r="S70" s="865"/>
      <c r="T70" s="865"/>
      <c r="U70" s="865"/>
      <c r="V70" s="865">
        <v>340</v>
      </c>
      <c r="W70" s="865"/>
      <c r="X70" s="865"/>
      <c r="Y70" s="865"/>
      <c r="Z70" s="865"/>
      <c r="AA70" s="865">
        <v>6</v>
      </c>
      <c r="AB70" s="865"/>
      <c r="AC70" s="865"/>
      <c r="AD70" s="865"/>
      <c r="AE70" s="865"/>
      <c r="AF70" s="865">
        <v>6</v>
      </c>
      <c r="AG70" s="865"/>
      <c r="AH70" s="865"/>
      <c r="AI70" s="865"/>
      <c r="AJ70" s="865"/>
      <c r="AK70" s="865">
        <v>104</v>
      </c>
      <c r="AL70" s="865"/>
      <c r="AM70" s="865"/>
      <c r="AN70" s="865"/>
      <c r="AO70" s="865"/>
      <c r="AP70" s="865">
        <v>86</v>
      </c>
      <c r="AQ70" s="865"/>
      <c r="AR70" s="865"/>
      <c r="AS70" s="865"/>
      <c r="AT70" s="865"/>
      <c r="AU70" s="865">
        <v>3</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553</v>
      </c>
      <c r="C71" s="909"/>
      <c r="D71" s="909"/>
      <c r="E71" s="909"/>
      <c r="F71" s="909"/>
      <c r="G71" s="909"/>
      <c r="H71" s="909"/>
      <c r="I71" s="909"/>
      <c r="J71" s="909"/>
      <c r="K71" s="909"/>
      <c r="L71" s="909"/>
      <c r="M71" s="909"/>
      <c r="N71" s="909"/>
      <c r="O71" s="909"/>
      <c r="P71" s="910"/>
      <c r="Q71" s="911">
        <v>8102</v>
      </c>
      <c r="R71" s="865"/>
      <c r="S71" s="865"/>
      <c r="T71" s="865"/>
      <c r="U71" s="865"/>
      <c r="V71" s="865">
        <v>6206</v>
      </c>
      <c r="W71" s="865"/>
      <c r="X71" s="865"/>
      <c r="Y71" s="865"/>
      <c r="Z71" s="865"/>
      <c r="AA71" s="865">
        <v>1897</v>
      </c>
      <c r="AB71" s="865"/>
      <c r="AC71" s="865"/>
      <c r="AD71" s="865"/>
      <c r="AE71" s="865"/>
      <c r="AF71" s="865">
        <v>1897</v>
      </c>
      <c r="AG71" s="865"/>
      <c r="AH71" s="865"/>
      <c r="AI71" s="865"/>
      <c r="AJ71" s="865"/>
      <c r="AK71" s="865" t="s">
        <v>554</v>
      </c>
      <c r="AL71" s="865"/>
      <c r="AM71" s="865"/>
      <c r="AN71" s="865"/>
      <c r="AO71" s="865"/>
      <c r="AP71" s="865" t="s">
        <v>554</v>
      </c>
      <c r="AQ71" s="865"/>
      <c r="AR71" s="865"/>
      <c r="AS71" s="865"/>
      <c r="AT71" s="865"/>
      <c r="AU71" s="865" t="s">
        <v>554</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555</v>
      </c>
      <c r="C72" s="909"/>
      <c r="D72" s="909"/>
      <c r="E72" s="909"/>
      <c r="F72" s="909"/>
      <c r="G72" s="909"/>
      <c r="H72" s="909"/>
      <c r="I72" s="909"/>
      <c r="J72" s="909"/>
      <c r="K72" s="909"/>
      <c r="L72" s="909"/>
      <c r="M72" s="909"/>
      <c r="N72" s="909"/>
      <c r="O72" s="909"/>
      <c r="P72" s="910"/>
      <c r="Q72" s="911">
        <v>2653</v>
      </c>
      <c r="R72" s="865"/>
      <c r="S72" s="865"/>
      <c r="T72" s="865"/>
      <c r="U72" s="865"/>
      <c r="V72" s="865">
        <v>2392</v>
      </c>
      <c r="W72" s="865"/>
      <c r="X72" s="865"/>
      <c r="Y72" s="865"/>
      <c r="Z72" s="865"/>
      <c r="AA72" s="865">
        <v>261</v>
      </c>
      <c r="AB72" s="865"/>
      <c r="AC72" s="865"/>
      <c r="AD72" s="865"/>
      <c r="AE72" s="865"/>
      <c r="AF72" s="865">
        <v>261</v>
      </c>
      <c r="AG72" s="865"/>
      <c r="AH72" s="865"/>
      <c r="AI72" s="865"/>
      <c r="AJ72" s="865"/>
      <c r="AK72" s="865" t="s">
        <v>554</v>
      </c>
      <c r="AL72" s="865"/>
      <c r="AM72" s="865"/>
      <c r="AN72" s="865"/>
      <c r="AO72" s="865"/>
      <c r="AP72" s="865" t="s">
        <v>554</v>
      </c>
      <c r="AQ72" s="865"/>
      <c r="AR72" s="865"/>
      <c r="AS72" s="865"/>
      <c r="AT72" s="865"/>
      <c r="AU72" s="865" t="s">
        <v>554</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556</v>
      </c>
      <c r="C73" s="909"/>
      <c r="D73" s="909"/>
      <c r="E73" s="909"/>
      <c r="F73" s="909"/>
      <c r="G73" s="909"/>
      <c r="H73" s="909"/>
      <c r="I73" s="909"/>
      <c r="J73" s="909"/>
      <c r="K73" s="909"/>
      <c r="L73" s="909"/>
      <c r="M73" s="909"/>
      <c r="N73" s="909"/>
      <c r="O73" s="909"/>
      <c r="P73" s="910"/>
      <c r="Q73" s="911">
        <v>1047955</v>
      </c>
      <c r="R73" s="865"/>
      <c r="S73" s="865"/>
      <c r="T73" s="865"/>
      <c r="U73" s="865"/>
      <c r="V73" s="865">
        <v>1016638</v>
      </c>
      <c r="W73" s="865"/>
      <c r="X73" s="865"/>
      <c r="Y73" s="865"/>
      <c r="Z73" s="865"/>
      <c r="AA73" s="865">
        <v>31318</v>
      </c>
      <c r="AB73" s="865"/>
      <c r="AC73" s="865"/>
      <c r="AD73" s="865"/>
      <c r="AE73" s="865"/>
      <c r="AF73" s="865">
        <v>31318</v>
      </c>
      <c r="AG73" s="865"/>
      <c r="AH73" s="865"/>
      <c r="AI73" s="865"/>
      <c r="AJ73" s="865"/>
      <c r="AK73" s="865">
        <v>1</v>
      </c>
      <c r="AL73" s="865"/>
      <c r="AM73" s="865"/>
      <c r="AN73" s="865"/>
      <c r="AO73" s="865"/>
      <c r="AP73" s="865" t="s">
        <v>554</v>
      </c>
      <c r="AQ73" s="865"/>
      <c r="AR73" s="865"/>
      <c r="AS73" s="865"/>
      <c r="AT73" s="865"/>
      <c r="AU73" s="865" t="s">
        <v>554</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377</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33617</v>
      </c>
      <c r="AG88" s="879"/>
      <c r="AH88" s="879"/>
      <c r="AI88" s="879"/>
      <c r="AJ88" s="879"/>
      <c r="AK88" s="876"/>
      <c r="AL88" s="876"/>
      <c r="AM88" s="876"/>
      <c r="AN88" s="876"/>
      <c r="AO88" s="876"/>
      <c r="AP88" s="879">
        <v>10247</v>
      </c>
      <c r="AQ88" s="879"/>
      <c r="AR88" s="879"/>
      <c r="AS88" s="879"/>
      <c r="AT88" s="879"/>
      <c r="AU88" s="879">
        <v>1116</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295</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295</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295</v>
      </c>
      <c r="DR109" s="928"/>
      <c r="DS109" s="928"/>
      <c r="DT109" s="928"/>
      <c r="DU109" s="929"/>
      <c r="DV109" s="927" t="s">
        <v>411</v>
      </c>
      <c r="DW109" s="928"/>
      <c r="DX109" s="928"/>
      <c r="DY109" s="928"/>
      <c r="DZ109" s="930"/>
    </row>
    <row r="110" spans="1:131" s="212" customFormat="1" ht="26.25" customHeight="1" x14ac:dyDescent="0.2">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825752</v>
      </c>
      <c r="AB110" s="935"/>
      <c r="AC110" s="935"/>
      <c r="AD110" s="935"/>
      <c r="AE110" s="936"/>
      <c r="AF110" s="937">
        <v>852126</v>
      </c>
      <c r="AG110" s="935"/>
      <c r="AH110" s="935"/>
      <c r="AI110" s="935"/>
      <c r="AJ110" s="936"/>
      <c r="AK110" s="937">
        <v>826664</v>
      </c>
      <c r="AL110" s="935"/>
      <c r="AM110" s="935"/>
      <c r="AN110" s="935"/>
      <c r="AO110" s="936"/>
      <c r="AP110" s="938">
        <v>13.2</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9847621</v>
      </c>
      <c r="BR110" s="966"/>
      <c r="BS110" s="966"/>
      <c r="BT110" s="966"/>
      <c r="BU110" s="966"/>
      <c r="BV110" s="966">
        <v>9331797</v>
      </c>
      <c r="BW110" s="966"/>
      <c r="BX110" s="966"/>
      <c r="BY110" s="966"/>
      <c r="BZ110" s="966"/>
      <c r="CA110" s="966">
        <v>8649485</v>
      </c>
      <c r="CB110" s="966"/>
      <c r="CC110" s="966"/>
      <c r="CD110" s="966"/>
      <c r="CE110" s="966"/>
      <c r="CF110" s="979">
        <v>137.80000000000001</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1805108</v>
      </c>
      <c r="BR112" s="961"/>
      <c r="BS112" s="961"/>
      <c r="BT112" s="961"/>
      <c r="BU112" s="961"/>
      <c r="BV112" s="961">
        <v>1597429</v>
      </c>
      <c r="BW112" s="961"/>
      <c r="BX112" s="961"/>
      <c r="BY112" s="961"/>
      <c r="BZ112" s="961"/>
      <c r="CA112" s="961">
        <v>1430982</v>
      </c>
      <c r="CB112" s="961"/>
      <c r="CC112" s="961"/>
      <c r="CD112" s="961"/>
      <c r="CE112" s="961"/>
      <c r="CF112" s="955">
        <v>22.8</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241237</v>
      </c>
      <c r="AB113" s="973"/>
      <c r="AC113" s="973"/>
      <c r="AD113" s="973"/>
      <c r="AE113" s="974"/>
      <c r="AF113" s="975">
        <v>232093</v>
      </c>
      <c r="AG113" s="973"/>
      <c r="AH113" s="973"/>
      <c r="AI113" s="973"/>
      <c r="AJ113" s="974"/>
      <c r="AK113" s="975">
        <v>220027</v>
      </c>
      <c r="AL113" s="973"/>
      <c r="AM113" s="973"/>
      <c r="AN113" s="973"/>
      <c r="AO113" s="974"/>
      <c r="AP113" s="976">
        <v>3.5</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1279471</v>
      </c>
      <c r="BR113" s="961"/>
      <c r="BS113" s="961"/>
      <c r="BT113" s="961"/>
      <c r="BU113" s="961"/>
      <c r="BV113" s="961">
        <v>1148444</v>
      </c>
      <c r="BW113" s="961"/>
      <c r="BX113" s="961"/>
      <c r="BY113" s="961"/>
      <c r="BZ113" s="961"/>
      <c r="CA113" s="961">
        <v>1116818</v>
      </c>
      <c r="CB113" s="961"/>
      <c r="CC113" s="961"/>
      <c r="CD113" s="961"/>
      <c r="CE113" s="961"/>
      <c r="CF113" s="955">
        <v>17.8</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129737</v>
      </c>
      <c r="AB114" s="994"/>
      <c r="AC114" s="994"/>
      <c r="AD114" s="994"/>
      <c r="AE114" s="995"/>
      <c r="AF114" s="996">
        <v>132839</v>
      </c>
      <c r="AG114" s="994"/>
      <c r="AH114" s="994"/>
      <c r="AI114" s="994"/>
      <c r="AJ114" s="995"/>
      <c r="AK114" s="996">
        <v>122862</v>
      </c>
      <c r="AL114" s="994"/>
      <c r="AM114" s="994"/>
      <c r="AN114" s="994"/>
      <c r="AO114" s="995"/>
      <c r="AP114" s="997">
        <v>2</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1367705</v>
      </c>
      <c r="BR114" s="961"/>
      <c r="BS114" s="961"/>
      <c r="BT114" s="961"/>
      <c r="BU114" s="961"/>
      <c r="BV114" s="961">
        <v>1339769</v>
      </c>
      <c r="BW114" s="961"/>
      <c r="BX114" s="961"/>
      <c r="BY114" s="961"/>
      <c r="BZ114" s="961"/>
      <c r="CA114" s="961">
        <v>1338804</v>
      </c>
      <c r="CB114" s="961"/>
      <c r="CC114" s="961"/>
      <c r="CD114" s="961"/>
      <c r="CE114" s="961"/>
      <c r="CF114" s="955">
        <v>21.3</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1196726</v>
      </c>
      <c r="AB117" s="1014"/>
      <c r="AC117" s="1014"/>
      <c r="AD117" s="1014"/>
      <c r="AE117" s="1015"/>
      <c r="AF117" s="1016">
        <v>1217058</v>
      </c>
      <c r="AG117" s="1014"/>
      <c r="AH117" s="1014"/>
      <c r="AI117" s="1014"/>
      <c r="AJ117" s="1015"/>
      <c r="AK117" s="1016">
        <v>1169553</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295</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178</v>
      </c>
      <c r="BA119" s="233"/>
      <c r="BB119" s="233"/>
      <c r="BC119" s="233"/>
      <c r="BD119" s="233"/>
      <c r="BE119" s="233"/>
      <c r="BF119" s="233"/>
      <c r="BG119" s="233"/>
      <c r="BH119" s="233"/>
      <c r="BI119" s="233"/>
      <c r="BJ119" s="233"/>
      <c r="BK119" s="233"/>
      <c r="BL119" s="233"/>
      <c r="BM119" s="233"/>
      <c r="BN119" s="233"/>
      <c r="BO119" s="1012" t="s">
        <v>441</v>
      </c>
      <c r="BP119" s="1040"/>
      <c r="BQ119" s="1034">
        <v>14299905</v>
      </c>
      <c r="BR119" s="1035"/>
      <c r="BS119" s="1035"/>
      <c r="BT119" s="1035"/>
      <c r="BU119" s="1035"/>
      <c r="BV119" s="1035">
        <v>13417439</v>
      </c>
      <c r="BW119" s="1035"/>
      <c r="BX119" s="1035"/>
      <c r="BY119" s="1035"/>
      <c r="BZ119" s="1035"/>
      <c r="CA119" s="1035">
        <v>12536089</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4164583</v>
      </c>
      <c r="BR120" s="966"/>
      <c r="BS120" s="966"/>
      <c r="BT120" s="966"/>
      <c r="BU120" s="966"/>
      <c r="BV120" s="966">
        <v>4171990</v>
      </c>
      <c r="BW120" s="966"/>
      <c r="BX120" s="966"/>
      <c r="BY120" s="966"/>
      <c r="BZ120" s="966"/>
      <c r="CA120" s="966">
        <v>3841729</v>
      </c>
      <c r="CB120" s="966"/>
      <c r="CC120" s="966"/>
      <c r="CD120" s="966"/>
      <c r="CE120" s="966"/>
      <c r="CF120" s="979">
        <v>61.2</v>
      </c>
      <c r="CG120" s="980"/>
      <c r="CH120" s="980"/>
      <c r="CI120" s="980"/>
      <c r="CJ120" s="980"/>
      <c r="CK120" s="1041" t="s">
        <v>445</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v>1804122</v>
      </c>
      <c r="DH120" s="966"/>
      <c r="DI120" s="966"/>
      <c r="DJ120" s="966"/>
      <c r="DK120" s="966"/>
      <c r="DL120" s="966">
        <v>1596517</v>
      </c>
      <c r="DM120" s="966"/>
      <c r="DN120" s="966"/>
      <c r="DO120" s="966"/>
      <c r="DP120" s="966"/>
      <c r="DQ120" s="966">
        <v>1429892</v>
      </c>
      <c r="DR120" s="966"/>
      <c r="DS120" s="966"/>
      <c r="DT120" s="966"/>
      <c r="DU120" s="966"/>
      <c r="DV120" s="967">
        <v>22.8</v>
      </c>
      <c r="DW120" s="967"/>
      <c r="DX120" s="967"/>
      <c r="DY120" s="967"/>
      <c r="DZ120" s="968"/>
    </row>
    <row r="121" spans="1:130" s="212" customFormat="1" ht="26.25" customHeight="1" x14ac:dyDescent="0.2">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1584019</v>
      </c>
      <c r="BR121" s="961"/>
      <c r="BS121" s="961"/>
      <c r="BT121" s="961"/>
      <c r="BU121" s="961"/>
      <c r="BV121" s="961">
        <v>1432076</v>
      </c>
      <c r="BW121" s="961"/>
      <c r="BX121" s="961"/>
      <c r="BY121" s="961"/>
      <c r="BZ121" s="961"/>
      <c r="CA121" s="961">
        <v>1309781</v>
      </c>
      <c r="CB121" s="961"/>
      <c r="CC121" s="961"/>
      <c r="CD121" s="961"/>
      <c r="CE121" s="961"/>
      <c r="CF121" s="955">
        <v>20.9</v>
      </c>
      <c r="CG121" s="956"/>
      <c r="CH121" s="956"/>
      <c r="CI121" s="956"/>
      <c r="CJ121" s="956"/>
      <c r="CK121" s="1044"/>
      <c r="CL121" s="1045"/>
      <c r="CM121" s="1045"/>
      <c r="CN121" s="1045"/>
      <c r="CO121" s="1046"/>
      <c r="CP121" s="1054" t="s">
        <v>392</v>
      </c>
      <c r="CQ121" s="1055"/>
      <c r="CR121" s="1055"/>
      <c r="CS121" s="1055"/>
      <c r="CT121" s="1055"/>
      <c r="CU121" s="1055"/>
      <c r="CV121" s="1055"/>
      <c r="CW121" s="1055"/>
      <c r="CX121" s="1055"/>
      <c r="CY121" s="1055"/>
      <c r="CZ121" s="1055"/>
      <c r="DA121" s="1055"/>
      <c r="DB121" s="1055"/>
      <c r="DC121" s="1055"/>
      <c r="DD121" s="1055"/>
      <c r="DE121" s="1055"/>
      <c r="DF121" s="1056"/>
      <c r="DG121" s="960">
        <v>986</v>
      </c>
      <c r="DH121" s="961"/>
      <c r="DI121" s="961"/>
      <c r="DJ121" s="961"/>
      <c r="DK121" s="961"/>
      <c r="DL121" s="961">
        <v>912</v>
      </c>
      <c r="DM121" s="961"/>
      <c r="DN121" s="961"/>
      <c r="DO121" s="961"/>
      <c r="DP121" s="961"/>
      <c r="DQ121" s="961">
        <v>1090</v>
      </c>
      <c r="DR121" s="961"/>
      <c r="DS121" s="961"/>
      <c r="DT121" s="961"/>
      <c r="DU121" s="961"/>
      <c r="DV121" s="962">
        <v>0</v>
      </c>
      <c r="DW121" s="962"/>
      <c r="DX121" s="962"/>
      <c r="DY121" s="962"/>
      <c r="DZ121" s="963"/>
    </row>
    <row r="122" spans="1:130" s="212" customFormat="1" ht="26.25" customHeight="1" x14ac:dyDescent="0.2">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7320813</v>
      </c>
      <c r="BR122" s="1035"/>
      <c r="BS122" s="1035"/>
      <c r="BT122" s="1035"/>
      <c r="BU122" s="1035"/>
      <c r="BV122" s="1035">
        <v>6861302</v>
      </c>
      <c r="BW122" s="1035"/>
      <c r="BX122" s="1035"/>
      <c r="BY122" s="1035"/>
      <c r="BZ122" s="1035"/>
      <c r="CA122" s="1035">
        <v>6256951</v>
      </c>
      <c r="CB122" s="1035"/>
      <c r="CC122" s="1035"/>
      <c r="CD122" s="1035"/>
      <c r="CE122" s="1035"/>
      <c r="CF122" s="1052">
        <v>99.7</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178</v>
      </c>
      <c r="BA123" s="233"/>
      <c r="BB123" s="233"/>
      <c r="BC123" s="233"/>
      <c r="BD123" s="233"/>
      <c r="BE123" s="233"/>
      <c r="BF123" s="233"/>
      <c r="BG123" s="233"/>
      <c r="BH123" s="233"/>
      <c r="BI123" s="233"/>
      <c r="BJ123" s="233"/>
      <c r="BK123" s="233"/>
      <c r="BL123" s="233"/>
      <c r="BM123" s="233"/>
      <c r="BN123" s="233"/>
      <c r="BO123" s="1012" t="s">
        <v>449</v>
      </c>
      <c r="BP123" s="1040"/>
      <c r="BQ123" s="1098">
        <v>13069415</v>
      </c>
      <c r="BR123" s="1099"/>
      <c r="BS123" s="1099"/>
      <c r="BT123" s="1099"/>
      <c r="BU123" s="1099"/>
      <c r="BV123" s="1099">
        <v>12465368</v>
      </c>
      <c r="BW123" s="1099"/>
      <c r="BX123" s="1099"/>
      <c r="BY123" s="1099"/>
      <c r="BZ123" s="1099"/>
      <c r="CA123" s="1099">
        <v>11408461</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21</v>
      </c>
      <c r="BR124" s="1062"/>
      <c r="BS124" s="1062"/>
      <c r="BT124" s="1062"/>
      <c r="BU124" s="1062"/>
      <c r="BV124" s="1062">
        <v>15.9</v>
      </c>
      <c r="BW124" s="1062"/>
      <c r="BX124" s="1062"/>
      <c r="BY124" s="1062"/>
      <c r="BZ124" s="1062"/>
      <c r="CA124" s="1062">
        <v>17.899999999999999</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211840</v>
      </c>
      <c r="AB128" s="1081"/>
      <c r="AC128" s="1081"/>
      <c r="AD128" s="1081"/>
      <c r="AE128" s="1082"/>
      <c r="AF128" s="1083">
        <v>213785</v>
      </c>
      <c r="AG128" s="1081"/>
      <c r="AH128" s="1081"/>
      <c r="AI128" s="1081"/>
      <c r="AJ128" s="1082"/>
      <c r="AK128" s="1083">
        <v>209688</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14.08</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6503956</v>
      </c>
      <c r="AB129" s="994"/>
      <c r="AC129" s="994"/>
      <c r="AD129" s="994"/>
      <c r="AE129" s="995"/>
      <c r="AF129" s="996">
        <v>6608933</v>
      </c>
      <c r="AG129" s="994"/>
      <c r="AH129" s="994"/>
      <c r="AI129" s="994"/>
      <c r="AJ129" s="995"/>
      <c r="AK129" s="996">
        <v>6915777</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19.079999999999998</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659520</v>
      </c>
      <c r="AB130" s="994"/>
      <c r="AC130" s="994"/>
      <c r="AD130" s="994"/>
      <c r="AE130" s="995"/>
      <c r="AF130" s="996">
        <v>651478</v>
      </c>
      <c r="AG130" s="994"/>
      <c r="AH130" s="994"/>
      <c r="AI130" s="994"/>
      <c r="AJ130" s="995"/>
      <c r="AK130" s="996">
        <v>638966</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5.5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5844436</v>
      </c>
      <c r="AB131" s="1021"/>
      <c r="AC131" s="1021"/>
      <c r="AD131" s="1021"/>
      <c r="AE131" s="1022"/>
      <c r="AF131" s="1020">
        <v>5957455</v>
      </c>
      <c r="AG131" s="1021"/>
      <c r="AH131" s="1021"/>
      <c r="AI131" s="1021"/>
      <c r="AJ131" s="1022"/>
      <c r="AK131" s="1020">
        <v>6276811</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v>17.899999999999999</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5.567106903</v>
      </c>
      <c r="AB132" s="1132"/>
      <c r="AC132" s="1132"/>
      <c r="AD132" s="1132"/>
      <c r="AE132" s="1133"/>
      <c r="AF132" s="1134">
        <v>5.9051222379999997</v>
      </c>
      <c r="AG132" s="1132"/>
      <c r="AH132" s="1132"/>
      <c r="AI132" s="1132"/>
      <c r="AJ132" s="1133"/>
      <c r="AK132" s="1134">
        <v>5.1124528040000001</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4.4000000000000004</v>
      </c>
      <c r="AB133" s="1115"/>
      <c r="AC133" s="1115"/>
      <c r="AD133" s="1115"/>
      <c r="AE133" s="1116"/>
      <c r="AF133" s="1114">
        <v>5.0999999999999996</v>
      </c>
      <c r="AG133" s="1115"/>
      <c r="AH133" s="1115"/>
      <c r="AI133" s="1115"/>
      <c r="AJ133" s="1116"/>
      <c r="AK133" s="1114">
        <v>5.5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uc+yRz/u0RWVJDFaMzCONlEPBcBhmCz/XNTzjX0CJnltoBF94qbVsBujfsBz2eI2Gh16H0afa0jv7DliKPIaQ==" saltValue="JY5VMAZUXkftrd8yDD2b/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39" orientation="portrait" cellComments="asDisplayed"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MsUbxC8nxgK0qgTqs+15kq+fOUw37KePXPLz2H5pm/cWkE8NXrGDmHZk4aySfr7aJrDiIbqZQRWIwxA0xhvaw==" saltValue="tkkUgozdjZUKVQrzcQwWWQ=="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Ook1FlMU3B3LHuH7pbGn/jC9UKxNBPf2mj0n9qW3/XgPlky7lEZbLlY5kMd0pPm6NnaI641mzvRg/LL5FE0Vg==" saltValue="KMYFC8hLeQITY1VXzbsLZA==" spinCount="100000" sheet="1" objects="1" scenarios="1"/>
  <dataConsolidate/>
  <phoneticPr fontId="2"/>
  <printOptions horizontalCentered="1"/>
  <pageMargins left="0" right="0" top="0.39370078740157483" bottom="0.39370078740157483" header="0.19685039370078741" footer="0.19685039370078741"/>
  <pageSetup paperSize="9" scale="48"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49" t="s">
        <v>478</v>
      </c>
      <c r="AP7" s="253"/>
      <c r="AQ7" s="254" t="s">
        <v>479</v>
      </c>
      <c r="AR7" s="255"/>
    </row>
    <row r="8" spans="1:46" ht="13.2" x14ac:dyDescent="0.2">
      <c r="A8" s="247"/>
      <c r="AK8" s="256"/>
      <c r="AL8" s="257"/>
      <c r="AM8" s="257"/>
      <c r="AN8" s="258"/>
      <c r="AO8" s="1150"/>
      <c r="AP8" s="259" t="s">
        <v>480</v>
      </c>
      <c r="AQ8" s="260" t="s">
        <v>481</v>
      </c>
      <c r="AR8" s="261" t="s">
        <v>482</v>
      </c>
    </row>
    <row r="9" spans="1:46" ht="13.2" x14ac:dyDescent="0.2">
      <c r="A9" s="247"/>
      <c r="AK9" s="1151" t="s">
        <v>483</v>
      </c>
      <c r="AL9" s="1152"/>
      <c r="AM9" s="1152"/>
      <c r="AN9" s="1153"/>
      <c r="AO9" s="262">
        <v>1960964</v>
      </c>
      <c r="AP9" s="262">
        <v>69827</v>
      </c>
      <c r="AQ9" s="263">
        <v>72090</v>
      </c>
      <c r="AR9" s="264">
        <v>-3.1</v>
      </c>
    </row>
    <row r="10" spans="1:46" ht="13.5" customHeight="1" x14ac:dyDescent="0.2">
      <c r="A10" s="247"/>
      <c r="AK10" s="1151" t="s">
        <v>484</v>
      </c>
      <c r="AL10" s="1152"/>
      <c r="AM10" s="1152"/>
      <c r="AN10" s="1153"/>
      <c r="AO10" s="265">
        <v>335468</v>
      </c>
      <c r="AP10" s="265">
        <v>11946</v>
      </c>
      <c r="AQ10" s="266">
        <v>9072</v>
      </c>
      <c r="AR10" s="267">
        <v>31.7</v>
      </c>
    </row>
    <row r="11" spans="1:46" ht="13.5" customHeight="1" x14ac:dyDescent="0.2">
      <c r="A11" s="247"/>
      <c r="AK11" s="1151" t="s">
        <v>485</v>
      </c>
      <c r="AL11" s="1152"/>
      <c r="AM11" s="1152"/>
      <c r="AN11" s="1153"/>
      <c r="AO11" s="265" t="s">
        <v>486</v>
      </c>
      <c r="AP11" s="265" t="s">
        <v>486</v>
      </c>
      <c r="AQ11" s="266">
        <v>383</v>
      </c>
      <c r="AR11" s="267" t="s">
        <v>486</v>
      </c>
    </row>
    <row r="12" spans="1:46" ht="13.5" customHeight="1" x14ac:dyDescent="0.2">
      <c r="A12" s="247"/>
      <c r="AK12" s="1151" t="s">
        <v>487</v>
      </c>
      <c r="AL12" s="1152"/>
      <c r="AM12" s="1152"/>
      <c r="AN12" s="1153"/>
      <c r="AO12" s="265" t="s">
        <v>486</v>
      </c>
      <c r="AP12" s="265" t="s">
        <v>486</v>
      </c>
      <c r="AQ12" s="266">
        <v>26</v>
      </c>
      <c r="AR12" s="267" t="s">
        <v>486</v>
      </c>
    </row>
    <row r="13" spans="1:46" ht="13.5" customHeight="1" x14ac:dyDescent="0.2">
      <c r="A13" s="247"/>
      <c r="AK13" s="1151" t="s">
        <v>488</v>
      </c>
      <c r="AL13" s="1152"/>
      <c r="AM13" s="1152"/>
      <c r="AN13" s="1153"/>
      <c r="AO13" s="265">
        <v>104013</v>
      </c>
      <c r="AP13" s="265">
        <v>3704</v>
      </c>
      <c r="AQ13" s="266">
        <v>2732</v>
      </c>
      <c r="AR13" s="267">
        <v>35.6</v>
      </c>
    </row>
    <row r="14" spans="1:46" ht="13.5" customHeight="1" x14ac:dyDescent="0.2">
      <c r="A14" s="247"/>
      <c r="AK14" s="1151" t="s">
        <v>489</v>
      </c>
      <c r="AL14" s="1152"/>
      <c r="AM14" s="1152"/>
      <c r="AN14" s="1153"/>
      <c r="AO14" s="265">
        <v>36816</v>
      </c>
      <c r="AP14" s="265">
        <v>1311</v>
      </c>
      <c r="AQ14" s="266">
        <v>1315</v>
      </c>
      <c r="AR14" s="267">
        <v>-0.3</v>
      </c>
    </row>
    <row r="15" spans="1:46" ht="13.5" customHeight="1" x14ac:dyDescent="0.2">
      <c r="A15" s="247"/>
      <c r="AK15" s="1154" t="s">
        <v>490</v>
      </c>
      <c r="AL15" s="1155"/>
      <c r="AM15" s="1155"/>
      <c r="AN15" s="1156"/>
      <c r="AO15" s="265">
        <v>-108564</v>
      </c>
      <c r="AP15" s="265">
        <v>-3866</v>
      </c>
      <c r="AQ15" s="266">
        <v>-4107</v>
      </c>
      <c r="AR15" s="267">
        <v>-5.9</v>
      </c>
    </row>
    <row r="16" spans="1:46" ht="13.2" x14ac:dyDescent="0.2">
      <c r="A16" s="247"/>
      <c r="AK16" s="1154" t="s">
        <v>178</v>
      </c>
      <c r="AL16" s="1155"/>
      <c r="AM16" s="1155"/>
      <c r="AN16" s="1156"/>
      <c r="AO16" s="265">
        <v>2328697</v>
      </c>
      <c r="AP16" s="265">
        <v>82922</v>
      </c>
      <c r="AQ16" s="266">
        <v>81511</v>
      </c>
      <c r="AR16" s="267">
        <v>1.7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7" t="s">
        <v>495</v>
      </c>
      <c r="AL21" s="1158"/>
      <c r="AM21" s="1158"/>
      <c r="AN21" s="1159"/>
      <c r="AO21" s="277">
        <v>6.98</v>
      </c>
      <c r="AP21" s="278">
        <v>6.74</v>
      </c>
      <c r="AQ21" s="279">
        <v>0.24</v>
      </c>
      <c r="AS21" s="280"/>
      <c r="AT21" s="276"/>
    </row>
    <row r="22" spans="1:46" s="248" customFormat="1" ht="13.2" x14ac:dyDescent="0.2">
      <c r="A22" s="276"/>
      <c r="AK22" s="1157" t="s">
        <v>496</v>
      </c>
      <c r="AL22" s="1158"/>
      <c r="AM22" s="1158"/>
      <c r="AN22" s="1159"/>
      <c r="AO22" s="281">
        <v>96.3</v>
      </c>
      <c r="AP22" s="282">
        <v>97</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49" t="s">
        <v>478</v>
      </c>
      <c r="AP30" s="253"/>
      <c r="AQ30" s="254" t="s">
        <v>479</v>
      </c>
      <c r="AR30" s="255"/>
    </row>
    <row r="31" spans="1:46" ht="13.2" x14ac:dyDescent="0.2">
      <c r="A31" s="247"/>
      <c r="AK31" s="256"/>
      <c r="AL31" s="257"/>
      <c r="AM31" s="257"/>
      <c r="AN31" s="258"/>
      <c r="AO31" s="1150"/>
      <c r="AP31" s="259" t="s">
        <v>480</v>
      </c>
      <c r="AQ31" s="260" t="s">
        <v>481</v>
      </c>
      <c r="AR31" s="261" t="s">
        <v>482</v>
      </c>
    </row>
    <row r="32" spans="1:46" ht="27" customHeight="1" x14ac:dyDescent="0.2">
      <c r="A32" s="247"/>
      <c r="AK32" s="1165" t="s">
        <v>500</v>
      </c>
      <c r="AL32" s="1166"/>
      <c r="AM32" s="1166"/>
      <c r="AN32" s="1167"/>
      <c r="AO32" s="291">
        <v>826664</v>
      </c>
      <c r="AP32" s="291">
        <v>29436</v>
      </c>
      <c r="AQ32" s="292">
        <v>33695</v>
      </c>
      <c r="AR32" s="293">
        <v>-12.6</v>
      </c>
    </row>
    <row r="33" spans="1:46" ht="13.5" customHeight="1" x14ac:dyDescent="0.2">
      <c r="A33" s="247"/>
      <c r="AK33" s="1165" t="s">
        <v>501</v>
      </c>
      <c r="AL33" s="1166"/>
      <c r="AM33" s="1166"/>
      <c r="AN33" s="1167"/>
      <c r="AO33" s="291" t="s">
        <v>486</v>
      </c>
      <c r="AP33" s="291" t="s">
        <v>486</v>
      </c>
      <c r="AQ33" s="292" t="s">
        <v>486</v>
      </c>
      <c r="AR33" s="293" t="s">
        <v>486</v>
      </c>
    </row>
    <row r="34" spans="1:46" ht="27" customHeight="1" x14ac:dyDescent="0.2">
      <c r="A34" s="247"/>
      <c r="AK34" s="1165" t="s">
        <v>502</v>
      </c>
      <c r="AL34" s="1166"/>
      <c r="AM34" s="1166"/>
      <c r="AN34" s="1167"/>
      <c r="AO34" s="291" t="s">
        <v>486</v>
      </c>
      <c r="AP34" s="291" t="s">
        <v>486</v>
      </c>
      <c r="AQ34" s="292" t="s">
        <v>486</v>
      </c>
      <c r="AR34" s="293" t="s">
        <v>486</v>
      </c>
    </row>
    <row r="35" spans="1:46" ht="27" customHeight="1" x14ac:dyDescent="0.2">
      <c r="A35" s="247"/>
      <c r="AK35" s="1165" t="s">
        <v>503</v>
      </c>
      <c r="AL35" s="1166"/>
      <c r="AM35" s="1166"/>
      <c r="AN35" s="1167"/>
      <c r="AO35" s="291">
        <v>220027</v>
      </c>
      <c r="AP35" s="291">
        <v>7835</v>
      </c>
      <c r="AQ35" s="292">
        <v>8394</v>
      </c>
      <c r="AR35" s="293">
        <v>-6.7</v>
      </c>
    </row>
    <row r="36" spans="1:46" ht="27" customHeight="1" x14ac:dyDescent="0.2">
      <c r="A36" s="247"/>
      <c r="AK36" s="1165" t="s">
        <v>504</v>
      </c>
      <c r="AL36" s="1166"/>
      <c r="AM36" s="1166"/>
      <c r="AN36" s="1167"/>
      <c r="AO36" s="291">
        <v>122862</v>
      </c>
      <c r="AP36" s="291">
        <v>4375</v>
      </c>
      <c r="AQ36" s="292">
        <v>1998</v>
      </c>
      <c r="AR36" s="293">
        <v>119</v>
      </c>
    </row>
    <row r="37" spans="1:46" ht="13.5" customHeight="1" x14ac:dyDescent="0.2">
      <c r="A37" s="247"/>
      <c r="AK37" s="1165" t="s">
        <v>505</v>
      </c>
      <c r="AL37" s="1166"/>
      <c r="AM37" s="1166"/>
      <c r="AN37" s="1167"/>
      <c r="AO37" s="291" t="s">
        <v>486</v>
      </c>
      <c r="AP37" s="291" t="s">
        <v>486</v>
      </c>
      <c r="AQ37" s="292">
        <v>1021</v>
      </c>
      <c r="AR37" s="293" t="s">
        <v>486</v>
      </c>
    </row>
    <row r="38" spans="1:46" ht="27" customHeight="1" x14ac:dyDescent="0.2">
      <c r="A38" s="247"/>
      <c r="AK38" s="1168" t="s">
        <v>506</v>
      </c>
      <c r="AL38" s="1169"/>
      <c r="AM38" s="1169"/>
      <c r="AN38" s="1170"/>
      <c r="AO38" s="294" t="s">
        <v>486</v>
      </c>
      <c r="AP38" s="294" t="s">
        <v>486</v>
      </c>
      <c r="AQ38" s="295">
        <v>3</v>
      </c>
      <c r="AR38" s="283" t="s">
        <v>486</v>
      </c>
      <c r="AS38" s="290"/>
    </row>
    <row r="39" spans="1:46" ht="13.2" x14ac:dyDescent="0.2">
      <c r="A39" s="247"/>
      <c r="AK39" s="1168" t="s">
        <v>507</v>
      </c>
      <c r="AL39" s="1169"/>
      <c r="AM39" s="1169"/>
      <c r="AN39" s="1170"/>
      <c r="AO39" s="291">
        <v>-209688</v>
      </c>
      <c r="AP39" s="291">
        <v>-7467</v>
      </c>
      <c r="AQ39" s="292">
        <v>-3210</v>
      </c>
      <c r="AR39" s="293">
        <v>132.6</v>
      </c>
      <c r="AS39" s="290"/>
    </row>
    <row r="40" spans="1:46" ht="27" customHeight="1" x14ac:dyDescent="0.2">
      <c r="A40" s="247"/>
      <c r="AK40" s="1165" t="s">
        <v>508</v>
      </c>
      <c r="AL40" s="1166"/>
      <c r="AM40" s="1166"/>
      <c r="AN40" s="1167"/>
      <c r="AO40" s="291">
        <v>-638966</v>
      </c>
      <c r="AP40" s="291">
        <v>-22753</v>
      </c>
      <c r="AQ40" s="292">
        <v>-26336</v>
      </c>
      <c r="AR40" s="293">
        <v>-13.6</v>
      </c>
      <c r="AS40" s="290"/>
    </row>
    <row r="41" spans="1:46" ht="13.2" x14ac:dyDescent="0.2">
      <c r="A41" s="247"/>
      <c r="AK41" s="1171" t="s">
        <v>288</v>
      </c>
      <c r="AL41" s="1172"/>
      <c r="AM41" s="1172"/>
      <c r="AN41" s="1173"/>
      <c r="AO41" s="291">
        <v>320899</v>
      </c>
      <c r="AP41" s="291">
        <v>11427</v>
      </c>
      <c r="AQ41" s="292">
        <v>15565</v>
      </c>
      <c r="AR41" s="293">
        <v>-26.6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60" t="s">
        <v>478</v>
      </c>
      <c r="AN49" s="1162" t="s">
        <v>511</v>
      </c>
      <c r="AO49" s="1163"/>
      <c r="AP49" s="1163"/>
      <c r="AQ49" s="1163"/>
      <c r="AR49" s="1164"/>
    </row>
    <row r="50" spans="1:44" ht="13.2" x14ac:dyDescent="0.2">
      <c r="A50" s="247"/>
      <c r="AK50" s="305"/>
      <c r="AL50" s="306"/>
      <c r="AM50" s="1161"/>
      <c r="AN50" s="307" t="s">
        <v>512</v>
      </c>
      <c r="AO50" s="308" t="s">
        <v>513</v>
      </c>
      <c r="AP50" s="309" t="s">
        <v>514</v>
      </c>
      <c r="AQ50" s="310" t="s">
        <v>515</v>
      </c>
      <c r="AR50" s="311" t="s">
        <v>516</v>
      </c>
    </row>
    <row r="51" spans="1:44" ht="13.2" x14ac:dyDescent="0.2">
      <c r="A51" s="247"/>
      <c r="AK51" s="303" t="s">
        <v>517</v>
      </c>
      <c r="AL51" s="304"/>
      <c r="AM51" s="312">
        <v>2239604</v>
      </c>
      <c r="AN51" s="313">
        <v>78316</v>
      </c>
      <c r="AO51" s="314">
        <v>93</v>
      </c>
      <c r="AP51" s="315">
        <v>53895</v>
      </c>
      <c r="AQ51" s="316">
        <v>-8.8000000000000007</v>
      </c>
      <c r="AR51" s="317">
        <v>101.8</v>
      </c>
    </row>
    <row r="52" spans="1:44" ht="13.2" x14ac:dyDescent="0.2">
      <c r="A52" s="247"/>
      <c r="AK52" s="318"/>
      <c r="AL52" s="319" t="s">
        <v>518</v>
      </c>
      <c r="AM52" s="320">
        <v>1821779</v>
      </c>
      <c r="AN52" s="321">
        <v>63705</v>
      </c>
      <c r="AO52" s="322">
        <v>222.2</v>
      </c>
      <c r="AP52" s="323">
        <v>31224</v>
      </c>
      <c r="AQ52" s="324">
        <v>4.4000000000000004</v>
      </c>
      <c r="AR52" s="325">
        <v>217.8</v>
      </c>
    </row>
    <row r="53" spans="1:44" ht="13.2" x14ac:dyDescent="0.2">
      <c r="A53" s="247"/>
      <c r="AK53" s="303" t="s">
        <v>519</v>
      </c>
      <c r="AL53" s="304"/>
      <c r="AM53" s="312">
        <v>644132</v>
      </c>
      <c r="AN53" s="313">
        <v>22557</v>
      </c>
      <c r="AO53" s="314">
        <v>-71.2</v>
      </c>
      <c r="AP53" s="315">
        <v>47161</v>
      </c>
      <c r="AQ53" s="316">
        <v>-12.5</v>
      </c>
      <c r="AR53" s="317">
        <v>-58.7</v>
      </c>
    </row>
    <row r="54" spans="1:44" ht="13.2" x14ac:dyDescent="0.2">
      <c r="A54" s="247"/>
      <c r="AK54" s="318"/>
      <c r="AL54" s="319" t="s">
        <v>518</v>
      </c>
      <c r="AM54" s="320">
        <v>451332</v>
      </c>
      <c r="AN54" s="321">
        <v>15805</v>
      </c>
      <c r="AO54" s="322">
        <v>-75.2</v>
      </c>
      <c r="AP54" s="323">
        <v>24595</v>
      </c>
      <c r="AQ54" s="324">
        <v>-21.2</v>
      </c>
      <c r="AR54" s="325">
        <v>-54</v>
      </c>
    </row>
    <row r="55" spans="1:44" ht="13.2" x14ac:dyDescent="0.2">
      <c r="A55" s="247"/>
      <c r="AK55" s="303" t="s">
        <v>520</v>
      </c>
      <c r="AL55" s="304"/>
      <c r="AM55" s="312">
        <v>1136184</v>
      </c>
      <c r="AN55" s="313">
        <v>39953</v>
      </c>
      <c r="AO55" s="314">
        <v>77.099999999999994</v>
      </c>
      <c r="AP55" s="315">
        <v>43423</v>
      </c>
      <c r="AQ55" s="316">
        <v>-7.9</v>
      </c>
      <c r="AR55" s="317">
        <v>85</v>
      </c>
    </row>
    <row r="56" spans="1:44" ht="13.2" x14ac:dyDescent="0.2">
      <c r="A56" s="247"/>
      <c r="AK56" s="318"/>
      <c r="AL56" s="319" t="s">
        <v>518</v>
      </c>
      <c r="AM56" s="320">
        <v>551608</v>
      </c>
      <c r="AN56" s="321">
        <v>19397</v>
      </c>
      <c r="AO56" s="322">
        <v>22.7</v>
      </c>
      <c r="AP56" s="323">
        <v>22207</v>
      </c>
      <c r="AQ56" s="324">
        <v>-9.6999999999999993</v>
      </c>
      <c r="AR56" s="325">
        <v>32.4</v>
      </c>
    </row>
    <row r="57" spans="1:44" ht="13.2" x14ac:dyDescent="0.2">
      <c r="A57" s="247"/>
      <c r="AK57" s="303" t="s">
        <v>521</v>
      </c>
      <c r="AL57" s="304"/>
      <c r="AM57" s="312">
        <v>897071</v>
      </c>
      <c r="AN57" s="313">
        <v>31678</v>
      </c>
      <c r="AO57" s="314">
        <v>-20.7</v>
      </c>
      <c r="AP57" s="315">
        <v>45265</v>
      </c>
      <c r="AQ57" s="316">
        <v>4.2</v>
      </c>
      <c r="AR57" s="317">
        <v>-24.9</v>
      </c>
    </row>
    <row r="58" spans="1:44" ht="13.2" x14ac:dyDescent="0.2">
      <c r="A58" s="247"/>
      <c r="AK58" s="318"/>
      <c r="AL58" s="319" t="s">
        <v>518</v>
      </c>
      <c r="AM58" s="320">
        <v>752412</v>
      </c>
      <c r="AN58" s="321">
        <v>26570</v>
      </c>
      <c r="AO58" s="322">
        <v>37</v>
      </c>
      <c r="AP58" s="323">
        <v>22600</v>
      </c>
      <c r="AQ58" s="324">
        <v>1.8</v>
      </c>
      <c r="AR58" s="325">
        <v>35.200000000000003</v>
      </c>
    </row>
    <row r="59" spans="1:44" ht="13.2" x14ac:dyDescent="0.2">
      <c r="A59" s="247"/>
      <c r="AK59" s="303" t="s">
        <v>522</v>
      </c>
      <c r="AL59" s="304"/>
      <c r="AM59" s="312">
        <v>1017113</v>
      </c>
      <c r="AN59" s="313">
        <v>36218</v>
      </c>
      <c r="AO59" s="314">
        <v>14.3</v>
      </c>
      <c r="AP59" s="315">
        <v>54621</v>
      </c>
      <c r="AQ59" s="316">
        <v>20.7</v>
      </c>
      <c r="AR59" s="317">
        <v>-6.4</v>
      </c>
    </row>
    <row r="60" spans="1:44" ht="13.2" x14ac:dyDescent="0.2">
      <c r="A60" s="247"/>
      <c r="AK60" s="318"/>
      <c r="AL60" s="319" t="s">
        <v>518</v>
      </c>
      <c r="AM60" s="320">
        <v>900097</v>
      </c>
      <c r="AN60" s="321">
        <v>32051</v>
      </c>
      <c r="AO60" s="322">
        <v>20.6</v>
      </c>
      <c r="AP60" s="323">
        <v>30892</v>
      </c>
      <c r="AQ60" s="324">
        <v>36.700000000000003</v>
      </c>
      <c r="AR60" s="325">
        <v>-16.100000000000001</v>
      </c>
    </row>
    <row r="61" spans="1:44" ht="13.2" x14ac:dyDescent="0.2">
      <c r="A61" s="247"/>
      <c r="AK61" s="303" t="s">
        <v>523</v>
      </c>
      <c r="AL61" s="326"/>
      <c r="AM61" s="312">
        <v>1186821</v>
      </c>
      <c r="AN61" s="313">
        <v>41744</v>
      </c>
      <c r="AO61" s="314">
        <v>18.5</v>
      </c>
      <c r="AP61" s="315">
        <v>48873</v>
      </c>
      <c r="AQ61" s="327">
        <v>-0.9</v>
      </c>
      <c r="AR61" s="317">
        <v>19.399999999999999</v>
      </c>
    </row>
    <row r="62" spans="1:44" ht="13.2" x14ac:dyDescent="0.2">
      <c r="A62" s="247"/>
      <c r="AK62" s="318"/>
      <c r="AL62" s="319" t="s">
        <v>518</v>
      </c>
      <c r="AM62" s="320">
        <v>895446</v>
      </c>
      <c r="AN62" s="321">
        <v>31506</v>
      </c>
      <c r="AO62" s="322">
        <v>45.5</v>
      </c>
      <c r="AP62" s="323">
        <v>26304</v>
      </c>
      <c r="AQ62" s="324">
        <v>2.4</v>
      </c>
      <c r="AR62" s="325">
        <v>43.1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04eBBmvui/6Je05wwC42Ro1HCUGu3pKvTAtzKEbcONaBpzJMtPM/RiOW2RTnLRJUPitSQI8cIsPpRfO32Dczg==" saltValue="tTW8k9zQPp3LcTsV5dqFv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9" scale="58"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dO9/rszEqFTXBAzOsvyWC1dLp/ZUu66afi4M5XQ6Mk7Codlna2C8oTrgP7us14GfCs+OLk9Kx42L6hBJaIY4w==" saltValue="lqLI+8uDdYGnDRuvPR0/cg=="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uGsYWQ5SXjP0TIMcf2cGwArJQDbVC1qdny9HiMq/zEgRVr2ojn220p5RqUmtm1lhQd/waJ0EsBtSK1FZlfKG/w==" saltValue="7EI863Hj+zKXr6UaVoT5Jw=="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21.66</v>
      </c>
      <c r="G47" s="12">
        <v>19.46</v>
      </c>
      <c r="H47" s="12">
        <v>20.72</v>
      </c>
      <c r="I47" s="12">
        <v>22.12</v>
      </c>
      <c r="J47" s="13">
        <v>20.81</v>
      </c>
    </row>
    <row r="48" spans="2:10" ht="57.75" customHeight="1" x14ac:dyDescent="0.2">
      <c r="B48" s="14"/>
      <c r="C48" s="1176" t="s">
        <v>4</v>
      </c>
      <c r="D48" s="1176"/>
      <c r="E48" s="1177"/>
      <c r="F48" s="15">
        <v>5.42</v>
      </c>
      <c r="G48" s="16">
        <v>7.81</v>
      </c>
      <c r="H48" s="16">
        <v>7.77</v>
      </c>
      <c r="I48" s="16">
        <v>7.11</v>
      </c>
      <c r="J48" s="17">
        <v>8.6199999999999992</v>
      </c>
    </row>
    <row r="49" spans="2:10" ht="57.75" customHeight="1" thickBot="1" x14ac:dyDescent="0.25">
      <c r="B49" s="18"/>
      <c r="C49" s="1178" t="s">
        <v>5</v>
      </c>
      <c r="D49" s="1178"/>
      <c r="E49" s="1179"/>
      <c r="F49" s="19" t="s">
        <v>530</v>
      </c>
      <c r="G49" s="20">
        <v>2.16</v>
      </c>
      <c r="H49" s="20">
        <v>0.5</v>
      </c>
      <c r="I49" s="20">
        <v>1.19</v>
      </c>
      <c r="J49" s="21">
        <v>1.49</v>
      </c>
    </row>
    <row r="50" spans="2:10" ht="13.2" x14ac:dyDescent="0.2"/>
  </sheetData>
  <sheetProtection algorithmName="SHA-512" hashValue="hQfzBWIE+J9sC+BxXMfHnBNumIZSeaCSbWY7WAtEE5XQm0R0N859LRtSjY4435LGpUAFTqL0nlvFOdyNvprnJg==" saltValue="C+1CnzHEXKW/YVpq95bMug=="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59"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531</v>
      </c>
      <c r="D34" s="1184"/>
      <c r="E34" s="1185"/>
      <c r="F34" s="32">
        <v>19.28</v>
      </c>
      <c r="G34" s="33">
        <v>19.100000000000001</v>
      </c>
      <c r="H34" s="33">
        <v>19.739999999999998</v>
      </c>
      <c r="I34" s="33">
        <v>17.54</v>
      </c>
      <c r="J34" s="34">
        <v>15.69</v>
      </c>
      <c r="K34" s="22"/>
      <c r="L34" s="22"/>
      <c r="M34" s="22"/>
      <c r="N34" s="22"/>
      <c r="O34" s="22"/>
      <c r="P34" s="22"/>
    </row>
    <row r="35" spans="1:16" ht="39" customHeight="1" x14ac:dyDescent="0.2">
      <c r="A35" s="22"/>
      <c r="B35" s="35"/>
      <c r="C35" s="1180" t="s">
        <v>532</v>
      </c>
      <c r="D35" s="1180"/>
      <c r="E35" s="1181"/>
      <c r="F35" s="36">
        <v>5.41</v>
      </c>
      <c r="G35" s="37">
        <v>7.8</v>
      </c>
      <c r="H35" s="37">
        <v>7.77</v>
      </c>
      <c r="I35" s="37">
        <v>7.11</v>
      </c>
      <c r="J35" s="38">
        <v>8.61</v>
      </c>
      <c r="K35" s="22"/>
      <c r="L35" s="22"/>
      <c r="M35" s="22"/>
      <c r="N35" s="22"/>
      <c r="O35" s="22"/>
      <c r="P35" s="22"/>
    </row>
    <row r="36" spans="1:16" ht="39" customHeight="1" x14ac:dyDescent="0.2">
      <c r="A36" s="22"/>
      <c r="B36" s="35"/>
      <c r="C36" s="1180" t="s">
        <v>533</v>
      </c>
      <c r="D36" s="1180"/>
      <c r="E36" s="1181"/>
      <c r="F36" s="36">
        <v>2.21</v>
      </c>
      <c r="G36" s="37">
        <v>2.1800000000000002</v>
      </c>
      <c r="H36" s="37">
        <v>1.54</v>
      </c>
      <c r="I36" s="37">
        <v>0.87</v>
      </c>
      <c r="J36" s="38">
        <v>0.94</v>
      </c>
      <c r="K36" s="22"/>
      <c r="L36" s="22"/>
      <c r="M36" s="22"/>
      <c r="N36" s="22"/>
      <c r="O36" s="22"/>
      <c r="P36" s="22"/>
    </row>
    <row r="37" spans="1:16" ht="39" customHeight="1" x14ac:dyDescent="0.2">
      <c r="A37" s="22"/>
      <c r="B37" s="35"/>
      <c r="C37" s="1180" t="s">
        <v>534</v>
      </c>
      <c r="D37" s="1180"/>
      <c r="E37" s="1181"/>
      <c r="F37" s="36">
        <v>0.86</v>
      </c>
      <c r="G37" s="37">
        <v>0.71</v>
      </c>
      <c r="H37" s="37">
        <v>0.79</v>
      </c>
      <c r="I37" s="37">
        <v>0.74</v>
      </c>
      <c r="J37" s="38">
        <v>0.75</v>
      </c>
      <c r="K37" s="22"/>
      <c r="L37" s="22"/>
      <c r="M37" s="22"/>
      <c r="N37" s="22"/>
      <c r="O37" s="22"/>
      <c r="P37" s="22"/>
    </row>
    <row r="38" spans="1:16" ht="39" customHeight="1" x14ac:dyDescent="0.2">
      <c r="A38" s="22"/>
      <c r="B38" s="35"/>
      <c r="C38" s="1180" t="s">
        <v>535</v>
      </c>
      <c r="D38" s="1180"/>
      <c r="E38" s="1181"/>
      <c r="F38" s="36">
        <v>1.34</v>
      </c>
      <c r="G38" s="37">
        <v>1.03</v>
      </c>
      <c r="H38" s="37">
        <v>1.1599999999999999</v>
      </c>
      <c r="I38" s="37">
        <v>0.68</v>
      </c>
      <c r="J38" s="38">
        <v>0.75</v>
      </c>
      <c r="K38" s="22"/>
      <c r="L38" s="22"/>
      <c r="M38" s="22"/>
      <c r="N38" s="22"/>
      <c r="O38" s="22"/>
      <c r="P38" s="22"/>
    </row>
    <row r="39" spans="1:16" ht="39" customHeight="1" x14ac:dyDescent="0.2">
      <c r="A39" s="22"/>
      <c r="B39" s="35"/>
      <c r="C39" s="1180" t="s">
        <v>536</v>
      </c>
      <c r="D39" s="1180"/>
      <c r="E39" s="1181"/>
      <c r="F39" s="36">
        <v>0.01</v>
      </c>
      <c r="G39" s="37">
        <v>0.02</v>
      </c>
      <c r="H39" s="37">
        <v>0.01</v>
      </c>
      <c r="I39" s="37">
        <v>0.09</v>
      </c>
      <c r="J39" s="38">
        <v>0.01</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537</v>
      </c>
      <c r="D42" s="1180"/>
      <c r="E42" s="1181"/>
      <c r="F42" s="36" t="s">
        <v>486</v>
      </c>
      <c r="G42" s="37" t="s">
        <v>486</v>
      </c>
      <c r="H42" s="37" t="s">
        <v>486</v>
      </c>
      <c r="I42" s="37" t="s">
        <v>486</v>
      </c>
      <c r="J42" s="38" t="s">
        <v>486</v>
      </c>
      <c r="K42" s="22"/>
      <c r="L42" s="22"/>
      <c r="M42" s="22"/>
      <c r="N42" s="22"/>
      <c r="O42" s="22"/>
      <c r="P42" s="22"/>
    </row>
    <row r="43" spans="1:16" ht="39" customHeight="1" thickBot="1" x14ac:dyDescent="0.25">
      <c r="A43" s="22"/>
      <c r="B43" s="40"/>
      <c r="C43" s="1182" t="s">
        <v>538</v>
      </c>
      <c r="D43" s="1182"/>
      <c r="E43" s="1183"/>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BkN/eBmwhR+SQY+VQQcbaDRSSZEqv6lF28kVio7pN5B4BX4B2ESxivZrU9+NSnF6kM/wfvFQCX6wC6froPqbQ==" saltValue="CoxVamj+zeNDazQ4T/dk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704</v>
      </c>
      <c r="L45" s="58">
        <v>729</v>
      </c>
      <c r="M45" s="58">
        <v>826</v>
      </c>
      <c r="N45" s="58">
        <v>852</v>
      </c>
      <c r="O45" s="59">
        <v>827</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486</v>
      </c>
      <c r="L46" s="62" t="s">
        <v>486</v>
      </c>
      <c r="M46" s="62" t="s">
        <v>486</v>
      </c>
      <c r="N46" s="62" t="s">
        <v>486</v>
      </c>
      <c r="O46" s="63" t="s">
        <v>486</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486</v>
      </c>
      <c r="L47" s="62" t="s">
        <v>486</v>
      </c>
      <c r="M47" s="62" t="s">
        <v>486</v>
      </c>
      <c r="N47" s="62" t="s">
        <v>486</v>
      </c>
      <c r="O47" s="63" t="s">
        <v>486</v>
      </c>
      <c r="P47" s="46"/>
      <c r="Q47" s="46"/>
      <c r="R47" s="46"/>
      <c r="S47" s="46"/>
      <c r="T47" s="46"/>
      <c r="U47" s="46"/>
    </row>
    <row r="48" spans="1:21" ht="30.75" customHeight="1" x14ac:dyDescent="0.2">
      <c r="A48" s="46"/>
      <c r="B48" s="1188"/>
      <c r="C48" s="1189"/>
      <c r="D48" s="60"/>
      <c r="E48" s="1194" t="s">
        <v>13</v>
      </c>
      <c r="F48" s="1194"/>
      <c r="G48" s="1194"/>
      <c r="H48" s="1194"/>
      <c r="I48" s="1194"/>
      <c r="J48" s="1195"/>
      <c r="K48" s="61">
        <v>260</v>
      </c>
      <c r="L48" s="62">
        <v>238</v>
      </c>
      <c r="M48" s="62">
        <v>241</v>
      </c>
      <c r="N48" s="62">
        <v>232</v>
      </c>
      <c r="O48" s="63">
        <v>220</v>
      </c>
      <c r="P48" s="46"/>
      <c r="Q48" s="46"/>
      <c r="R48" s="46"/>
      <c r="S48" s="46"/>
      <c r="T48" s="46"/>
      <c r="U48" s="46"/>
    </row>
    <row r="49" spans="1:21" ht="30.75" customHeight="1" x14ac:dyDescent="0.2">
      <c r="A49" s="46"/>
      <c r="B49" s="1188"/>
      <c r="C49" s="1189"/>
      <c r="D49" s="60"/>
      <c r="E49" s="1194" t="s">
        <v>14</v>
      </c>
      <c r="F49" s="1194"/>
      <c r="G49" s="1194"/>
      <c r="H49" s="1194"/>
      <c r="I49" s="1194"/>
      <c r="J49" s="1195"/>
      <c r="K49" s="61">
        <v>32</v>
      </c>
      <c r="L49" s="62">
        <v>71</v>
      </c>
      <c r="M49" s="62">
        <v>130</v>
      </c>
      <c r="N49" s="62">
        <v>133</v>
      </c>
      <c r="O49" s="63">
        <v>123</v>
      </c>
      <c r="P49" s="46"/>
      <c r="Q49" s="46"/>
      <c r="R49" s="46"/>
      <c r="S49" s="46"/>
      <c r="T49" s="46"/>
      <c r="U49" s="46"/>
    </row>
    <row r="50" spans="1:21" ht="30.75" customHeight="1" x14ac:dyDescent="0.2">
      <c r="A50" s="46"/>
      <c r="B50" s="1188"/>
      <c r="C50" s="1189"/>
      <c r="D50" s="60"/>
      <c r="E50" s="1194" t="s">
        <v>15</v>
      </c>
      <c r="F50" s="1194"/>
      <c r="G50" s="1194"/>
      <c r="H50" s="1194"/>
      <c r="I50" s="1194"/>
      <c r="J50" s="1195"/>
      <c r="K50" s="61">
        <v>37</v>
      </c>
      <c r="L50" s="62">
        <v>37</v>
      </c>
      <c r="M50" s="62" t="s">
        <v>486</v>
      </c>
      <c r="N50" s="62" t="s">
        <v>486</v>
      </c>
      <c r="O50" s="63" t="s">
        <v>486</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486</v>
      </c>
      <c r="L51" s="62" t="s">
        <v>486</v>
      </c>
      <c r="M51" s="62" t="s">
        <v>486</v>
      </c>
      <c r="N51" s="62" t="s">
        <v>486</v>
      </c>
      <c r="O51" s="63" t="s">
        <v>486</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825</v>
      </c>
      <c r="L52" s="62">
        <v>833</v>
      </c>
      <c r="M52" s="62">
        <v>871</v>
      </c>
      <c r="N52" s="62">
        <v>865</v>
      </c>
      <c r="O52" s="63">
        <v>849</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208</v>
      </c>
      <c r="L53" s="67">
        <v>242</v>
      </c>
      <c r="M53" s="67">
        <v>326</v>
      </c>
      <c r="N53" s="67">
        <v>352</v>
      </c>
      <c r="O53" s="68">
        <v>321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202" t="s">
        <v>24</v>
      </c>
      <c r="C58" s="1203"/>
      <c r="D58" s="1208" t="s">
        <v>25</v>
      </c>
      <c r="E58" s="1209"/>
      <c r="F58" s="1209"/>
      <c r="G58" s="1209"/>
      <c r="H58" s="1209"/>
      <c r="I58" s="1209"/>
      <c r="J58" s="1210"/>
      <c r="K58" s="81" t="s">
        <v>486</v>
      </c>
      <c r="L58" s="82" t="s">
        <v>486</v>
      </c>
      <c r="M58" s="82" t="s">
        <v>486</v>
      </c>
      <c r="N58" s="82" t="s">
        <v>486</v>
      </c>
      <c r="O58" s="83" t="s">
        <v>486</v>
      </c>
    </row>
    <row r="59" spans="1:21" ht="31.5" customHeight="1" x14ac:dyDescent="0.2">
      <c r="B59" s="1204"/>
      <c r="C59" s="1205"/>
      <c r="D59" s="1211" t="s">
        <v>26</v>
      </c>
      <c r="E59" s="1212"/>
      <c r="F59" s="1212"/>
      <c r="G59" s="1212"/>
      <c r="H59" s="1212"/>
      <c r="I59" s="1212"/>
      <c r="J59" s="1213"/>
      <c r="K59" s="84" t="s">
        <v>486</v>
      </c>
      <c r="L59" s="85" t="s">
        <v>486</v>
      </c>
      <c r="M59" s="85" t="s">
        <v>486</v>
      </c>
      <c r="N59" s="85" t="s">
        <v>486</v>
      </c>
      <c r="O59" s="86" t="s">
        <v>486</v>
      </c>
    </row>
    <row r="60" spans="1:21" ht="31.5" customHeight="1" thickBot="1" x14ac:dyDescent="0.25">
      <c r="B60" s="1206"/>
      <c r="C60" s="1207"/>
      <c r="D60" s="1214" t="s">
        <v>27</v>
      </c>
      <c r="E60" s="1215"/>
      <c r="F60" s="1215"/>
      <c r="G60" s="1215"/>
      <c r="H60" s="1215"/>
      <c r="I60" s="1215"/>
      <c r="J60" s="1216"/>
      <c r="K60" s="87" t="s">
        <v>486</v>
      </c>
      <c r="L60" s="88" t="s">
        <v>486</v>
      </c>
      <c r="M60" s="88" t="s">
        <v>486</v>
      </c>
      <c r="N60" s="88" t="s">
        <v>486</v>
      </c>
      <c r="O60" s="89" t="s">
        <v>486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irErr5hQmzDqZlhaAH8tI+Bfs7t6zi5nxOOHbmNVsG3NfjR1mjl86Z0bD2lpwtBGyKUif+si0IX8w1lQS2RKA==" saltValue="YIiQjYjD2kCNO6IIy+uJf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9" scale="49"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7" t="s">
        <v>30</v>
      </c>
      <c r="C41" s="1218"/>
      <c r="D41" s="103"/>
      <c r="E41" s="1223" t="s">
        <v>31</v>
      </c>
      <c r="F41" s="1223"/>
      <c r="G41" s="1223"/>
      <c r="H41" s="1224"/>
      <c r="I41" s="330">
        <v>10155</v>
      </c>
      <c r="J41" s="331">
        <v>10248</v>
      </c>
      <c r="K41" s="331">
        <v>9848</v>
      </c>
      <c r="L41" s="331">
        <v>9332</v>
      </c>
      <c r="M41" s="332">
        <v>8649</v>
      </c>
    </row>
    <row r="42" spans="2:13" ht="27.75" customHeight="1" x14ac:dyDescent="0.2">
      <c r="B42" s="1219"/>
      <c r="C42" s="1220"/>
      <c r="D42" s="104"/>
      <c r="E42" s="1225" t="s">
        <v>32</v>
      </c>
      <c r="F42" s="1225"/>
      <c r="G42" s="1225"/>
      <c r="H42" s="1226"/>
      <c r="I42" s="333">
        <v>37</v>
      </c>
      <c r="J42" s="334" t="s">
        <v>486</v>
      </c>
      <c r="K42" s="334" t="s">
        <v>486</v>
      </c>
      <c r="L42" s="334" t="s">
        <v>486</v>
      </c>
      <c r="M42" s="335" t="s">
        <v>486</v>
      </c>
    </row>
    <row r="43" spans="2:13" ht="27.75" customHeight="1" x14ac:dyDescent="0.2">
      <c r="B43" s="1219"/>
      <c r="C43" s="1220"/>
      <c r="D43" s="104"/>
      <c r="E43" s="1225" t="s">
        <v>33</v>
      </c>
      <c r="F43" s="1225"/>
      <c r="G43" s="1225"/>
      <c r="H43" s="1226"/>
      <c r="I43" s="333">
        <v>2400</v>
      </c>
      <c r="J43" s="334">
        <v>2036</v>
      </c>
      <c r="K43" s="334">
        <v>1805</v>
      </c>
      <c r="L43" s="334">
        <v>1597</v>
      </c>
      <c r="M43" s="335">
        <v>1431</v>
      </c>
    </row>
    <row r="44" spans="2:13" ht="27.75" customHeight="1" x14ac:dyDescent="0.2">
      <c r="B44" s="1219"/>
      <c r="C44" s="1220"/>
      <c r="D44" s="104"/>
      <c r="E44" s="1225" t="s">
        <v>34</v>
      </c>
      <c r="F44" s="1225"/>
      <c r="G44" s="1225"/>
      <c r="H44" s="1226"/>
      <c r="I44" s="333">
        <v>1455</v>
      </c>
      <c r="J44" s="334">
        <v>1403</v>
      </c>
      <c r="K44" s="334">
        <v>1279</v>
      </c>
      <c r="L44" s="334">
        <v>1148</v>
      </c>
      <c r="M44" s="335">
        <v>1117</v>
      </c>
    </row>
    <row r="45" spans="2:13" ht="27.75" customHeight="1" x14ac:dyDescent="0.2">
      <c r="B45" s="1219"/>
      <c r="C45" s="1220"/>
      <c r="D45" s="104"/>
      <c r="E45" s="1225" t="s">
        <v>35</v>
      </c>
      <c r="F45" s="1225"/>
      <c r="G45" s="1225"/>
      <c r="H45" s="1226"/>
      <c r="I45" s="333">
        <v>1409</v>
      </c>
      <c r="J45" s="334">
        <v>1384</v>
      </c>
      <c r="K45" s="334">
        <v>1368</v>
      </c>
      <c r="L45" s="334">
        <v>1340</v>
      </c>
      <c r="M45" s="335">
        <v>1339</v>
      </c>
    </row>
    <row r="46" spans="2:13" ht="27.75" customHeight="1" x14ac:dyDescent="0.2">
      <c r="B46" s="1219"/>
      <c r="C46" s="1220"/>
      <c r="D46" s="105"/>
      <c r="E46" s="1225" t="s">
        <v>36</v>
      </c>
      <c r="F46" s="1225"/>
      <c r="G46" s="1225"/>
      <c r="H46" s="1226"/>
      <c r="I46" s="333" t="s">
        <v>486</v>
      </c>
      <c r="J46" s="334" t="s">
        <v>486</v>
      </c>
      <c r="K46" s="334" t="s">
        <v>486</v>
      </c>
      <c r="L46" s="334" t="s">
        <v>486</v>
      </c>
      <c r="M46" s="335" t="s">
        <v>486</v>
      </c>
    </row>
    <row r="47" spans="2:13" ht="27.75" customHeight="1" x14ac:dyDescent="0.2">
      <c r="B47" s="1219"/>
      <c r="C47" s="1220"/>
      <c r="D47" s="106"/>
      <c r="E47" s="1227" t="s">
        <v>37</v>
      </c>
      <c r="F47" s="1228"/>
      <c r="G47" s="1228"/>
      <c r="H47" s="1229"/>
      <c r="I47" s="333" t="s">
        <v>486</v>
      </c>
      <c r="J47" s="334" t="s">
        <v>486</v>
      </c>
      <c r="K47" s="334" t="s">
        <v>486</v>
      </c>
      <c r="L47" s="334" t="s">
        <v>486</v>
      </c>
      <c r="M47" s="335" t="s">
        <v>486</v>
      </c>
    </row>
    <row r="48" spans="2:13" ht="27.75" customHeight="1" x14ac:dyDescent="0.2">
      <c r="B48" s="1219"/>
      <c r="C48" s="1220"/>
      <c r="D48" s="104"/>
      <c r="E48" s="1225" t="s">
        <v>38</v>
      </c>
      <c r="F48" s="1225"/>
      <c r="G48" s="1225"/>
      <c r="H48" s="1226"/>
      <c r="I48" s="333" t="s">
        <v>486</v>
      </c>
      <c r="J48" s="334" t="s">
        <v>486</v>
      </c>
      <c r="K48" s="334" t="s">
        <v>486</v>
      </c>
      <c r="L48" s="334" t="s">
        <v>486</v>
      </c>
      <c r="M48" s="335" t="s">
        <v>486</v>
      </c>
    </row>
    <row r="49" spans="2:13" ht="27.75" customHeight="1" x14ac:dyDescent="0.2">
      <c r="B49" s="1221"/>
      <c r="C49" s="1222"/>
      <c r="D49" s="104"/>
      <c r="E49" s="1225" t="s">
        <v>39</v>
      </c>
      <c r="F49" s="1225"/>
      <c r="G49" s="1225"/>
      <c r="H49" s="1226"/>
      <c r="I49" s="333" t="s">
        <v>486</v>
      </c>
      <c r="J49" s="334" t="s">
        <v>486</v>
      </c>
      <c r="K49" s="334" t="s">
        <v>486</v>
      </c>
      <c r="L49" s="334" t="s">
        <v>486</v>
      </c>
      <c r="M49" s="335" t="s">
        <v>486</v>
      </c>
    </row>
    <row r="50" spans="2:13" ht="27.75" customHeight="1" x14ac:dyDescent="0.2">
      <c r="B50" s="1230" t="s">
        <v>40</v>
      </c>
      <c r="C50" s="1231"/>
      <c r="D50" s="107"/>
      <c r="E50" s="1225" t="s">
        <v>41</v>
      </c>
      <c r="F50" s="1225"/>
      <c r="G50" s="1225"/>
      <c r="H50" s="1226"/>
      <c r="I50" s="333">
        <v>2236</v>
      </c>
      <c r="J50" s="334">
        <v>2790</v>
      </c>
      <c r="K50" s="334">
        <v>4165</v>
      </c>
      <c r="L50" s="334">
        <v>4172</v>
      </c>
      <c r="M50" s="335">
        <v>3842</v>
      </c>
    </row>
    <row r="51" spans="2:13" ht="27.75" customHeight="1" x14ac:dyDescent="0.2">
      <c r="B51" s="1219"/>
      <c r="C51" s="1220"/>
      <c r="D51" s="104"/>
      <c r="E51" s="1225" t="s">
        <v>42</v>
      </c>
      <c r="F51" s="1225"/>
      <c r="G51" s="1225"/>
      <c r="H51" s="1226"/>
      <c r="I51" s="333">
        <v>2011</v>
      </c>
      <c r="J51" s="334">
        <v>1750</v>
      </c>
      <c r="K51" s="334">
        <v>1584</v>
      </c>
      <c r="L51" s="334">
        <v>1432</v>
      </c>
      <c r="M51" s="335">
        <v>1310</v>
      </c>
    </row>
    <row r="52" spans="2:13" ht="27.75" customHeight="1" x14ac:dyDescent="0.2">
      <c r="B52" s="1221"/>
      <c r="C52" s="1222"/>
      <c r="D52" s="104"/>
      <c r="E52" s="1225" t="s">
        <v>43</v>
      </c>
      <c r="F52" s="1225"/>
      <c r="G52" s="1225"/>
      <c r="H52" s="1226"/>
      <c r="I52" s="333">
        <v>7686</v>
      </c>
      <c r="J52" s="334">
        <v>7601</v>
      </c>
      <c r="K52" s="334">
        <v>7321</v>
      </c>
      <c r="L52" s="334">
        <v>6861</v>
      </c>
      <c r="M52" s="335">
        <v>6257</v>
      </c>
    </row>
    <row r="53" spans="2:13" ht="27.75" customHeight="1" thickBot="1" x14ac:dyDescent="0.25">
      <c r="B53" s="1232" t="s">
        <v>19</v>
      </c>
      <c r="C53" s="1233"/>
      <c r="D53" s="108"/>
      <c r="E53" s="1234" t="s">
        <v>44</v>
      </c>
      <c r="F53" s="1234"/>
      <c r="G53" s="1234"/>
      <c r="H53" s="1235"/>
      <c r="I53" s="336">
        <v>3524</v>
      </c>
      <c r="J53" s="337">
        <v>2930</v>
      </c>
      <c r="K53" s="337">
        <v>1230</v>
      </c>
      <c r="L53" s="337">
        <v>952</v>
      </c>
      <c r="M53" s="338">
        <v>1128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113PDlEkOlYdbFxz4XudTpokYJ2deNU1V068n12GF4mEjIOF5U02OGHwL/O0a+JvkDfD+uLPB68yxcnIjyYZA==" saltValue="W0lO+sbyoSeVEQz9iq7/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44" t="s">
        <v>46</v>
      </c>
      <c r="D55" s="1244"/>
      <c r="E55" s="1245"/>
      <c r="F55" s="339">
        <v>1348</v>
      </c>
      <c r="G55" s="339">
        <v>1462</v>
      </c>
      <c r="H55" s="340">
        <v>1439</v>
      </c>
    </row>
    <row r="56" spans="2:8" ht="52.5" customHeight="1" x14ac:dyDescent="0.2">
      <c r="B56" s="120"/>
      <c r="C56" s="1246" t="s">
        <v>47</v>
      </c>
      <c r="D56" s="1246"/>
      <c r="E56" s="1247"/>
      <c r="F56" s="341">
        <v>0</v>
      </c>
      <c r="G56" s="341">
        <v>0</v>
      </c>
      <c r="H56" s="342">
        <v>0</v>
      </c>
    </row>
    <row r="57" spans="2:8" ht="53.25" customHeight="1" x14ac:dyDescent="0.2">
      <c r="B57" s="120"/>
      <c r="C57" s="1248" t="s">
        <v>48</v>
      </c>
      <c r="D57" s="1248"/>
      <c r="E57" s="1249"/>
      <c r="F57" s="343">
        <v>2443</v>
      </c>
      <c r="G57" s="343">
        <v>2336</v>
      </c>
      <c r="H57" s="344">
        <v>2029</v>
      </c>
    </row>
    <row r="58" spans="2:8" ht="45.75" customHeight="1" x14ac:dyDescent="0.2">
      <c r="B58" s="121"/>
      <c r="C58" s="1236" t="s">
        <v>548</v>
      </c>
      <c r="D58" s="1237"/>
      <c r="E58" s="1238"/>
      <c r="F58" s="345">
        <v>1273</v>
      </c>
      <c r="G58" s="345">
        <v>1236</v>
      </c>
      <c r="H58" s="346">
        <v>1034</v>
      </c>
    </row>
    <row r="59" spans="2:8" ht="45.75" customHeight="1" x14ac:dyDescent="0.2">
      <c r="B59" s="121"/>
      <c r="C59" s="1236" t="s">
        <v>549</v>
      </c>
      <c r="D59" s="1237"/>
      <c r="E59" s="1238"/>
      <c r="F59" s="345">
        <v>690</v>
      </c>
      <c r="G59" s="345">
        <v>617</v>
      </c>
      <c r="H59" s="346">
        <v>541</v>
      </c>
    </row>
    <row r="60" spans="2:8" ht="45.75" customHeight="1" x14ac:dyDescent="0.2">
      <c r="B60" s="121"/>
      <c r="C60" s="1236" t="s">
        <v>550</v>
      </c>
      <c r="D60" s="1237"/>
      <c r="E60" s="1238"/>
      <c r="F60" s="345">
        <v>396</v>
      </c>
      <c r="G60" s="345">
        <v>388</v>
      </c>
      <c r="H60" s="346">
        <v>346</v>
      </c>
    </row>
    <row r="61" spans="2:8" ht="45.75" customHeight="1" x14ac:dyDescent="0.2">
      <c r="B61" s="121"/>
      <c r="C61" s="1236" t="s">
        <v>551</v>
      </c>
      <c r="D61" s="1237"/>
      <c r="E61" s="1238"/>
      <c r="F61" s="345">
        <v>74</v>
      </c>
      <c r="G61" s="345">
        <v>83</v>
      </c>
      <c r="H61" s="346">
        <v>107</v>
      </c>
    </row>
    <row r="62" spans="2:8" ht="45.75" customHeight="1" thickBot="1" x14ac:dyDescent="0.25">
      <c r="B62" s="122"/>
      <c r="C62" s="1239" t="s">
        <v>552</v>
      </c>
      <c r="D62" s="1240"/>
      <c r="E62" s="1241"/>
      <c r="F62" s="347">
        <v>6</v>
      </c>
      <c r="G62" s="347">
        <v>8</v>
      </c>
      <c r="H62" s="348">
        <v>0</v>
      </c>
    </row>
    <row r="63" spans="2:8" ht="52.5" customHeight="1" thickBot="1" x14ac:dyDescent="0.25">
      <c r="B63" s="123"/>
      <c r="C63" s="1242" t="s">
        <v>49</v>
      </c>
      <c r="D63" s="1242"/>
      <c r="E63" s="1243"/>
      <c r="F63" s="349">
        <v>3791</v>
      </c>
      <c r="G63" s="349">
        <v>3798</v>
      </c>
      <c r="H63" s="350">
        <v>3468</v>
      </c>
    </row>
    <row r="64" spans="2:8" ht="13.2" x14ac:dyDescent="0.2"/>
  </sheetData>
  <sheetProtection algorithmName="SHA-512" hashValue="JcVpijU+fyvWZIJmVzmAnpoEzxluPjuzKCaKbsEa7RzYZzVwKs5nnPVSyXR/Q7MGYGJYhkSnGWYLdB1HCQ10fw==" saltValue="TjdkRLR0JfOPg0L+/cb+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571</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525</v>
      </c>
      <c r="BQ50" s="390"/>
      <c r="BR50" s="390"/>
      <c r="BS50" s="390"/>
      <c r="BT50" s="390"/>
      <c r="BU50" s="390"/>
      <c r="BV50" s="390"/>
      <c r="BW50" s="390"/>
      <c r="BX50" s="390" t="s">
        <v>526</v>
      </c>
      <c r="BY50" s="390"/>
      <c r="BZ50" s="390"/>
      <c r="CA50" s="390"/>
      <c r="CB50" s="390"/>
      <c r="CC50" s="390"/>
      <c r="CD50" s="390"/>
      <c r="CE50" s="390"/>
      <c r="CF50" s="390" t="s">
        <v>527</v>
      </c>
      <c r="CG50" s="390"/>
      <c r="CH50" s="390"/>
      <c r="CI50" s="390"/>
      <c r="CJ50" s="390"/>
      <c r="CK50" s="390"/>
      <c r="CL50" s="390"/>
      <c r="CM50" s="390"/>
      <c r="CN50" s="390" t="s">
        <v>528</v>
      </c>
      <c r="CO50" s="390"/>
      <c r="CP50" s="390"/>
      <c r="CQ50" s="390"/>
      <c r="CR50" s="390"/>
      <c r="CS50" s="390"/>
      <c r="CT50" s="390"/>
      <c r="CU50" s="390"/>
      <c r="CV50" s="390" t="s">
        <v>529</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562</v>
      </c>
      <c r="AO51" s="393"/>
      <c r="AP51" s="393"/>
      <c r="AQ51" s="393"/>
      <c r="AR51" s="393"/>
      <c r="AS51" s="393"/>
      <c r="AT51" s="393"/>
      <c r="AU51" s="393"/>
      <c r="AV51" s="393"/>
      <c r="AW51" s="393"/>
      <c r="AX51" s="393"/>
      <c r="AY51" s="393"/>
      <c r="AZ51" s="393"/>
      <c r="BA51" s="393"/>
      <c r="BB51" s="393" t="s">
        <v>563</v>
      </c>
      <c r="BC51" s="393"/>
      <c r="BD51" s="393"/>
      <c r="BE51" s="393"/>
      <c r="BF51" s="393"/>
      <c r="BG51" s="393"/>
      <c r="BH51" s="393"/>
      <c r="BI51" s="393"/>
      <c r="BJ51" s="393"/>
      <c r="BK51" s="393"/>
      <c r="BL51" s="393"/>
      <c r="BM51" s="393"/>
      <c r="BN51" s="393"/>
      <c r="BO51" s="393"/>
      <c r="BP51" s="391">
        <v>63</v>
      </c>
      <c r="BQ51" s="391"/>
      <c r="BR51" s="391"/>
      <c r="BS51" s="391"/>
      <c r="BT51" s="391"/>
      <c r="BU51" s="391"/>
      <c r="BV51" s="391"/>
      <c r="BW51" s="391"/>
      <c r="BX51" s="391">
        <v>48.3</v>
      </c>
      <c r="BY51" s="391"/>
      <c r="BZ51" s="391"/>
      <c r="CA51" s="391"/>
      <c r="CB51" s="391"/>
      <c r="CC51" s="391"/>
      <c r="CD51" s="391"/>
      <c r="CE51" s="391"/>
      <c r="CF51" s="391">
        <v>21</v>
      </c>
      <c r="CG51" s="391"/>
      <c r="CH51" s="391"/>
      <c r="CI51" s="391"/>
      <c r="CJ51" s="391"/>
      <c r="CK51" s="391"/>
      <c r="CL51" s="391"/>
      <c r="CM51" s="391"/>
      <c r="CN51" s="391">
        <v>15.9</v>
      </c>
      <c r="CO51" s="391"/>
      <c r="CP51" s="391"/>
      <c r="CQ51" s="391"/>
      <c r="CR51" s="391"/>
      <c r="CS51" s="391"/>
      <c r="CT51" s="391"/>
      <c r="CU51" s="391"/>
      <c r="CV51" s="391">
        <v>17.899999999999999</v>
      </c>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564</v>
      </c>
      <c r="BC53" s="393"/>
      <c r="BD53" s="393"/>
      <c r="BE53" s="393"/>
      <c r="BF53" s="393"/>
      <c r="BG53" s="393"/>
      <c r="BH53" s="393"/>
      <c r="BI53" s="393"/>
      <c r="BJ53" s="393"/>
      <c r="BK53" s="393"/>
      <c r="BL53" s="393"/>
      <c r="BM53" s="393"/>
      <c r="BN53" s="393"/>
      <c r="BO53" s="393"/>
      <c r="BP53" s="391">
        <v>55.2</v>
      </c>
      <c r="BQ53" s="391"/>
      <c r="BR53" s="391"/>
      <c r="BS53" s="391"/>
      <c r="BT53" s="391"/>
      <c r="BU53" s="391"/>
      <c r="BV53" s="391"/>
      <c r="BW53" s="391"/>
      <c r="BX53" s="391">
        <v>57</v>
      </c>
      <c r="BY53" s="391"/>
      <c r="BZ53" s="391"/>
      <c r="CA53" s="391"/>
      <c r="CB53" s="391"/>
      <c r="CC53" s="391"/>
      <c r="CD53" s="391"/>
      <c r="CE53" s="391"/>
      <c r="CF53" s="391">
        <v>58.4</v>
      </c>
      <c r="CG53" s="391"/>
      <c r="CH53" s="391"/>
      <c r="CI53" s="391"/>
      <c r="CJ53" s="391"/>
      <c r="CK53" s="391"/>
      <c r="CL53" s="391"/>
      <c r="CM53" s="391"/>
      <c r="CN53" s="391">
        <v>60</v>
      </c>
      <c r="CO53" s="391"/>
      <c r="CP53" s="391"/>
      <c r="CQ53" s="391"/>
      <c r="CR53" s="391"/>
      <c r="CS53" s="391"/>
      <c r="CT53" s="391"/>
      <c r="CU53" s="391"/>
      <c r="CV53" s="391">
        <v>61.3</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565</v>
      </c>
      <c r="AO55" s="390"/>
      <c r="AP55" s="390"/>
      <c r="AQ55" s="390"/>
      <c r="AR55" s="390"/>
      <c r="AS55" s="390"/>
      <c r="AT55" s="390"/>
      <c r="AU55" s="390"/>
      <c r="AV55" s="390"/>
      <c r="AW55" s="390"/>
      <c r="AX55" s="390"/>
      <c r="AY55" s="390"/>
      <c r="AZ55" s="390"/>
      <c r="BA55" s="390"/>
      <c r="BB55" s="393" t="s">
        <v>563</v>
      </c>
      <c r="BC55" s="393"/>
      <c r="BD55" s="393"/>
      <c r="BE55" s="393"/>
      <c r="BF55" s="393"/>
      <c r="BG55" s="393"/>
      <c r="BH55" s="393"/>
      <c r="BI55" s="393"/>
      <c r="BJ55" s="393"/>
      <c r="BK55" s="393"/>
      <c r="BL55" s="393"/>
      <c r="BM55" s="393"/>
      <c r="BN55" s="393"/>
      <c r="BO55" s="393"/>
      <c r="BP55" s="391">
        <v>10.9</v>
      </c>
      <c r="BQ55" s="391"/>
      <c r="BR55" s="391"/>
      <c r="BS55" s="391"/>
      <c r="BT55" s="391"/>
      <c r="BU55" s="391"/>
      <c r="BV55" s="391"/>
      <c r="BW55" s="391"/>
      <c r="BX55" s="391">
        <v>4.5999999999999996</v>
      </c>
      <c r="BY55" s="391"/>
      <c r="BZ55" s="391"/>
      <c r="CA55" s="391"/>
      <c r="CB55" s="391"/>
      <c r="CC55" s="391"/>
      <c r="CD55" s="391"/>
      <c r="CE55" s="391"/>
      <c r="CF55" s="391">
        <v>0.6</v>
      </c>
      <c r="CG55" s="391"/>
      <c r="CH55" s="391"/>
      <c r="CI55" s="391"/>
      <c r="CJ55" s="391"/>
      <c r="CK55" s="391"/>
      <c r="CL55" s="391"/>
      <c r="CM55" s="391"/>
      <c r="CN55" s="391">
        <v>0</v>
      </c>
      <c r="CO55" s="391"/>
      <c r="CP55" s="391"/>
      <c r="CQ55" s="391"/>
      <c r="CR55" s="391"/>
      <c r="CS55" s="391"/>
      <c r="CT55" s="391"/>
      <c r="CU55" s="391"/>
      <c r="CV55" s="391">
        <v>1</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564</v>
      </c>
      <c r="BC57" s="393"/>
      <c r="BD57" s="393"/>
      <c r="BE57" s="393"/>
      <c r="BF57" s="393"/>
      <c r="BG57" s="393"/>
      <c r="BH57" s="393"/>
      <c r="BI57" s="393"/>
      <c r="BJ57" s="393"/>
      <c r="BK57" s="393"/>
      <c r="BL57" s="393"/>
      <c r="BM57" s="393"/>
      <c r="BN57" s="393"/>
      <c r="BO57" s="393"/>
      <c r="BP57" s="391">
        <v>62.2</v>
      </c>
      <c r="BQ57" s="391"/>
      <c r="BR57" s="391"/>
      <c r="BS57" s="391"/>
      <c r="BT57" s="391"/>
      <c r="BU57" s="391"/>
      <c r="BV57" s="391"/>
      <c r="BW57" s="391"/>
      <c r="BX57" s="391">
        <v>61.4</v>
      </c>
      <c r="BY57" s="391"/>
      <c r="BZ57" s="391"/>
      <c r="CA57" s="391"/>
      <c r="CB57" s="391"/>
      <c r="CC57" s="391"/>
      <c r="CD57" s="391"/>
      <c r="CE57" s="391"/>
      <c r="CF57" s="391">
        <v>62.6</v>
      </c>
      <c r="CG57" s="391"/>
      <c r="CH57" s="391"/>
      <c r="CI57" s="391"/>
      <c r="CJ57" s="391"/>
      <c r="CK57" s="391"/>
      <c r="CL57" s="391"/>
      <c r="CM57" s="391"/>
      <c r="CN57" s="391">
        <v>63.6</v>
      </c>
      <c r="CO57" s="391"/>
      <c r="CP57" s="391"/>
      <c r="CQ57" s="391"/>
      <c r="CR57" s="391"/>
      <c r="CS57" s="391"/>
      <c r="CT57" s="391"/>
      <c r="CU57" s="391"/>
      <c r="CV57" s="391">
        <v>64.099999999999994</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566</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572</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525</v>
      </c>
      <c r="BQ72" s="390"/>
      <c r="BR72" s="390"/>
      <c r="BS72" s="390"/>
      <c r="BT72" s="390"/>
      <c r="BU72" s="390"/>
      <c r="BV72" s="390"/>
      <c r="BW72" s="390"/>
      <c r="BX72" s="390" t="s">
        <v>526</v>
      </c>
      <c r="BY72" s="390"/>
      <c r="BZ72" s="390"/>
      <c r="CA72" s="390"/>
      <c r="CB72" s="390"/>
      <c r="CC72" s="390"/>
      <c r="CD72" s="390"/>
      <c r="CE72" s="390"/>
      <c r="CF72" s="390" t="s">
        <v>527</v>
      </c>
      <c r="CG72" s="390"/>
      <c r="CH72" s="390"/>
      <c r="CI72" s="390"/>
      <c r="CJ72" s="390"/>
      <c r="CK72" s="390"/>
      <c r="CL72" s="390"/>
      <c r="CM72" s="390"/>
      <c r="CN72" s="390" t="s">
        <v>528</v>
      </c>
      <c r="CO72" s="390"/>
      <c r="CP72" s="390"/>
      <c r="CQ72" s="390"/>
      <c r="CR72" s="390"/>
      <c r="CS72" s="390"/>
      <c r="CT72" s="390"/>
      <c r="CU72" s="390"/>
      <c r="CV72" s="390" t="s">
        <v>529</v>
      </c>
      <c r="CW72" s="390"/>
      <c r="CX72" s="390"/>
      <c r="CY72" s="390"/>
      <c r="CZ72" s="390"/>
      <c r="DA72" s="390"/>
      <c r="DB72" s="390"/>
      <c r="DC72" s="390"/>
    </row>
    <row r="73" spans="2:107" ht="13.2" x14ac:dyDescent="0.2">
      <c r="B73" s="247"/>
      <c r="G73" s="396"/>
      <c r="H73" s="396"/>
      <c r="I73" s="396"/>
      <c r="J73" s="396"/>
      <c r="K73" s="397"/>
      <c r="L73" s="397"/>
      <c r="M73" s="397"/>
      <c r="N73" s="397"/>
      <c r="AM73" s="359"/>
      <c r="AN73" s="393" t="s">
        <v>562</v>
      </c>
      <c r="AO73" s="393"/>
      <c r="AP73" s="393"/>
      <c r="AQ73" s="393"/>
      <c r="AR73" s="393"/>
      <c r="AS73" s="393"/>
      <c r="AT73" s="393"/>
      <c r="AU73" s="393"/>
      <c r="AV73" s="393"/>
      <c r="AW73" s="393"/>
      <c r="AX73" s="393"/>
      <c r="AY73" s="393"/>
      <c r="AZ73" s="393"/>
      <c r="BA73" s="393"/>
      <c r="BB73" s="393" t="s">
        <v>563</v>
      </c>
      <c r="BC73" s="393"/>
      <c r="BD73" s="393"/>
      <c r="BE73" s="393"/>
      <c r="BF73" s="393"/>
      <c r="BG73" s="393"/>
      <c r="BH73" s="393"/>
      <c r="BI73" s="393"/>
      <c r="BJ73" s="393"/>
      <c r="BK73" s="393"/>
      <c r="BL73" s="393"/>
      <c r="BM73" s="393"/>
      <c r="BN73" s="393"/>
      <c r="BO73" s="393"/>
      <c r="BP73" s="391">
        <v>63</v>
      </c>
      <c r="BQ73" s="391"/>
      <c r="BR73" s="391"/>
      <c r="BS73" s="391"/>
      <c r="BT73" s="391"/>
      <c r="BU73" s="391"/>
      <c r="BV73" s="391"/>
      <c r="BW73" s="391"/>
      <c r="BX73" s="391">
        <v>48.3</v>
      </c>
      <c r="BY73" s="391"/>
      <c r="BZ73" s="391"/>
      <c r="CA73" s="391"/>
      <c r="CB73" s="391"/>
      <c r="CC73" s="391"/>
      <c r="CD73" s="391"/>
      <c r="CE73" s="391"/>
      <c r="CF73" s="391">
        <v>21</v>
      </c>
      <c r="CG73" s="391"/>
      <c r="CH73" s="391"/>
      <c r="CI73" s="391"/>
      <c r="CJ73" s="391"/>
      <c r="CK73" s="391"/>
      <c r="CL73" s="391"/>
      <c r="CM73" s="391"/>
      <c r="CN73" s="391">
        <v>15.9</v>
      </c>
      <c r="CO73" s="391"/>
      <c r="CP73" s="391"/>
      <c r="CQ73" s="391"/>
      <c r="CR73" s="391"/>
      <c r="CS73" s="391"/>
      <c r="CT73" s="391"/>
      <c r="CU73" s="391"/>
      <c r="CV73" s="391">
        <v>17.899999999999999</v>
      </c>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567</v>
      </c>
      <c r="BC75" s="393"/>
      <c r="BD75" s="393"/>
      <c r="BE75" s="393"/>
      <c r="BF75" s="393"/>
      <c r="BG75" s="393"/>
      <c r="BH75" s="393"/>
      <c r="BI75" s="393"/>
      <c r="BJ75" s="393"/>
      <c r="BK75" s="393"/>
      <c r="BL75" s="393"/>
      <c r="BM75" s="393"/>
      <c r="BN75" s="393"/>
      <c r="BO75" s="393"/>
      <c r="BP75" s="391">
        <v>3.8</v>
      </c>
      <c r="BQ75" s="391"/>
      <c r="BR75" s="391"/>
      <c r="BS75" s="391"/>
      <c r="BT75" s="391"/>
      <c r="BU75" s="391"/>
      <c r="BV75" s="391"/>
      <c r="BW75" s="391"/>
      <c r="BX75" s="391">
        <v>4</v>
      </c>
      <c r="BY75" s="391"/>
      <c r="BZ75" s="391"/>
      <c r="CA75" s="391"/>
      <c r="CB75" s="391"/>
      <c r="CC75" s="391"/>
      <c r="CD75" s="391"/>
      <c r="CE75" s="391"/>
      <c r="CF75" s="391">
        <v>4.4000000000000004</v>
      </c>
      <c r="CG75" s="391"/>
      <c r="CH75" s="391"/>
      <c r="CI75" s="391"/>
      <c r="CJ75" s="391"/>
      <c r="CK75" s="391"/>
      <c r="CL75" s="391"/>
      <c r="CM75" s="391"/>
      <c r="CN75" s="391">
        <v>5.0999999999999996</v>
      </c>
      <c r="CO75" s="391"/>
      <c r="CP75" s="391"/>
      <c r="CQ75" s="391"/>
      <c r="CR75" s="391"/>
      <c r="CS75" s="391"/>
      <c r="CT75" s="391"/>
      <c r="CU75" s="391"/>
      <c r="CV75" s="391">
        <v>5.5</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565</v>
      </c>
      <c r="AO77" s="390"/>
      <c r="AP77" s="390"/>
      <c r="AQ77" s="390"/>
      <c r="AR77" s="390"/>
      <c r="AS77" s="390"/>
      <c r="AT77" s="390"/>
      <c r="AU77" s="390"/>
      <c r="AV77" s="390"/>
      <c r="AW77" s="390"/>
      <c r="AX77" s="390"/>
      <c r="AY77" s="390"/>
      <c r="AZ77" s="390"/>
      <c r="BA77" s="390"/>
      <c r="BB77" s="393" t="s">
        <v>568</v>
      </c>
      <c r="BC77" s="393"/>
      <c r="BD77" s="393"/>
      <c r="BE77" s="393"/>
      <c r="BF77" s="393"/>
      <c r="BG77" s="393"/>
      <c r="BH77" s="393"/>
      <c r="BI77" s="393"/>
      <c r="BJ77" s="393"/>
      <c r="BK77" s="393"/>
      <c r="BL77" s="393"/>
      <c r="BM77" s="393"/>
      <c r="BN77" s="393"/>
      <c r="BO77" s="393"/>
      <c r="BP77" s="391">
        <v>10.9</v>
      </c>
      <c r="BQ77" s="391"/>
      <c r="BR77" s="391"/>
      <c r="BS77" s="391"/>
      <c r="BT77" s="391"/>
      <c r="BU77" s="391"/>
      <c r="BV77" s="391"/>
      <c r="BW77" s="391"/>
      <c r="BX77" s="391">
        <v>4.5999999999999996</v>
      </c>
      <c r="BY77" s="391"/>
      <c r="BZ77" s="391"/>
      <c r="CA77" s="391"/>
      <c r="CB77" s="391"/>
      <c r="CC77" s="391"/>
      <c r="CD77" s="391"/>
      <c r="CE77" s="391"/>
      <c r="CF77" s="391">
        <v>0.6</v>
      </c>
      <c r="CG77" s="391"/>
      <c r="CH77" s="391"/>
      <c r="CI77" s="391"/>
      <c r="CJ77" s="391"/>
      <c r="CK77" s="391"/>
      <c r="CL77" s="391"/>
      <c r="CM77" s="391"/>
      <c r="CN77" s="391">
        <v>0</v>
      </c>
      <c r="CO77" s="391"/>
      <c r="CP77" s="391"/>
      <c r="CQ77" s="391"/>
      <c r="CR77" s="391"/>
      <c r="CS77" s="391"/>
      <c r="CT77" s="391"/>
      <c r="CU77" s="391"/>
      <c r="CV77" s="391">
        <v>1</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569</v>
      </c>
      <c r="BC79" s="393"/>
      <c r="BD79" s="393"/>
      <c r="BE79" s="393"/>
      <c r="BF79" s="393"/>
      <c r="BG79" s="393"/>
      <c r="BH79" s="393"/>
      <c r="BI79" s="393"/>
      <c r="BJ79" s="393"/>
      <c r="BK79" s="393"/>
      <c r="BL79" s="393"/>
      <c r="BM79" s="393"/>
      <c r="BN79" s="393"/>
      <c r="BO79" s="393"/>
      <c r="BP79" s="391">
        <v>5.9</v>
      </c>
      <c r="BQ79" s="391"/>
      <c r="BR79" s="391"/>
      <c r="BS79" s="391"/>
      <c r="BT79" s="391"/>
      <c r="BU79" s="391"/>
      <c r="BV79" s="391"/>
      <c r="BW79" s="391"/>
      <c r="BX79" s="391">
        <v>6.3</v>
      </c>
      <c r="BY79" s="391"/>
      <c r="BZ79" s="391"/>
      <c r="CA79" s="391"/>
      <c r="CB79" s="391"/>
      <c r="CC79" s="391"/>
      <c r="CD79" s="391"/>
      <c r="CE79" s="391"/>
      <c r="CF79" s="391">
        <v>6.6</v>
      </c>
      <c r="CG79" s="391"/>
      <c r="CH79" s="391"/>
      <c r="CI79" s="391"/>
      <c r="CJ79" s="391"/>
      <c r="CK79" s="391"/>
      <c r="CL79" s="391"/>
      <c r="CM79" s="391"/>
      <c r="CN79" s="391">
        <v>6.8</v>
      </c>
      <c r="CO79" s="391"/>
      <c r="CP79" s="391"/>
      <c r="CQ79" s="391"/>
      <c r="CR79" s="391"/>
      <c r="CS79" s="391"/>
      <c r="CT79" s="391"/>
      <c r="CU79" s="391"/>
      <c r="CV79" s="391">
        <v>7</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ieEzSy1ZmoH/Rr2jPCBbbXZ1XqSW0CWhF9+l4EJi40kNxkjTdjmDSRqEVlNX6qmCxPSoo/TmrqTphAZNRndRgg==" saltValue="0f2sLLnQLkNtiTcqtXj6h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570</v>
      </c>
    </row>
  </sheetData>
  <sheetProtection algorithmName="SHA-512" hashValue="nhvXFXZFyrqu89csS+h907SzMjI0GbYrwx7yx7dEWXseT19hKCySPlUYpJnBFjH6cLMxxL70/Cm2Vwem+iiSNA==" saltValue="iQv8UWtdNHO32r+GFtEvS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570</v>
      </c>
    </row>
  </sheetData>
  <sheetProtection algorithmName="SHA-512" hashValue="dbn19JnFU4J5ceHTfCsG7k8nKVjm1e4tcwC3l4mkvkBvRs6Vbj+y2PGrqwGlt26iKfUuwBeR/MO2wb4B+ZPyXg==" saltValue="8/rQQ/5GxxjjxrmAuQSCh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78316</v>
      </c>
      <c r="E3" s="142"/>
      <c r="F3" s="143">
        <v>53895</v>
      </c>
      <c r="G3" s="144"/>
      <c r="H3" s="145"/>
    </row>
    <row r="4" spans="1:8" x14ac:dyDescent="0.2">
      <c r="A4" s="146"/>
      <c r="B4" s="147"/>
      <c r="C4" s="148"/>
      <c r="D4" s="149">
        <v>63705</v>
      </c>
      <c r="E4" s="150"/>
      <c r="F4" s="151">
        <v>31224</v>
      </c>
      <c r="G4" s="152"/>
      <c r="H4" s="153"/>
    </row>
    <row r="5" spans="1:8" x14ac:dyDescent="0.2">
      <c r="A5" s="134" t="s">
        <v>519</v>
      </c>
      <c r="B5" s="139"/>
      <c r="C5" s="140"/>
      <c r="D5" s="141">
        <v>22557</v>
      </c>
      <c r="E5" s="142"/>
      <c r="F5" s="143">
        <v>47161</v>
      </c>
      <c r="G5" s="144"/>
      <c r="H5" s="145"/>
    </row>
    <row r="6" spans="1:8" x14ac:dyDescent="0.2">
      <c r="A6" s="146"/>
      <c r="B6" s="147"/>
      <c r="C6" s="148"/>
      <c r="D6" s="149">
        <v>15805</v>
      </c>
      <c r="E6" s="150"/>
      <c r="F6" s="151">
        <v>24595</v>
      </c>
      <c r="G6" s="152"/>
      <c r="H6" s="153"/>
    </row>
    <row r="7" spans="1:8" x14ac:dyDescent="0.2">
      <c r="A7" s="134" t="s">
        <v>520</v>
      </c>
      <c r="B7" s="139"/>
      <c r="C7" s="140"/>
      <c r="D7" s="141">
        <v>39953</v>
      </c>
      <c r="E7" s="142"/>
      <c r="F7" s="143">
        <v>43423</v>
      </c>
      <c r="G7" s="144"/>
      <c r="H7" s="145"/>
    </row>
    <row r="8" spans="1:8" x14ac:dyDescent="0.2">
      <c r="A8" s="146"/>
      <c r="B8" s="147"/>
      <c r="C8" s="148"/>
      <c r="D8" s="149">
        <v>19397</v>
      </c>
      <c r="E8" s="150"/>
      <c r="F8" s="151">
        <v>22207</v>
      </c>
      <c r="G8" s="152"/>
      <c r="H8" s="153"/>
    </row>
    <row r="9" spans="1:8" x14ac:dyDescent="0.2">
      <c r="A9" s="134" t="s">
        <v>521</v>
      </c>
      <c r="B9" s="139"/>
      <c r="C9" s="140"/>
      <c r="D9" s="141">
        <v>31678</v>
      </c>
      <c r="E9" s="142"/>
      <c r="F9" s="143">
        <v>45265</v>
      </c>
      <c r="G9" s="144"/>
      <c r="H9" s="145"/>
    </row>
    <row r="10" spans="1:8" x14ac:dyDescent="0.2">
      <c r="A10" s="146"/>
      <c r="B10" s="147"/>
      <c r="C10" s="148"/>
      <c r="D10" s="149">
        <v>26570</v>
      </c>
      <c r="E10" s="150"/>
      <c r="F10" s="151">
        <v>22600</v>
      </c>
      <c r="G10" s="152"/>
      <c r="H10" s="153"/>
    </row>
    <row r="11" spans="1:8" x14ac:dyDescent="0.2">
      <c r="A11" s="134" t="s">
        <v>522</v>
      </c>
      <c r="B11" s="139"/>
      <c r="C11" s="140"/>
      <c r="D11" s="141">
        <v>36218</v>
      </c>
      <c r="E11" s="142"/>
      <c r="F11" s="143">
        <v>54621</v>
      </c>
      <c r="G11" s="144"/>
      <c r="H11" s="145"/>
    </row>
    <row r="12" spans="1:8" x14ac:dyDescent="0.2">
      <c r="A12" s="146"/>
      <c r="B12" s="147"/>
      <c r="C12" s="154"/>
      <c r="D12" s="149">
        <v>32051</v>
      </c>
      <c r="E12" s="150"/>
      <c r="F12" s="151">
        <v>30892</v>
      </c>
      <c r="G12" s="152"/>
      <c r="H12" s="153"/>
    </row>
    <row r="13" spans="1:8" x14ac:dyDescent="0.2">
      <c r="A13" s="134"/>
      <c r="B13" s="139"/>
      <c r="C13" s="140"/>
      <c r="D13" s="141">
        <v>41744</v>
      </c>
      <c r="E13" s="142"/>
      <c r="F13" s="143">
        <v>48873</v>
      </c>
      <c r="G13" s="155"/>
      <c r="H13" s="145"/>
    </row>
    <row r="14" spans="1:8" x14ac:dyDescent="0.2">
      <c r="A14" s="146"/>
      <c r="B14" s="147"/>
      <c r="C14" s="148"/>
      <c r="D14" s="149">
        <v>31506</v>
      </c>
      <c r="E14" s="150"/>
      <c r="F14" s="151">
        <v>26304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5.42</v>
      </c>
      <c r="C19" s="156">
        <f>ROUND(VALUE(SUBSTITUTE(実質収支比率等に係る経年分析!G$48,"▲","-")),2)</f>
        <v>7.81</v>
      </c>
      <c r="D19" s="156">
        <f>ROUND(VALUE(SUBSTITUTE(実質収支比率等に係る経年分析!H$48,"▲","-")),2)</f>
        <v>7.77</v>
      </c>
      <c r="E19" s="156">
        <f>ROUND(VALUE(SUBSTITUTE(実質収支比率等に係る経年分析!I$48,"▲","-")),2)</f>
        <v>7.11</v>
      </c>
      <c r="F19" s="156">
        <f>ROUND(VALUE(SUBSTITUTE(実質収支比率等に係る経年分析!J$48,"▲","-")),2)</f>
        <v>8.6199999999999992</v>
      </c>
    </row>
    <row r="20" spans="1:11" x14ac:dyDescent="0.2">
      <c r="A20" s="156" t="s">
        <v>53</v>
      </c>
      <c r="B20" s="156">
        <f>ROUND(VALUE(SUBSTITUTE(実質収支比率等に係る経年分析!F$47,"▲","-")),2)</f>
        <v>21.66</v>
      </c>
      <c r="C20" s="156">
        <f>ROUND(VALUE(SUBSTITUTE(実質収支比率等に係る経年分析!G$47,"▲","-")),2)</f>
        <v>19.46</v>
      </c>
      <c r="D20" s="156">
        <f>ROUND(VALUE(SUBSTITUTE(実質収支比率等に係る経年分析!H$47,"▲","-")),2)</f>
        <v>20.72</v>
      </c>
      <c r="E20" s="156">
        <f>ROUND(VALUE(SUBSTITUTE(実質収支比率等に係る経年分析!I$47,"▲","-")),2)</f>
        <v>22.12</v>
      </c>
      <c r="F20" s="156">
        <f>ROUND(VALUE(SUBSTITUTE(実質収支比率等に係る経年分析!J$47,"▲","-")),2)</f>
        <v>20.81</v>
      </c>
    </row>
    <row r="21" spans="1:11" x14ac:dyDescent="0.2">
      <c r="A21" s="156" t="s">
        <v>54</v>
      </c>
      <c r="B21" s="156">
        <f>IF(ISNUMBER(VALUE(SUBSTITUTE(実質収支比率等に係る経年分析!F$49,"▲","-"))),ROUND(VALUE(SUBSTITUTE(実質収支比率等に係る経年分析!F$49,"▲","-")),2),NA())</f>
        <v>-1.34</v>
      </c>
      <c r="C21" s="156">
        <f>IF(ISNUMBER(VALUE(SUBSTITUTE(実質収支比率等に係る経年分析!G$49,"▲","-"))),ROUND(VALUE(SUBSTITUTE(実質収支比率等に係る経年分析!G$49,"▲","-")),2),NA())</f>
        <v>2.16</v>
      </c>
      <c r="D21" s="156">
        <f>IF(ISNUMBER(VALUE(SUBSTITUTE(実質収支比率等に係る経年分析!H$49,"▲","-"))),ROUND(VALUE(SUBSTITUTE(実質収支比率等に係る経年分析!H$49,"▲","-")),2),NA())</f>
        <v>0.5</v>
      </c>
      <c r="E21" s="156">
        <f>IF(ISNUMBER(VALUE(SUBSTITUTE(実質収支比率等に係る経年分析!I$49,"▲","-"))),ROUND(VALUE(SUBSTITUTE(実質収支比率等に係る経年分析!I$49,"▲","-")),2),NA())</f>
        <v>1.19</v>
      </c>
      <c r="F21" s="156">
        <f>IF(ISNUMBER(VALUE(SUBSTITUTE(実質収支比率等に係る経年分析!J$49,"▲","-"))),ROUND(VALUE(SUBSTITUTE(実質収支比率等に係る経年分析!J$49,"▲","-")),2),NA())</f>
        <v>1.49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1.1599999999999999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0.75</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2.1800000000000002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5.41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7.77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7.11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8.61</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19.28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19.100000000000001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19.739999999999998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17.54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825</v>
      </c>
      <c r="E42" s="158"/>
      <c r="F42" s="158"/>
      <c r="G42" s="158">
        <f>'実質公債費比率（分子）の構造'!L$52</f>
        <v>833</v>
      </c>
      <c r="H42" s="158"/>
      <c r="I42" s="158"/>
      <c r="J42" s="158">
        <f>'実質公債費比率（分子）の構造'!M$52</f>
        <v>871</v>
      </c>
      <c r="K42" s="158"/>
      <c r="L42" s="158"/>
      <c r="M42" s="158">
        <f>'実質公債費比率（分子）の構造'!N$52</f>
        <v>865</v>
      </c>
      <c r="N42" s="158"/>
      <c r="O42" s="158"/>
      <c r="P42" s="158">
        <f>'実質公債費比率（分子）の構造'!O$52</f>
        <v>849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37</v>
      </c>
      <c r="C44" s="158"/>
      <c r="D44" s="158"/>
      <c r="E44" s="158">
        <f>'実質公債費比率（分子）の構造'!L$50</f>
        <v>37</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32</v>
      </c>
      <c r="C45" s="158"/>
      <c r="D45" s="158"/>
      <c r="E45" s="158">
        <f>'実質公債費比率（分子）の構造'!L$49</f>
        <v>71</v>
      </c>
      <c r="F45" s="158"/>
      <c r="G45" s="158"/>
      <c r="H45" s="158">
        <f>'実質公債費比率（分子）の構造'!M$49</f>
        <v>130</v>
      </c>
      <c r="I45" s="158"/>
      <c r="J45" s="158"/>
      <c r="K45" s="158">
        <f>'実質公債費比率（分子）の構造'!N$49</f>
        <v>133</v>
      </c>
      <c r="L45" s="158"/>
      <c r="M45" s="158"/>
      <c r="N45" s="158">
        <f>'実質公債費比率（分子）の構造'!O$49</f>
        <v>123</v>
      </c>
      <c r="O45" s="158"/>
      <c r="P45" s="158"/>
    </row>
    <row r="46" spans="1:16" x14ac:dyDescent="0.2">
      <c r="A46" s="158" t="s">
        <v>64</v>
      </c>
      <c r="B46" s="158">
        <f>'実質公債費比率（分子）の構造'!K$48</f>
        <v>260</v>
      </c>
      <c r="C46" s="158"/>
      <c r="D46" s="158"/>
      <c r="E46" s="158">
        <f>'実質公債費比率（分子）の構造'!L$48</f>
        <v>238</v>
      </c>
      <c r="F46" s="158"/>
      <c r="G46" s="158"/>
      <c r="H46" s="158">
        <f>'実質公債費比率（分子）の構造'!M$48</f>
        <v>241</v>
      </c>
      <c r="I46" s="158"/>
      <c r="J46" s="158"/>
      <c r="K46" s="158">
        <f>'実質公債費比率（分子）の構造'!N$48</f>
        <v>232</v>
      </c>
      <c r="L46" s="158"/>
      <c r="M46" s="158"/>
      <c r="N46" s="158">
        <f>'実質公債費比率（分子）の構造'!O$48</f>
        <v>220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704</v>
      </c>
      <c r="C49" s="158"/>
      <c r="D49" s="158"/>
      <c r="E49" s="158">
        <f>'実質公債費比率（分子）の構造'!L$45</f>
        <v>729</v>
      </c>
      <c r="F49" s="158"/>
      <c r="G49" s="158"/>
      <c r="H49" s="158">
        <f>'実質公債費比率（分子）の構造'!M$45</f>
        <v>826</v>
      </c>
      <c r="I49" s="158"/>
      <c r="J49" s="158"/>
      <c r="K49" s="158">
        <f>'実質公債費比率（分子）の構造'!N$45</f>
        <v>852</v>
      </c>
      <c r="L49" s="158"/>
      <c r="M49" s="158"/>
      <c r="N49" s="158">
        <f>'実質公債費比率（分子）の構造'!O$45</f>
        <v>827</v>
      </c>
      <c r="O49" s="158"/>
      <c r="P49" s="158"/>
    </row>
    <row r="50" spans="1:16" x14ac:dyDescent="0.2">
      <c r="A50" s="158" t="s">
        <v>67</v>
      </c>
      <c r="B50" s="158" t="e">
        <f>NA()</f>
        <v>#N/A</v>
      </c>
      <c r="C50" s="158">
        <f>IF(ISNUMBER('実質公債費比率（分子）の構造'!K$53),'実質公債費比率（分子）の構造'!K$53,NA())</f>
        <v>208</v>
      </c>
      <c r="D50" s="158" t="e">
        <f>NA()</f>
        <v>#N/A</v>
      </c>
      <c r="E50" s="158" t="e">
        <f>NA()</f>
        <v>#N/A</v>
      </c>
      <c r="F50" s="158">
        <f>IF(ISNUMBER('実質公債費比率（分子）の構造'!L$53),'実質公債費比率（分子）の構造'!L$53,NA())</f>
        <v>242</v>
      </c>
      <c r="G50" s="158" t="e">
        <f>NA()</f>
        <v>#N/A</v>
      </c>
      <c r="H50" s="158" t="e">
        <f>NA()</f>
        <v>#N/A</v>
      </c>
      <c r="I50" s="158">
        <f>IF(ISNUMBER('実質公債費比率（分子）の構造'!M$53),'実質公債費比率（分子）の構造'!M$53,NA())</f>
        <v>326</v>
      </c>
      <c r="J50" s="158" t="e">
        <f>NA()</f>
        <v>#N/A</v>
      </c>
      <c r="K50" s="158" t="e">
        <f>NA()</f>
        <v>#N/A</v>
      </c>
      <c r="L50" s="158">
        <f>IF(ISNUMBER('実質公債費比率（分子）の構造'!N$53),'実質公債費比率（分子）の構造'!N$53,NA())</f>
        <v>352</v>
      </c>
      <c r="M50" s="158" t="e">
        <f>NA()</f>
        <v>#N/A</v>
      </c>
      <c r="N50" s="158" t="e">
        <f>NA()</f>
        <v>#N/A</v>
      </c>
      <c r="O50" s="158">
        <f>IF(ISNUMBER('実質公債費比率（分子）の構造'!O$53),'実質公債費比率（分子）の構造'!O$53,NA())</f>
        <v>321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7686</v>
      </c>
      <c r="E56" s="157"/>
      <c r="F56" s="157"/>
      <c r="G56" s="157">
        <f>'将来負担比率（分子）の構造'!J$52</f>
        <v>7601</v>
      </c>
      <c r="H56" s="157"/>
      <c r="I56" s="157"/>
      <c r="J56" s="157">
        <f>'将来負担比率（分子）の構造'!K$52</f>
        <v>7321</v>
      </c>
      <c r="K56" s="157"/>
      <c r="L56" s="157"/>
      <c r="M56" s="157">
        <f>'将来負担比率（分子）の構造'!L$52</f>
        <v>6861</v>
      </c>
      <c r="N56" s="157"/>
      <c r="O56" s="157"/>
      <c r="P56" s="157">
        <f>'将来負担比率（分子）の構造'!M$52</f>
        <v>6257</v>
      </c>
    </row>
    <row r="57" spans="1:16" x14ac:dyDescent="0.2">
      <c r="A57" s="157" t="s">
        <v>42</v>
      </c>
      <c r="B57" s="157"/>
      <c r="C57" s="157"/>
      <c r="D57" s="157">
        <f>'将来負担比率（分子）の構造'!I$51</f>
        <v>2011</v>
      </c>
      <c r="E57" s="157"/>
      <c r="F57" s="157"/>
      <c r="G57" s="157">
        <f>'将来負担比率（分子）の構造'!J$51</f>
        <v>1750</v>
      </c>
      <c r="H57" s="157"/>
      <c r="I57" s="157"/>
      <c r="J57" s="157">
        <f>'将来負担比率（分子）の構造'!K$51</f>
        <v>1584</v>
      </c>
      <c r="K57" s="157"/>
      <c r="L57" s="157"/>
      <c r="M57" s="157">
        <f>'将来負担比率（分子）の構造'!L$51</f>
        <v>1432</v>
      </c>
      <c r="N57" s="157"/>
      <c r="O57" s="157"/>
      <c r="P57" s="157">
        <f>'将来負担比率（分子）の構造'!M$51</f>
        <v>1310</v>
      </c>
    </row>
    <row r="58" spans="1:16" x14ac:dyDescent="0.2">
      <c r="A58" s="157" t="s">
        <v>41</v>
      </c>
      <c r="B58" s="157"/>
      <c r="C58" s="157"/>
      <c r="D58" s="157">
        <f>'将来負担比率（分子）の構造'!I$50</f>
        <v>2236</v>
      </c>
      <c r="E58" s="157"/>
      <c r="F58" s="157"/>
      <c r="G58" s="157">
        <f>'将来負担比率（分子）の構造'!J$50</f>
        <v>2790</v>
      </c>
      <c r="H58" s="157"/>
      <c r="I58" s="157"/>
      <c r="J58" s="157">
        <f>'将来負担比率（分子）の構造'!K$50</f>
        <v>4165</v>
      </c>
      <c r="K58" s="157"/>
      <c r="L58" s="157"/>
      <c r="M58" s="157">
        <f>'将来負担比率（分子）の構造'!L$50</f>
        <v>4172</v>
      </c>
      <c r="N58" s="157"/>
      <c r="O58" s="157"/>
      <c r="P58" s="157">
        <f>'将来負担比率（分子）の構造'!M$50</f>
        <v>3842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1409</v>
      </c>
      <c r="C62" s="157"/>
      <c r="D62" s="157"/>
      <c r="E62" s="157">
        <f>'将来負担比率（分子）の構造'!J$45</f>
        <v>1384</v>
      </c>
      <c r="F62" s="157"/>
      <c r="G62" s="157"/>
      <c r="H62" s="157">
        <f>'将来負担比率（分子）の構造'!K$45</f>
        <v>1368</v>
      </c>
      <c r="I62" s="157"/>
      <c r="J62" s="157"/>
      <c r="K62" s="157">
        <f>'将来負担比率（分子）の構造'!L$45</f>
        <v>1340</v>
      </c>
      <c r="L62" s="157"/>
      <c r="M62" s="157"/>
      <c r="N62" s="157">
        <f>'将来負担比率（分子）の構造'!M$45</f>
        <v>1339</v>
      </c>
      <c r="O62" s="157"/>
      <c r="P62" s="157"/>
    </row>
    <row r="63" spans="1:16" x14ac:dyDescent="0.2">
      <c r="A63" s="157" t="s">
        <v>34</v>
      </c>
      <c r="B63" s="157">
        <f>'将来負担比率（分子）の構造'!I$44</f>
        <v>1455</v>
      </c>
      <c r="C63" s="157"/>
      <c r="D63" s="157"/>
      <c r="E63" s="157">
        <f>'将来負担比率（分子）の構造'!J$44</f>
        <v>1403</v>
      </c>
      <c r="F63" s="157"/>
      <c r="G63" s="157"/>
      <c r="H63" s="157">
        <f>'将来負担比率（分子）の構造'!K$44</f>
        <v>1279</v>
      </c>
      <c r="I63" s="157"/>
      <c r="J63" s="157"/>
      <c r="K63" s="157">
        <f>'将来負担比率（分子）の構造'!L$44</f>
        <v>1148</v>
      </c>
      <c r="L63" s="157"/>
      <c r="M63" s="157"/>
      <c r="N63" s="157">
        <f>'将来負担比率（分子）の構造'!M$44</f>
        <v>1117</v>
      </c>
      <c r="O63" s="157"/>
      <c r="P63" s="157"/>
    </row>
    <row r="64" spans="1:16" x14ac:dyDescent="0.2">
      <c r="A64" s="157" t="s">
        <v>33</v>
      </c>
      <c r="B64" s="157">
        <f>'将来負担比率（分子）の構造'!I$43</f>
        <v>2400</v>
      </c>
      <c r="C64" s="157"/>
      <c r="D64" s="157"/>
      <c r="E64" s="157">
        <f>'将来負担比率（分子）の構造'!J$43</f>
        <v>2036</v>
      </c>
      <c r="F64" s="157"/>
      <c r="G64" s="157"/>
      <c r="H64" s="157">
        <f>'将来負担比率（分子）の構造'!K$43</f>
        <v>1805</v>
      </c>
      <c r="I64" s="157"/>
      <c r="J64" s="157"/>
      <c r="K64" s="157">
        <f>'将来負担比率（分子）の構造'!L$43</f>
        <v>1597</v>
      </c>
      <c r="L64" s="157"/>
      <c r="M64" s="157"/>
      <c r="N64" s="157">
        <f>'将来負担比率（分子）の構造'!M$43</f>
        <v>1431</v>
      </c>
      <c r="O64" s="157"/>
      <c r="P64" s="157"/>
    </row>
    <row r="65" spans="1:16" x14ac:dyDescent="0.2">
      <c r="A65" s="157" t="s">
        <v>32</v>
      </c>
      <c r="B65" s="157">
        <f>'将来負担比率（分子）の構造'!I$42</f>
        <v>37</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10155</v>
      </c>
      <c r="C66" s="157"/>
      <c r="D66" s="157"/>
      <c r="E66" s="157">
        <f>'将来負担比率（分子）の構造'!J$41</f>
        <v>10248</v>
      </c>
      <c r="F66" s="157"/>
      <c r="G66" s="157"/>
      <c r="H66" s="157">
        <f>'将来負担比率（分子）の構造'!K$41</f>
        <v>9848</v>
      </c>
      <c r="I66" s="157"/>
      <c r="J66" s="157"/>
      <c r="K66" s="157">
        <f>'将来負担比率（分子）の構造'!L$41</f>
        <v>9332</v>
      </c>
      <c r="L66" s="157"/>
      <c r="M66" s="157"/>
      <c r="N66" s="157">
        <f>'将来負担比率（分子）の構造'!M$41</f>
        <v>8649</v>
      </c>
      <c r="O66" s="157"/>
      <c r="P66" s="157"/>
    </row>
    <row r="67" spans="1:16" x14ac:dyDescent="0.2">
      <c r="A67" s="157" t="s">
        <v>71</v>
      </c>
      <c r="B67" s="157" t="e">
        <f>NA()</f>
        <v>#N/A</v>
      </c>
      <c r="C67" s="157">
        <f>IF(ISNUMBER('将来負担比率（分子）の構造'!I$53), IF('将来負担比率（分子）の構造'!I$53 &lt; 0, 0, '将来負担比率（分子）の構造'!I$53), NA())</f>
        <v>3524</v>
      </c>
      <c r="D67" s="157" t="e">
        <f>NA()</f>
        <v>#N/A</v>
      </c>
      <c r="E67" s="157" t="e">
        <f>NA()</f>
        <v>#N/A</v>
      </c>
      <c r="F67" s="157">
        <f>IF(ISNUMBER('将来負担比率（分子）の構造'!J$53), IF('将来負担比率（分子）の構造'!J$53 &lt; 0, 0, '将来負担比率（分子）の構造'!J$53), NA())</f>
        <v>2930</v>
      </c>
      <c r="G67" s="157" t="e">
        <f>NA()</f>
        <v>#N/A</v>
      </c>
      <c r="H67" s="157" t="e">
        <f>NA()</f>
        <v>#N/A</v>
      </c>
      <c r="I67" s="157">
        <f>IF(ISNUMBER('将来負担比率（分子）の構造'!K$53), IF('将来負担比率（分子）の構造'!K$53 &lt; 0, 0, '将来負担比率（分子）の構造'!K$53), NA())</f>
        <v>1230</v>
      </c>
      <c r="J67" s="157" t="e">
        <f>NA()</f>
        <v>#N/A</v>
      </c>
      <c r="K67" s="157" t="e">
        <f>NA()</f>
        <v>#N/A</v>
      </c>
      <c r="L67" s="157">
        <f>IF(ISNUMBER('将来負担比率（分子）の構造'!L$53), IF('将来負担比率（分子）の構造'!L$53 &lt; 0, 0, '将来負担比率（分子）の構造'!L$53), NA())</f>
        <v>952</v>
      </c>
      <c r="M67" s="157" t="e">
        <f>NA()</f>
        <v>#N/A</v>
      </c>
      <c r="N67" s="157" t="e">
        <f>NA()</f>
        <v>#N/A</v>
      </c>
      <c r="O67" s="157">
        <f>IF(ISNUMBER('将来負担比率（分子）の構造'!M$53), IF('将来負担比率（分子）の構造'!M$53 &lt; 0, 0, '将来負担比率（分子）の構造'!M$53), NA())</f>
        <v>1128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1348</v>
      </c>
      <c r="C72" s="161">
        <f>基金残高に係る経年分析!G55</f>
        <v>1462</v>
      </c>
      <c r="D72" s="161">
        <f>基金残高に係る経年分析!H55</f>
        <v>1439</v>
      </c>
    </row>
    <row r="73" spans="1:16" x14ac:dyDescent="0.2">
      <c r="A73" s="160" t="s">
        <v>74</v>
      </c>
      <c r="B73" s="161">
        <f>基金残高に係る経年分析!F56</f>
        <v>0</v>
      </c>
      <c r="C73" s="161">
        <f>基金残高に係る経年分析!G56</f>
        <v>0</v>
      </c>
      <c r="D73" s="161">
        <f>基金残高に係る経年分析!H56</f>
        <v>0</v>
      </c>
    </row>
    <row r="74" spans="1:16" x14ac:dyDescent="0.2">
      <c r="A74" s="160" t="s">
        <v>75</v>
      </c>
      <c r="B74" s="161">
        <f>基金残高に係る経年分析!F57</f>
        <v>2443</v>
      </c>
      <c r="C74" s="161">
        <f>基金残高に係る経年分析!G57</f>
        <v>2336</v>
      </c>
      <c r="D74" s="161">
        <f>基金残高に係る経年分析!H57</f>
        <v>2029</v>
      </c>
    </row>
  </sheetData>
  <sheetProtection algorithmName="SHA-512" hashValue="CvDom2+n/7sJQadSYuLyQr/z0yV/aey10I64Xy0KpWIGDnASfTMGHkwF9vPVAuiP47G7i4YiUYuD47TlWVuazA==" saltValue="bmq5YQ4ToA0mPHIZ64+2B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2026-09-03T06:50:03Z</cp:lastPrinted>
  <dcterms:created xsi:type="dcterms:W3CDTF">2026-02-26T09:55:20Z</dcterms:created>
  <dcterms:modified xsi:type="dcterms:W3CDTF">2026-09-28T23:48:05Z</dcterms:modified>
  <cp:category/>
</cp:coreProperties>
</file>