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54 豊根村【】\"/>
    </mc:Choice>
  </mc:AlternateContent>
  <xr:revisionPtr revIDLastSave="0" documentId="13_ncr:1_{3688F6F2-9172-485E-8D10-B9E7A45BD5F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CO34" i="10"/>
  <c r="BW34" i="10"/>
  <c r="BW35" i="10" s="1"/>
  <c r="BW36" i="10" s="1"/>
  <c r="BW37" i="10" s="1"/>
  <c r="BW38" i="10" s="1"/>
  <c r="BW39" i="10" s="1"/>
  <c r="BE34" i="10"/>
  <c r="C34" i="10"/>
  <c r="C35" i="10" s="1"/>
  <c r="U34" i="10" l="1"/>
  <c r="U35" i="10" s="1"/>
  <c r="C36" i="10"/>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<sst xmlns="http://schemas.openxmlformats.org/spreadsheetml/2006/main" count="1161" uniqueCount="558">
  <si>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</si>
  <si>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</si>
  <si>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</si>
  <si>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</si>
  <si>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</si>
  <si>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</si>
  <si>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</si>
  <si>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</si>
  <si>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</si>
  <si>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</si>
  <si>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</si>
  <si>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</si>
  <si>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</si>
  <si>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</si>
  <si>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</si>
  <si>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</si>
  <si>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</si>
  <si>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</si>
  <si>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</si>
  <si>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</si>
  <si>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</si>
  <si>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</si>
  <si>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</si>
  <si>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</si>
  <si>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</si>
  <si>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</si>
  <si>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</si>
  <si>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</si>
  <si>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</si>
  <si>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</si>
  <si>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</si>
  <si>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</si>
  <si>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</si>
  <si>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</si>
  <si>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</si>
  <si>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</si>
  <si>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</si>
  <si>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</si>
  <si>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</si>
  <si>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</si>
  <si>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</si>
  <si>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</si>
  <si>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</si>
  <si>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</si>
  <si>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</si>
  <si>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</si>
  <si>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</si>
  <si>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</si>
  <si>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</si>
  <si>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</si>
  <si>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</si>
  <si>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</si>
  <si>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</si>
  <si>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</si>
  <si>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</si>
  <si>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</si>
  <si>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</si>
  <si>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</si>
  <si>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</si>
  <si>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</si>
  <si>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</si>
  <si>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</si>
  <si>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</si>
  <si>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</si>
  <si>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</si>
  <si>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</si>
  <si>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</si>
  <si>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</si>
  <si>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</si>
  <si>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</si>
  <si>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</si>
  <si>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</si>
  <si>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</si>
  <si>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</si>
  <si>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</si>
  <si>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</si>
  <si>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</si>
  <si>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</si>
  <si>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</si>
  <si>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</si>
  <si>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</si>
  <si>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</si>
  <si>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</si>
  <si>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</si>
  <si>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</si>
  <si>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</si>
  <si>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</si>
  <si>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</si>
  <si>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</si>
  <si>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</si>
  <si>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</si>
  <si>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</si>
  <si>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</si>
  <si>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</si>
  <si>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豊根村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</si>
  <si>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</si>
  <si>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</si>
  <si>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</si>
  <si>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</si>
  <si>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</si>
  <si>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</si>
  <si>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</si>
  <si>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</si>
  <si>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</si>
  <si>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</si>
  <si>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</si>
  <si>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</si>
  <si>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</si>
  <si>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</si>
  <si>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</si>
  <si>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</si>
  <si>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</si>
  <si>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</si>
  <si>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</si>
  <si>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</si>
  <si>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</si>
  <si>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</si>
  <si>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</si>
  <si>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</si>
  <si>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</si>
  <si>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</si>
  <si>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</si>
  <si>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</si>
  <si>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</si>
  <si>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</si>
  <si>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</si>
  <si>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</si>
  <si>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</si>
  <si>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</si>
  <si>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</si>
  <si>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</si>
  <si>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</si>
  <si>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</si>
  <si>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</si>
  <si>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</si>
  <si>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</si>
  <si>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</si>
  <si>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</si>
  <si>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</si>
  <si>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</si>
  <si>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</si>
  <si>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</si>
  <si>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</si>
  <si>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</si>
  <si>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</si>
  <si>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</si>
  <si>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</si>
  <si>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</si>
  <si>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</si>
  <si>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</si>
  <si>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</si>
  <si>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</si>
  <si>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</si>
  <si>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</si>
  <si>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</si>
  <si>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</si>
  <si>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</si>
  <si>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</si>
  <si>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</si>
  <si>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</si>
  <si>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</si>
  <si>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</si>
  <si>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</si>
  <si>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</si>
  <si>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</si>
  <si>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</si>
  <si>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</si>
  <si>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</si>
  <si>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</si>
  <si>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</si>
  <si>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</si>
  <si>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</si>
  <si>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</si>
  <si>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</si>
  <si>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</si>
  <si>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</si>
  <si>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</si>
  <si>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</si>
  <si>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</si>
  <si>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</si>
  <si>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</si>
  <si>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</si>
  <si>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</si>
  <si>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</si>
  <si>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</si>
  <si>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</si>
  <si>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</si>
  <si>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</si>
  <si>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</si>
  <si>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</si>
  <si>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</si>
  <si>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</si>
  <si>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</si>
  <si>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</si>
  <si>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</si>
  <si>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</si>
  <si>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</si>
  <si>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</si>
  <si>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</si>
  <si>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</si>
  <si>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</si>
  <si>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</si>
  <si>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</si>
  <si>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愛知県豊根村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</si>
  <si>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</si>
  <si>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</si>
  <si>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</si>
  <si>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</si>
  <si>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</si>
  <si>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</si>
  <si>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</si>
  <si>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</si>
  <si>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</si>
  <si>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</si>
  <si>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</si>
  <si>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</si>
  <si>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</si>
  <si>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</si>
  <si>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</si>
  <si>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</si>
  <si>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</si>
  <si>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</si>
  <si>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</si>
  <si>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</si>
  <si>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</si>
  <si>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</si>
  <si>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</si>
  <si>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</si>
  <si>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</si>
  <si>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</si>
  <si>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</si>
  <si>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</si>
  <si>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</si>
  <si>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</si>
  <si>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</si>
  <si>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</si>
  <si>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</si>
  <si>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</si>
  <si>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</si>
  <si>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</si>
  <si>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</si>
  <si>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</si>
  <si>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</si>
  <si>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</si>
  <si>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</si>
  <si>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</si>
  <si>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</si>
  <si>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</si>
  <si>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</si>
  <si>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</si>
  <si>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</si>
  <si>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</si>
  <si>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</si>
  <si>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</si>
  <si>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</si>
  <si>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</si>
  <si>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</si>
  <si>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</si>
  <si>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</si>
  <si>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</si>
  <si>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</si>
  <si>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</si>
  <si>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</si>
  <si>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</si>
  <si>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</si>
  <si>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</si>
  <si>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</si>
  <si>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</si>
  <si>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</si>
  <si>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</si>
  <si>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</si>
  <si>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</si>
  <si>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</si>
  <si>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</si>
  <si>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</si>
  <si>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</si>
  <si>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</si>
  <si>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</si>
  <si>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</si>
  <si>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</si>
  <si>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</si>
  <si>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</si>
  <si>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</si>
  <si>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</si>
  <si>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</si>
  <si>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</si>
  <si>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</si>
  <si>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</si>
  <si>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</si>
  <si>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</si>
  <si>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</si>
  <si>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</si>
  <si>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</si>
  <si>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</si>
  <si>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</si>
  <si>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</si>
  <si>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</si>
  <si>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</si>
  <si>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</si>
  <si>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</si>
  <si>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</si>
  <si>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</si>
  <si>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</si>
  <si>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</si>
  <si>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</si>
  <si>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</si>
  <si>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</si>
  <si>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</si>
  <si>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</si>
  <si>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</si>
  <si>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</si>
  <si>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</si>
  <si>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</si>
  <si>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</si>
  <si>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</si>
  <si>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</si>
  <si>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</si>
  <si>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</si>
  <si>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</si>
  <si>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</si>
  <si>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</si>
  <si>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</si>
  <si>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</si>
  <si>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</si>
  <si>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</si>
  <si>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</si>
  <si>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</si>
  <si>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</si>
  <si>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</si>
  <si>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</si>
  <si>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</si>
  <si>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</si>
  <si>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</si>
  <si>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</si>
  <si>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</si>
  <si>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</si>
  <si>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</si>
  <si>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</si>
  <si>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</si>
  <si>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</si>
  <si>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</si>
  <si>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</si>
  <si>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</si>
  <si>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</si>
  <si>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</si>
  <si>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</si>
  <si>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</si>
  <si>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</si>
  <si>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</si>
  <si>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</si>
  <si>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</si>
  <si>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</si>
  <si>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</si>
  <si>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</si>
  <si>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愛知県豊根村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</si>
  <si>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</si>
  <si>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</si>
  <si>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</si>
  <si>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</si>
  <si>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</si>
  <si>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</si>
  <si>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</si>
  <si>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</si>
  <si>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</si>
  <si>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</si>
  <si>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</si>
  <si>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</si>
  <si>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</si>
  <si>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</si>
  <si>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</si>
  <si>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</si>
  <si>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</si>
  <si>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</si>
  <si>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</si>
  <si>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</si>
  <si>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</si>
  <si>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</si>
  <si>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</si>
  <si>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</si>
  <si>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</si>
  <si>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</si>
  <si>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</si>
  <si>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</si>
  <si>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</si>
  <si>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</si>
  <si>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</si>
  <si>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</si>
  <si>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</si>
  <si>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</si>
  <si>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</si>
  <si>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</si>
  <si>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</si>
  <si>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</si>
  <si>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</si>
  <si>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</si>
  <si>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</si>
  <si>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</si>
  <si>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</si>
  <si>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</si>
  <si>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</si>
  <si>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</si>
  <si>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</si>
  <si>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</si>
  <si>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</si>
  <si>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</si>
  <si>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</si>
  <si>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</si>
  <si>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</si>
  <si>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</si>
  <si>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</si>
  <si>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</si>
  <si>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</si>
  <si>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</si>
  <si>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</si>
  <si>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</si>
  <si>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</si>
  <si>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</si>
  <si>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</si>
  <si>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</si>
  <si>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</si>
  <si>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</si>
  <si>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</si>
  <si>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</si>
  <si>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</si>
  <si>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</si>
  <si>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</si>
  <si>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</si>
  <si>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</si>
  <si>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</si>
  <si>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</si>
  <si>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</si>
  <si>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</si>
  <si>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</si>
  <si>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</si>
  <si>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</si>
  <si>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</si>
  <si>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</si>
  <si>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</si>
  <si>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</si>
  <si>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</si>
  <si>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</si>
  <si>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</si>
  <si>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</si>
  <si>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</si>
  <si>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</si>
  <si>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</si>
  <si>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</si>
  <si>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</si>
  <si>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</si>
  <si>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</si>
  <si>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</si>
  <si>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</si>
  <si>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</si>
  <si>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</si>
  <si>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</si>
  <si>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</si>
  <si>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</si>
  <si>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</si>
  <si>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</si>
  <si>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</si>
  <si>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</si>
  <si>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</si>
  <si>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</si>
  <si>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</si>
  <si>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</si>
  <si>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</si>
  <si>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</si>
  <si>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</si>
  <si>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</si>
  <si>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</si>
  <si>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</si>
  <si>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</si>
  <si>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</si>
  <si>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</si>
  <si>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</si>
  <si>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</si>
  <si>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</si>
  <si>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</si>
  <si>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</si>
  <si>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</si>
  <si>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</si>
  <si>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</si>
  <si>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</si>
  <si>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</si>
  <si>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</si>
  <si>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</si>
  <si>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</si>
  <si>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</si>
  <si>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</si>
  <si>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</si>
  <si>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</si>
  <si>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</si>
  <si>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</si>
  <si>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</si>
  <si>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</si>
  <si>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</si>
  <si>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</si>
  <si>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</si>
  <si>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</si>
  <si>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</si>
  <si>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</si>
  <si>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</si>
  <si>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</si>
  <si>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</si>
  <si>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</si>
  <si>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</si>
  <si>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</si>
  <si>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</si>
  <si>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</si>
  <si>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</si>
  <si>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</si>
  <si>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</si>
  <si>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</si>
  <si>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</si>
  <si>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</si>
  <si>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</si>
  <si>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</si>
  <si>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</si>
  <si>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</si>
  <si>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</si>
  <si>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</si>
  <si>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</si>
  <si>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</si>
  <si>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</si>
  <si>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</si>
  <si>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</si>
  <si>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</si>
  <si>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</si>
  <si>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</si>
  <si>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1.28</t>
  </si>
  <si>
    <t>▲ 2.74</t>
  </si>
  <si>
    <t>▲ 13.41</t>
  </si>
  <si>
    <t>一般会計</t>
  </si>
  <si>
    <t>簡易水道事業会計</t>
  </si>
  <si>
    <t>国民健康保険特別会計</t>
  </si>
  <si>
    <t>村営バス事業特別会計</t>
  </si>
  <si>
    <t>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</si>
  <si>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</si>
  <si>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</si>
  <si>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</si>
  <si>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</si>
  <si>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</si>
  <si>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</si>
  <si>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</si>
  <si>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</si>
  <si>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</si>
  <si>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</si>
  <si>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</si>
  <si>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</si>
  <si>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北設広域事務組合</t>
    <rPh sb="0" eb="1">
      <t>ホク</t>
    </rPh>
    <rPh sb="1" eb="2">
      <t>セツ</t>
    </rPh>
    <rPh sb="2" eb="4">
      <t>コウイキ</t>
    </rPh>
    <rPh sb="4" eb="6">
      <t>ジム</t>
    </rPh>
    <rPh sb="6" eb="8">
      <t>クミアイ</t>
    </rPh>
    <phoneticPr fontId="10"/>
  </si>
  <si>
    <t>東三河広域連合（一般会計）</t>
    <rPh sb="0" eb="1">
      <t>ヒガシ</t>
    </rPh>
    <rPh sb="1" eb="3">
      <t>ミカワ</t>
    </rPh>
    <rPh sb="3" eb="5">
      <t>コウイキ</t>
    </rPh>
    <rPh sb="5" eb="7">
      <t>レンゴウ</t>
    </rPh>
    <rPh sb="8" eb="10">
      <t>イッパン</t>
    </rPh>
    <rPh sb="10" eb="12">
      <t>カイケイ</t>
    </rPh>
    <phoneticPr fontId="10"/>
  </si>
  <si>
    <t>東三河広域連合（介護特別会計）</t>
    <rPh sb="0" eb="1">
      <t>ヒガシ</t>
    </rPh>
    <rPh sb="1" eb="3">
      <t>ミカワ</t>
    </rPh>
    <rPh sb="3" eb="5">
      <t>コウイキ</t>
    </rPh>
    <rPh sb="5" eb="7">
      <t>レンゴウ</t>
    </rPh>
    <rPh sb="8" eb="10">
      <t>カイゴ</t>
    </rPh>
    <rPh sb="10" eb="12">
      <t>トクベツ</t>
    </rPh>
    <rPh sb="12" eb="14">
      <t>カイケイ</t>
    </rPh>
    <phoneticPr fontId="10"/>
  </si>
  <si>
    <t>一般財団法人　茶臼山高原協会</t>
    <phoneticPr fontId="2"/>
  </si>
  <si>
    <t>災害対策基金</t>
    <rPh sb="0" eb="2">
      <t>サイガイ</t>
    </rPh>
    <rPh sb="2" eb="4">
      <t>タイサク</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</si>
  <si>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5"/>
  </si>
  <si>
    <t>むらづくり定住促進基金</t>
    <rPh sb="5" eb="9">
      <t>テイジュウソクシン</t>
    </rPh>
    <rPh sb="9" eb="11">
      <t>キキン</t>
    </rPh>
    <phoneticPr fontId="2"/>
  </si>
  <si>
    <t>情報通信基盤整備基金</t>
    <rPh sb="0" eb="2">
      <t>ジョウホウ</t>
    </rPh>
    <rPh sb="2" eb="4">
      <t>ツウシン</t>
    </rPh>
    <rPh sb="4" eb="6">
      <t>キバン</t>
    </rPh>
    <rPh sb="6" eb="8">
      <t>セイビ</t>
    </rPh>
    <rPh sb="8" eb="10">
      <t>キキン</t>
    </rPh>
    <phoneticPr fontId="5"/>
  </si>
  <si>
    <t>奨学基金</t>
    <rPh sb="0" eb="2">
      <t>ショウガク</t>
    </rPh>
    <rPh sb="2" eb="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</si>
</sst>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D807-4EE7-9E8D-AFD0B1430B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210640</c:v>
                </c:pt>
                <c:pt idx="1">
                  <c:v>343547</c:v>
                </c:pt>
                <c:pt idx="2">
                  <c:v>322773</c:v>
                </c:pt>
                <c:pt idx="3">
                  <c:v>322705</c:v>
                </c:pt>
                <c:pt idx="4">
                  <c:v>758841</c:v>
                </c:pt>
              </c:numCache>
            </c:numRef>
          </c:val>
          <c:smooth val="0"/>
          <c:extLst>
            <c:ext xmlns:c16="http://schemas.microsoft.com/office/drawing/2014/chart" uri="{C3380CC4-5D6E-409C-BE32-E72D297353CC}">
              <c16:uniqueId val="{00000001-D807-4EE7-9E8D-AFD0B1430B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9.69</c:v>
                </c:pt>
                <c:pt idx="1">
                  <c:v>7.64</c:v>
                </c:pt>
                <c:pt idx="2">
                  <c:v>8.06</c:v>
                </c:pt>
                <c:pt idx="3">
                  <c:v>9.39</c:v>
                </c:pt>
                <c:pt idx="4">
                  <c:v>6.28</c:v>
                </c:pt>
              </c:numCache>
            </c:numRef>
          </c:val>
          <c:extLst>
            <c:ext xmlns:c16="http://schemas.microsoft.com/office/drawing/2014/chart" uri="{C3380CC4-5D6E-409C-BE32-E72D297353CC}">
              <c16:uniqueId val="{00000000-FC62-453A-A398-7DED73512B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99.7</c:v>
                </c:pt>
                <c:pt idx="1">
                  <c:v>92.52</c:v>
                </c:pt>
                <c:pt idx="2">
                  <c:v>94.64</c:v>
                </c:pt>
                <c:pt idx="3">
                  <c:v>91.25</c:v>
                </c:pt>
                <c:pt idx="4">
                  <c:v>78.48</c:v>
                </c:pt>
              </c:numCache>
            </c:numRef>
          </c:val>
          <c:extLst>
            <c:ext xmlns:c16="http://schemas.microsoft.com/office/drawing/2014/chart" uri="{C3380CC4-5D6E-409C-BE32-E72D297353CC}">
              <c16:uniqueId val="{00000001-FC62-453A-A398-7DED73512B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0.22</c:v>
                </c:pt>
                <c:pt idx="1">
                  <c:v>-1.28</c:v>
                </c:pt>
                <c:pt idx="2">
                  <c:v>0.33</c:v>
                </c:pt>
                <c:pt idx="3">
                  <c:v>-2.74</c:v>
                </c:pt>
                <c:pt idx="4">
                  <c:v>-13.41</c:v>
                </c:pt>
              </c:numCache>
            </c:numRef>
          </c:val>
          <c:smooth val="0"/>
          <c:extLst>
            <c:ext xmlns:c16="http://schemas.microsoft.com/office/drawing/2014/chart" uri="{C3380CC4-5D6E-409C-BE32-E72D297353CC}">
              <c16:uniqueId val="{00000002-FC62-453A-A398-7DED73512B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0.27</c:v>
                </c:pt>
                <c:pt idx="2">
                  <c:v>#N/A</c:v>
                </c:pt>
                <c:pt idx="3">
                  <c:v>0.38</c:v>
                </c:pt>
                <c:pt idx="4">
                  <c:v>#N/A</c:v>
                </c:pt>
                <c:pt idx="5">
                  <c:v>1.1200000000000001</c:v>
                </c:pt>
                <c:pt idx="6">
                  <c:v>0</c:v>
                </c:pt>
                <c:pt idx="7">
                  <c:v>0</c:v>
                </c:pt>
                <c:pt idx="8">
                  <c:v>0</c:v>
                </c:pt>
                <c:pt idx="9">
                  <c:v>0</c:v>
                </c:pt>
              </c:numCache>
            </c:numRef>
          </c:val>
          <c:extLst>
            <c:ext xmlns:c16="http://schemas.microsoft.com/office/drawing/2014/chart" uri="{C3380CC4-5D6E-409C-BE32-E72D297353CC}">
              <c16:uniqueId val="{00000000-0FB7-4A5F-BAB8-C76C20A46B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B7-4A5F-BAB8-C76C20A46B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B7-4A5F-BAB8-C76C20A46BB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B7-4A5F-BAB8-C76C20A46BB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0.05</c:v>
                </c:pt>
                <c:pt idx="4">
                  <c:v>#N/A</c:v>
                </c:pt>
                <c:pt idx="5">
                  <c:v>0.05</c:v>
                </c:pt>
                <c:pt idx="6">
                  <c:v>#N/A</c:v>
                </c:pt>
                <c:pt idx="7">
                  <c:v>0.05</c:v>
                </c:pt>
                <c:pt idx="8">
                  <c:v>#N/A</c:v>
                </c:pt>
                <c:pt idx="9">
                  <c:v>0</c:v>
                </c:pt>
              </c:numCache>
            </c:numRef>
          </c:val>
          <c:extLst>
            <c:ext xmlns:c16="http://schemas.microsoft.com/office/drawing/2014/chart" uri="{C3380CC4-5D6E-409C-BE32-E72D297353CC}">
              <c16:uniqueId val="{00000004-0FB7-4A5F-BAB8-C76C20A46BB8}"/>
            </c:ext>
          </c:extLst>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0.42</c:v>
                </c:pt>
                <c:pt idx="4">
                  <c:v>#N/A</c:v>
                </c:pt>
                <c:pt idx="5">
                  <c:v>0.51</c:v>
                </c:pt>
                <c:pt idx="6">
                  <c:v>#N/A</c:v>
                </c:pt>
                <c:pt idx="7">
                  <c:v>3.15</c:v>
                </c:pt>
                <c:pt idx="8">
                  <c:v>#N/A</c:v>
                </c:pt>
                <c:pt idx="9">
                  <c:v>0.2</c:v>
                </c:pt>
              </c:numCache>
            </c:numRef>
          </c:val>
          <c:extLst>
            <c:ext xmlns:c16="http://schemas.microsoft.com/office/drawing/2014/chart" uri="{C3380CC4-5D6E-409C-BE32-E72D297353CC}">
              <c16:uniqueId val="{00000005-0FB7-4A5F-BAB8-C76C20A46BB8}"/>
            </c:ext>
          </c:extLst>
        </c:ser>
        <c:ser>
          <c:idx val="6"/>
          <c:order val="6"/>
          <c:tx>
            <c:strRef>
              <c:f>データシート!$A$33</c:f>
              <c:strCache>
                <c:ptCount val="1"/>
                <c:pt idx="0">
                  <c:v>村営バス事業特別会計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0.38</c:v>
                </c:pt>
                <c:pt idx="4">
                  <c:v>#N/A</c:v>
                </c:pt>
                <c:pt idx="5">
                  <c:v>0.56999999999999995</c:v>
                </c:pt>
                <c:pt idx="6">
                  <c:v>#N/A</c:v>
                </c:pt>
                <c:pt idx="7">
                  <c:v>1.26</c:v>
                </c:pt>
                <c:pt idx="8">
                  <c:v>#N/A</c:v>
                </c:pt>
                <c:pt idx="9">
                  <c:v>0.25</c:v>
                </c:pt>
              </c:numCache>
            </c:numRef>
          </c:val>
          <c:extLst>
            <c:ext xmlns:c16="http://schemas.microsoft.com/office/drawing/2014/chart" uri="{C3380CC4-5D6E-409C-BE32-E72D297353CC}">
              <c16:uniqueId val="{00000006-0FB7-4A5F-BAB8-C76C20A46BB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0.64</c:v>
                </c:pt>
                <c:pt idx="2">
                  <c:v>#N/A</c:v>
                </c:pt>
                <c:pt idx="3">
                  <c:v>0.52</c:v>
                </c:pt>
                <c:pt idx="4">
                  <c:v>#N/A</c:v>
                </c:pt>
                <c:pt idx="5">
                  <c:v>0.28999999999999998</c:v>
                </c:pt>
                <c:pt idx="6">
                  <c:v>#N/A</c:v>
                </c:pt>
                <c:pt idx="7">
                  <c:v>0.61</c:v>
                </c:pt>
                <c:pt idx="8">
                  <c:v>#N/A</c:v>
                </c:pt>
                <c:pt idx="9">
                  <c:v>0.47</c:v>
                </c:pt>
              </c:numCache>
            </c:numRef>
          </c:val>
          <c:extLst>
            <c:ext xmlns:c16="http://schemas.microsoft.com/office/drawing/2014/chart" uri="{C3380CC4-5D6E-409C-BE32-E72D297353CC}">
              <c16:uniqueId val="{00000007-0FB7-4A5F-BAB8-C76C20A46BB8}"/>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0.7</c:v>
                </c:pt>
                <c:pt idx="8">
                  <c:v>#N/A</c:v>
                </c:pt>
                <c:pt idx="9">
                  <c:v>2.59</c:v>
                </c:pt>
              </c:numCache>
            </c:numRef>
          </c:val>
          <c:extLst>
            <c:ext xmlns:c16="http://schemas.microsoft.com/office/drawing/2014/chart" uri="{C3380CC4-5D6E-409C-BE32-E72D297353CC}">
              <c16:uniqueId val="{00000008-0FB7-4A5F-BAB8-C76C20A46BB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9.1999999999999993</c:v>
                </c:pt>
                <c:pt idx="2">
                  <c:v>#N/A</c:v>
                </c:pt>
                <c:pt idx="3">
                  <c:v>6.83</c:v>
                </c:pt>
                <c:pt idx="4">
                  <c:v>#N/A</c:v>
                </c:pt>
                <c:pt idx="5">
                  <c:v>6.98</c:v>
                </c:pt>
                <c:pt idx="6">
                  <c:v>#N/A</c:v>
                </c:pt>
                <c:pt idx="7">
                  <c:v>4.96</c:v>
                </c:pt>
                <c:pt idx="8">
                  <c:v>#N/A</c:v>
                </c:pt>
                <c:pt idx="9">
                  <c:v>5.81</c:v>
                </c:pt>
              </c:numCache>
            </c:numRef>
          </c:val>
          <c:extLst>
            <c:ext xmlns:c16="http://schemas.microsoft.com/office/drawing/2014/chart" uri="{C3380CC4-5D6E-409C-BE32-E72D297353CC}">
              <c16:uniqueId val="{00000009-0FB7-4A5F-BAB8-C76C20A46B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201</c:v>
                </c:pt>
                <c:pt idx="5">
                  <c:v>201</c:v>
                </c:pt>
                <c:pt idx="8">
                  <c:v>209</c:v>
                </c:pt>
                <c:pt idx="11">
                  <c:v>209</c:v>
                </c:pt>
                <c:pt idx="14">
                  <c:v>205</c:v>
                </c:pt>
              </c:numCache>
            </c:numRef>
          </c:val>
          <c:extLst>
            <c:ext xmlns:c16="http://schemas.microsoft.com/office/drawing/2014/chart" uri="{C3380CC4-5D6E-409C-BE32-E72D297353CC}">
              <c16:uniqueId val="{00000000-B8F0-4EBC-B9F2-58E77015B2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B8F0-4EBC-B9F2-58E77015B2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F0-4EBC-B9F2-58E77015B2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F0-4EBC-B9F2-58E77015B2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c:v>
                </c:pt>
                <c:pt idx="3">
                  <c:v>38</c:v>
                </c:pt>
                <c:pt idx="6">
                  <c:v>38</c:v>
                </c:pt>
                <c:pt idx="9">
                  <c:v>43</c:v>
                </c:pt>
                <c:pt idx="12">
                  <c:v>45</c:v>
                </c:pt>
              </c:numCache>
            </c:numRef>
          </c:val>
          <c:extLst>
            <c:ext xmlns:c16="http://schemas.microsoft.com/office/drawing/2014/chart" uri="{C3380CC4-5D6E-409C-BE32-E72D297353CC}">
              <c16:uniqueId val="{00000004-B8F0-4EBC-B9F2-58E77015B2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F0-4EBC-B9F2-58E77015B2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F0-4EBC-B9F2-58E77015B2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246</c:v>
                </c:pt>
                <c:pt idx="3">
                  <c:v>247</c:v>
                </c:pt>
                <c:pt idx="6">
                  <c:v>260</c:v>
                </c:pt>
                <c:pt idx="9">
                  <c:v>256</c:v>
                </c:pt>
                <c:pt idx="12">
                  <c:v>253</c:v>
                </c:pt>
              </c:numCache>
            </c:numRef>
          </c:val>
          <c:extLst>
            <c:ext xmlns:c16="http://schemas.microsoft.com/office/drawing/2014/chart" uri="{C3380CC4-5D6E-409C-BE32-E72D297353CC}">
              <c16:uniqueId val="{00000007-B8F0-4EBC-B9F2-58E77015B2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c:v>
                </c:pt>
                <c:pt idx="2">
                  <c:v>#N/A</c:v>
                </c:pt>
                <c:pt idx="3">
                  <c:v>#N/A</c:v>
                </c:pt>
                <c:pt idx="4">
                  <c:v>84</c:v>
                </c:pt>
                <c:pt idx="5">
                  <c:v>#N/A</c:v>
                </c:pt>
                <c:pt idx="6">
                  <c:v>#N/A</c:v>
                </c:pt>
                <c:pt idx="7">
                  <c:v>89</c:v>
                </c:pt>
                <c:pt idx="8">
                  <c:v>#N/A</c:v>
                </c:pt>
                <c:pt idx="9">
                  <c:v>#N/A</c:v>
                </c:pt>
                <c:pt idx="10">
                  <c:v>90</c:v>
                </c:pt>
                <c:pt idx="11">
                  <c:v>#N/A</c:v>
                </c:pt>
                <c:pt idx="12">
                  <c:v>#N/A</c:v>
                </c:pt>
                <c:pt idx="13">
                  <c:v>94</c:v>
                </c:pt>
                <c:pt idx="14">
                  <c:v>#N/A</c:v>
                </c:pt>
              </c:numCache>
            </c:numRef>
          </c:val>
          <c:smooth val="0"/>
          <c:extLst>
            <c:ext xmlns:c16="http://schemas.microsoft.com/office/drawing/2014/chart" uri="{C3380CC4-5D6E-409C-BE32-E72D297353CC}">
              <c16:uniqueId val="{00000008-B8F0-4EBC-B9F2-58E77015B2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1837</c:v>
                </c:pt>
                <c:pt idx="5">
                  <c:v>1785</c:v>
                </c:pt>
                <c:pt idx="8">
                  <c:v>1691</c:v>
                </c:pt>
                <c:pt idx="11">
                  <c:v>1819</c:v>
                </c:pt>
                <c:pt idx="14">
                  <c:v>1621</c:v>
                </c:pt>
              </c:numCache>
            </c:numRef>
          </c:val>
          <c:extLst>
            <c:ext xmlns:c16="http://schemas.microsoft.com/office/drawing/2014/chart" uri="{C3380CC4-5D6E-409C-BE32-E72D297353CC}">
              <c16:uniqueId val="{00000000-0A01-4152-8B50-B9DEF03A01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A01-4152-8B50-B9DEF03A01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1881</c:v>
                </c:pt>
                <c:pt idx="5">
                  <c:v>2005</c:v>
                </c:pt>
                <c:pt idx="8">
                  <c:v>2039</c:v>
                </c:pt>
                <c:pt idx="11">
                  <c:v>1984</c:v>
                </c:pt>
                <c:pt idx="14">
                  <c:v>1683</c:v>
                </c:pt>
              </c:numCache>
            </c:numRef>
          </c:val>
          <c:extLst>
            <c:ext xmlns:c16="http://schemas.microsoft.com/office/drawing/2014/chart" uri="{C3380CC4-5D6E-409C-BE32-E72D297353CC}">
              <c16:uniqueId val="{00000002-0A01-4152-8B50-B9DEF03A01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01-4152-8B50-B9DEF03A01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01-4152-8B50-B9DEF03A01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01-4152-8B50-B9DEF03A01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477</c:v>
                </c:pt>
                <c:pt idx="3">
                  <c:v>477</c:v>
                </c:pt>
                <c:pt idx="6">
                  <c:v>487</c:v>
                </c:pt>
                <c:pt idx="9">
                  <c:v>295</c:v>
                </c:pt>
                <c:pt idx="12">
                  <c:v>215</c:v>
                </c:pt>
              </c:numCache>
            </c:numRef>
          </c:val>
          <c:extLst>
            <c:ext xmlns:c16="http://schemas.microsoft.com/office/drawing/2014/chart" uri="{C3380CC4-5D6E-409C-BE32-E72D297353CC}">
              <c16:uniqueId val="{00000006-0A01-4152-8B50-B9DEF03A01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A01-4152-8B50-B9DEF03A01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313</c:v>
                </c:pt>
                <c:pt idx="3">
                  <c:v>299</c:v>
                </c:pt>
                <c:pt idx="6">
                  <c:v>295</c:v>
                </c:pt>
                <c:pt idx="9">
                  <c:v>288</c:v>
                </c:pt>
                <c:pt idx="12">
                  <c:v>189</c:v>
                </c:pt>
              </c:numCache>
            </c:numRef>
          </c:val>
          <c:extLst>
            <c:ext xmlns:c16="http://schemas.microsoft.com/office/drawing/2014/chart" uri="{C3380CC4-5D6E-409C-BE32-E72D297353CC}">
              <c16:uniqueId val="{00000008-0A01-4152-8B50-B9DEF03A01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01-4152-8B50-B9DEF03A01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2131</c:v>
                </c:pt>
                <c:pt idx="3">
                  <c:v>2081</c:v>
                </c:pt>
                <c:pt idx="6">
                  <c:v>1960</c:v>
                </c:pt>
                <c:pt idx="9">
                  <c:v>1863</c:v>
                </c:pt>
                <c:pt idx="12">
                  <c:v>1938</c:v>
                </c:pt>
              </c:numCache>
            </c:numRef>
          </c:val>
          <c:extLst>
            <c:ext xmlns:c16="http://schemas.microsoft.com/office/drawing/2014/chart" uri="{C3380CC4-5D6E-409C-BE32-E72D297353CC}">
              <c16:uniqueId val="{0000000A-0A01-4152-8B50-B9DEF03A01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01-4152-8B50-B9DEF03A01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1291</c:v>
                </c:pt>
                <c:pt idx="1">
                  <c:v>1236</c:v>
                </c:pt>
                <c:pt idx="2">
                  <c:v>1090</c:v>
                </c:pt>
              </c:numCache>
            </c:numRef>
          </c:val>
          <c:extLst>
            <c:ext xmlns:c16="http://schemas.microsoft.com/office/drawing/2014/chart" uri="{C3380CC4-5D6E-409C-BE32-E72D297353CC}">
              <c16:uniqueId val="{00000000-04E0-4CBD-A2BE-B258DE77E1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136</c:v>
                </c:pt>
                <c:pt idx="1">
                  <c:v>142</c:v>
                </c:pt>
                <c:pt idx="2">
                  <c:v>144</c:v>
                </c:pt>
              </c:numCache>
            </c:numRef>
          </c:val>
          <c:extLst>
            <c:ext xmlns:c16="http://schemas.microsoft.com/office/drawing/2014/chart" uri="{C3380CC4-5D6E-409C-BE32-E72D297353CC}">
              <c16:uniqueId val="{00000001-04E0-4CBD-A2BE-B258DE77E1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411</c:v>
                </c:pt>
                <c:pt idx="1">
                  <c:v>418</c:v>
                </c:pt>
                <c:pt idx="2">
                  <c:v>275</c:v>
                </c:pt>
              </c:numCache>
            </c:numRef>
          </c:val>
          <c:extLst>
            <c:ext xmlns:c16="http://schemas.microsoft.com/office/drawing/2014/chart" uri="{C3380CC4-5D6E-409C-BE32-E72D297353CC}">
              <c16:uniqueId val="{00000002-04E0-4CBD-A2BE-B258DE77E1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実質公債費比率の分子である元利償還金等のうち元利償還金については、地域総合整備事業債の償還金が大幅に減（△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百万円）となったことなどにより、単年度の実質公債費比率は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年度に減少し、その傾向を維持。しかし、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年度の学校給食共同調理場整備事業の際に借り入れた過疎債の償還が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年度に開始され、元利償還金が増加。大型事業などを実施するにあたり地方債を借り入れる場合でやむを得ず地方債借入額が増加する年度もあるが、地方債の借入抑制に引き続き努める。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将来負担比率の分子である地方債の現在高、公営企業債等繰入見込額、退職手当負担見込額等が年々減少傾向となっているが、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大規模事業（防災行政無線更新事業）への借入によ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が増額した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。分母の充当可能財源については、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これまで増加傾向にあった。しかし、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年度については、物価高騰や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施設の老朽化に伴う修繕工事等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による歳出の増加へ</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の充当したため、充当可能基金の額は減少した。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大規模事業（庁舎および村ホール空調更新事業）による公共施設等総合管理基金の大幅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により充当可能基金の額は大幅に減少した。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地方債の借入抑制に努め、水準を抑えていく必要がある。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愛知県豊根村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歳出の増加へ対応するため、財政調整基金を取り崩した。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目的基金については、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公共施設等総合管理基金へ</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百万円、減債基金へ</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百万円、奨学基金へ</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百万円、森林環境整備基金へ</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百万円、合計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百万円の積立を行ったが、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老朽化に伴う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空調設備更新</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工事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に対応するため、公共施設等総合管理基金を取り崩したため、大幅な減額となった。また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情報通信基盤整備基金（△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百万円）やむらづくり定住促進基金（△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百万円）などについても取り崩しを行ったため、減額となっている。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財政調整基金に安易に積立することなく、目的基金を定めて積み立てる。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公共施設等総合管理基金・・・公共施設の整備、更新、統廃合及び長寿命化事業に充当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災害対策基金・・・・・・・災害応急対策に充当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情報通信基盤整備基金・・・北設情報ネットワーク負担金等へ充当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豊根村むらづくり基金・・・住民自治活動の経費に充当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奨学基金・・・・・・・・・学資貸付金へ充当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ヘリポート整備基金・・・・場外離着陸場整備事業に充当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百万円、空調更新工事の費用に充当するための取り崩し△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情報通信基盤整備基金：北設情報ネットワーク負担金への取り崩し△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豊根村むらづくり基金：くらしを良くする支援事業、新築リフォーム補助金、起業家支援補助金等の実施による取り崩し△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奨学基金：奨学金貸付により取り崩し△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百万円、返済金積立＋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ヘリポート整備基金：場外離着陸整備事業に係る起債の償還への充当による取り崩し△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目的を定めた積立を実施。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物価高騰や施設の老朽化に伴う解体工事等による歳出の増加へ対応するため、財政調整基金を取り崩した。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財政規模の小さな豊根村においては、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事業の増減による影響が歳出歳入予算に与える影響が多大であり、そのバッファとして財政調整基金を少なくとも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億円程度の水準で維持する方針。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百万円）、辺地対策事業債（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百万円）などの借入を行ったため、将来的な返済を見越して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913
155.88
3,160,701
3,073,474
87,227
1,389,077
1,937,622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人口減少や高い高齢化率（</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51.9</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に加え、村の中心産業（林業・土木建設業）の規模の低下、固定資産税収入の柱である大規模償却資産の税収入の経年的減少などにより財政基盤は弱い。大規模償却資産の影響もあって類似団体をわずかに上回っているが、現状では収入額を増加させることは困難なため、行政の効率化及び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75946</xdr:rowOff>
    </xdr:from>
    <xdr:to>
      <xdr:col>23</xdr:col>
      <xdr:colOff>133350</xdr:colOff>
      <xdr:row>43</xdr:row>
      <xdr:rowOff>85598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482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75946</xdr:rowOff>
    </xdr:from>
    <xdr:to>
      <xdr:col>19</xdr:col>
      <xdr:colOff>133350</xdr:colOff>
      <xdr:row>43</xdr:row>
      <xdr:rowOff>85598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75946</xdr:rowOff>
    </xdr:from>
    <xdr:to>
      <xdr:col>15</xdr:col>
      <xdr:colOff>82550</xdr:colOff>
      <xdr:row>43</xdr:row>
      <xdr:rowOff>75946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48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66294</xdr:rowOff>
    </xdr:from>
    <xdr:to>
      <xdr:col>11</xdr:col>
      <xdr:colOff>31750</xdr:colOff>
      <xdr:row>43</xdr:row>
      <xdr:rowOff>75946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25146</xdr:rowOff>
    </xdr:from>
    <xdr:to>
      <xdr:col>23</xdr:col>
      <xdr:colOff>184150</xdr:colOff>
      <xdr:row>43</xdr:row>
      <xdr:rowOff>126746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41673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34798</xdr:rowOff>
    </xdr:from>
    <xdr:to>
      <xdr:col>19</xdr:col>
      <xdr:colOff>184150</xdr:colOff>
      <xdr:row>43</xdr:row>
      <xdr:rowOff>136398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146575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76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25146</xdr:rowOff>
    </xdr:from>
    <xdr:to>
      <xdr:col>15</xdr:col>
      <xdr:colOff>133350</xdr:colOff>
      <xdr:row>43</xdr:row>
      <xdr:rowOff>126746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136923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25146</xdr:rowOff>
    </xdr:from>
    <xdr:to>
      <xdr:col>11</xdr:col>
      <xdr:colOff>82550</xdr:colOff>
      <xdr:row>43</xdr:row>
      <xdr:rowOff>126746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136923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公共施設の指定管理料、各種システムにかかる人口一人当たり保守委託が高額であること、広域連携の為に要する一部事務組合や同級他団体への負担金が多額であることなどが挙げられる。引き続き、事務事業の抜本的な見直し等による事務の効率化を推進し経常経費の削減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83608</xdr:rowOff>
    </xdr:from>
    <xdr:to>
      <xdr:col>23</xdr:col>
      <xdr:colOff>133350</xdr:colOff>
      <xdr:row>64</xdr:row>
      <xdr:rowOff>107738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5640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83608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0412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64</xdr:row>
      <xdr:rowOff>31327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7597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64</xdr:row>
      <xdr:rowOff>19262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7597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29015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0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32808</xdr:rowOff>
    </xdr:from>
    <xdr:to>
      <xdr:col>19</xdr:col>
      <xdr:colOff>184150</xdr:colOff>
      <xdr:row>64</xdr:row>
      <xdr:rowOff>134408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119185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[1,435,545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一人当たりの人件費については全ての項目において、類似団体平均を上回っている。これは、学校給食共同調理場や診療所をはじめとした直営施設を運営するため職員数が多いことが要因と考えられる。地理的にも周辺市町村と協業しづらい事業が多い。実施可能な業務については、広域連携や民間活用も含め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物件費については、微増にとどまっている。引き続き事務事業の改革、採算性の追求、公的支援と住民負担の在り方検討などを推進する。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61423</xdr:rowOff>
    </xdr:from>
    <xdr:to>
      <xdr:col>23</xdr:col>
      <xdr:colOff>133350</xdr:colOff>
      <xdr:row>83</xdr:row>
      <xdr:rowOff>147645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91773"/>
          <a:ext cx="838200" cy="8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37689</xdr:rowOff>
    </xdr:from>
    <xdr:to>
      <xdr:col>19</xdr:col>
      <xdr:colOff>133350</xdr:colOff>
      <xdr:row>83</xdr:row>
      <xdr:rowOff>61423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68039"/>
          <a:ext cx="889000" cy="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30792</xdr:rowOff>
    </xdr:from>
    <xdr:to>
      <xdr:col>15</xdr:col>
      <xdr:colOff>82550</xdr:colOff>
      <xdr:row>83</xdr:row>
      <xdr:rowOff>37689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61142"/>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7457</xdr:rowOff>
    </xdr:from>
    <xdr:to>
      <xdr:col>11</xdr:col>
      <xdr:colOff>31750</xdr:colOff>
      <xdr:row>83</xdr:row>
      <xdr:rowOff>30792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37807"/>
          <a:ext cx="889000" cy="2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96845</xdr:rowOff>
    </xdr:from>
    <xdr:to>
      <xdr:col>23</xdr:col>
      <xdr:colOff>184150</xdr:colOff>
      <xdr:row>84</xdr:row>
      <xdr:rowOff>26995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68922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10623</xdr:rowOff>
    </xdr:from>
    <xdr:to>
      <xdr:col>19</xdr:col>
      <xdr:colOff>184150</xdr:colOff>
      <xdr:row>83</xdr:row>
      <xdr:rowOff>112223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97000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27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158339</xdr:rowOff>
    </xdr:from>
    <xdr:to>
      <xdr:col>15</xdr:col>
      <xdr:colOff>133350</xdr:colOff>
      <xdr:row>83</xdr:row>
      <xdr:rowOff>88489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73266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0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151442</xdr:rowOff>
    </xdr:from>
    <xdr:to>
      <xdr:col>11</xdr:col>
      <xdr:colOff>82550</xdr:colOff>
      <xdr:row>83</xdr:row>
      <xdr:rowOff>81592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66369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9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128107</xdr:rowOff>
    </xdr:from>
    <xdr:to>
      <xdr:col>7</xdr:col>
      <xdr:colOff>31750</xdr:colOff>
      <xdr:row>83</xdr:row>
      <xdr:rowOff>58257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43034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7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職員数が少ないため、給与単価の高い職員の増減により、その数値が大きく変化する。今後も地元企業の平均給与の状況を踏まえて給与の適正化に努める。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155893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16138"/>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71438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4978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77470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74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105093</xdr:rowOff>
    </xdr:from>
    <xdr:to>
      <xdr:col>81</xdr:col>
      <xdr:colOff>95250</xdr:colOff>
      <xdr:row>87</xdr:row>
      <xdr:rowOff>35243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77170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132415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当たり職員数が類似団体平均を大幅に上回っているのは、総人口の少なさや、直営施設があることによる職員数の多さが大きく影響している。実施可能な業務については民間業者の活用も含め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68477</xdr:rowOff>
    </xdr:from>
    <xdr:to>
      <xdr:col>81</xdr:col>
      <xdr:colOff>44450</xdr:colOff>
      <xdr:row>61</xdr:row>
      <xdr:rowOff>107200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526927"/>
          <a:ext cx="838200" cy="3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107200</xdr:rowOff>
    </xdr:from>
    <xdr:to>
      <xdr:col>77</xdr:col>
      <xdr:colOff>44450</xdr:colOff>
      <xdr:row>61</xdr:row>
      <xdr:rowOff>149944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565650"/>
          <a:ext cx="8890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144084</xdr:rowOff>
    </xdr:from>
    <xdr:to>
      <xdr:col>72</xdr:col>
      <xdr:colOff>203200</xdr:colOff>
      <xdr:row>61</xdr:row>
      <xdr:rowOff>149944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602534"/>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126964</xdr:rowOff>
    </xdr:from>
    <xdr:to>
      <xdr:col>68</xdr:col>
      <xdr:colOff>152400</xdr:colOff>
      <xdr:row>61</xdr:row>
      <xdr:rowOff>144084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585414"/>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17677</xdr:rowOff>
    </xdr:from>
    <xdr:to>
      <xdr:col>81</xdr:col>
      <xdr:colOff>95250</xdr:colOff>
      <xdr:row>61</xdr:row>
      <xdr:rowOff>119277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4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161204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44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56400</xdr:rowOff>
    </xdr:from>
    <xdr:to>
      <xdr:col>77</xdr:col>
      <xdr:colOff>95250</xdr:colOff>
      <xdr:row>61</xdr:row>
      <xdr:rowOff>158000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5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142777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60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99144</xdr:rowOff>
    </xdr:from>
    <xdr:to>
      <xdr:col>73</xdr:col>
      <xdr:colOff>44450</xdr:colOff>
      <xdr:row>62</xdr:row>
      <xdr:rowOff>29294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14071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64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93284</xdr:rowOff>
    </xdr:from>
    <xdr:to>
      <xdr:col>68</xdr:col>
      <xdr:colOff>203200</xdr:colOff>
      <xdr:row>62</xdr:row>
      <xdr:rowOff>23434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5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8211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63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76164</xdr:rowOff>
    </xdr:from>
    <xdr:to>
      <xdr:col>64</xdr:col>
      <xdr:colOff>152400</xdr:colOff>
      <xdr:row>62</xdr:row>
      <xdr:rowOff>6314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162541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62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実質公債費比率の分子である元利償還金については、償還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となった地方債があったため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算入公債費についても減少した。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分母にあたる標準財政規模が増加したことにより、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9313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860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156633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699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41487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1699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43</xdr:row>
      <xdr:rowOff>6773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2423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年度以降将来負担比率は計上されていない。将来負担額よりも充当可能財源等が上回っている状態であるため将来負担比率の計上は無い。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年度の充当可能財源等は前年度と比較して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自体が減少傾向であるため地方債をはじめとする将来負担額を抑制していく必要があると考えられる。大型事業などを実施するにあたり地方債を借り入れる場合でやむを得ず地方債借入額が増加する年度も生じるが、地方債の借入を抑制するなど将来負担額が充当可能財源等を上回らないよう引き続き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913
155.88
3,160,701
3,073,474
87,227
1,389,077
1,937,622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比べ比率が上回っているのは、学校給食共同調理場、診療所及び村営バスの各施設を直営で運営しており、職員数が類似団体平均と比較して多いことが主な要因であり、行政サービスの提供方法の差異によるものといえる。引き続き適正な人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43180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6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37</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6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6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38100</xdr:rowOff>
    </xdr:from>
    <xdr:to>
      <xdr:col>20</xdr:col>
      <xdr:colOff>38100</xdr:colOff>
      <xdr:row>37</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163830</xdr:rowOff>
    </xdr:from>
    <xdr:to>
      <xdr:col>15</xdr:col>
      <xdr:colOff>149225</xdr:colOff>
      <xdr:row>37</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133350</xdr:rowOff>
    </xdr:from>
    <xdr:to>
      <xdr:col>11</xdr:col>
      <xdr:colOff>60325</xdr:colOff>
      <xdr:row>37</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物価高騰の影響で、昨年度と比較して</a:t>
          </a:r>
          <a:r>
            <a:rPr kumimoji="1"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ポイント増加となったが、水準としては類似団体と同程度となった。今後、事務事業の改革、採算性の追求、公的支援と住民負担の在り方検討などを推進し経費抑制に努める。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662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4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34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43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140208</xdr:rowOff>
    </xdr:from>
    <xdr:to>
      <xdr:col>74</xdr:col>
      <xdr:colOff>31750</xdr:colOff>
      <xdr:row>17</xdr:row>
      <xdr:rowOff>70358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要因としては、対象者が少ないことが主な要因と考えられる。単独事業のものや国県制度に上乗せしているもので、制度開始後年数が経過したものについては、制度の必要性を見極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056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他会計への繰出金の</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要因となった。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今後、事務事業の改革、採算性の追求、公的支援と住民負担の在り方検討などを推進し経費抑制に努める。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58</xdr:row>
      <xdr:rowOff>72136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247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57</xdr:row>
      <xdr:rowOff>152146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961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57</xdr:row>
      <xdr:rowOff>33274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96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33274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69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21336</xdr:rowOff>
    </xdr:from>
    <xdr:to>
      <xdr:col>82</xdr:col>
      <xdr:colOff>158750</xdr:colOff>
      <xdr:row>58</xdr:row>
      <xdr:rowOff>122936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164863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41673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4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153924</xdr:rowOff>
    </xdr:from>
    <xdr:to>
      <xdr:col>69</xdr:col>
      <xdr:colOff>142875</xdr:colOff>
      <xdr:row>57</xdr:row>
      <xdr:rowOff>84074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94251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数値で推移している。ごみ・し尿処理・北設情報ネットワーク運営に係る北設広域事務組合への負担金、広域消防負担金にかかる同級他団体への負担金等が高額で経常的なものとなっている。ただし、補助費等として支出し、広域処理することにより他項目で大幅な経費削減になっていることもあり、補助費等が類似団体平均を上回ることを一概に否定はでき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649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60706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649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6603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38</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3636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9906</xdr:rowOff>
    </xdr:from>
    <xdr:to>
      <xdr:col>74</xdr:col>
      <xdr:colOff>31750</xdr:colOff>
      <xdr:row>39</xdr:row>
      <xdr:rowOff>111506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96283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大型事業の償還完了とともに、地方債発行抑制の効果が出ていると考えられる。今後も、大型事業などを実施するにあたり地方債を借り入れる場合でやむを得ず地方債借入額が増加する年度もあるが、地方債の借入抑制を考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572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80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38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38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ポイント増加。類似単体と比較して</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上回っている。増加した要因としては、物件費等の割合が増加したことによる。物件等については、近年の物価高騰の影響により観光施設管理費や行財政管理費が増額が要因となっている。今後も同様に施設の老朽化等による修繕工事や維持工事が増加していくことが予想され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772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xdr:rowOff>
    </xdr:from>
    <xdr:to>
      <xdr:col>78</xdr:col>
      <xdr:colOff>69850</xdr:colOff>
      <xdr:row>78</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743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165100</xdr:rowOff>
    </xdr:from>
    <xdr:to>
      <xdr:col>73</xdr:col>
      <xdr:colOff>180975</xdr:colOff>
      <xdr:row>78</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66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149861</xdr:rowOff>
    </xdr:from>
    <xdr:to>
      <xdr:col>69</xdr:col>
      <xdr:colOff>92075</xdr:colOff>
      <xdr:row>77</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515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36847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114300</xdr:rowOff>
    </xdr:from>
    <xdr:to>
      <xdr:col>69</xdr:col>
      <xdr:colOff>142875</xdr:colOff>
      <xdr:row>78</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62548</xdr:rowOff>
    </xdr:from>
    <xdr:to>
      <xdr:col>29</xdr:col>
      <xdr:colOff>127000</xdr:colOff>
      <xdr:row>16</xdr:row>
      <xdr:rowOff>102921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53373"/>
          <a:ext cx="647700" cy="40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102921</xdr:rowOff>
    </xdr:from>
    <xdr:to>
      <xdr:col>26</xdr:col>
      <xdr:colOff>50800</xdr:colOff>
      <xdr:row>16</xdr:row>
      <xdr:rowOff>117655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93746"/>
          <a:ext cx="698500" cy="14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117655</xdr:rowOff>
    </xdr:from>
    <xdr:to>
      <xdr:col>22</xdr:col>
      <xdr:colOff>114300</xdr:colOff>
      <xdr:row>16</xdr:row>
      <xdr:rowOff>147978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08480"/>
          <a:ext cx="698500" cy="30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147978</xdr:rowOff>
    </xdr:from>
    <xdr:to>
      <xdr:col>18</xdr:col>
      <xdr:colOff>177800</xdr:colOff>
      <xdr:row>16</xdr:row>
      <xdr:rowOff>171374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38803"/>
          <a:ext cx="698500" cy="2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11748</xdr:rowOff>
    </xdr:from>
    <xdr:to>
      <xdr:col>29</xdr:col>
      <xdr:colOff>177800</xdr:colOff>
      <xdr:row>16</xdr:row>
      <xdr:rowOff>113348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02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28275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4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52121</xdr:rowOff>
    </xdr:from>
    <xdr:to>
      <xdr:col>26</xdr:col>
      <xdr:colOff>101600</xdr:colOff>
      <xdr:row>16</xdr:row>
      <xdr:rowOff>153721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4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1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66855</xdr:rowOff>
    </xdr:from>
    <xdr:to>
      <xdr:col>22</xdr:col>
      <xdr:colOff>165100</xdr:colOff>
      <xdr:row>16</xdr:row>
      <xdr:rowOff>168455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5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7182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97178</xdr:rowOff>
    </xdr:from>
    <xdr:to>
      <xdr:col>19</xdr:col>
      <xdr:colOff>38100</xdr:colOff>
      <xdr:row>17</xdr:row>
      <xdr:rowOff>27328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8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37505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120574</xdr:rowOff>
    </xdr:from>
    <xdr:to>
      <xdr:col>15</xdr:col>
      <xdr:colOff>101600</xdr:colOff>
      <xdr:row>17</xdr:row>
      <xdr:rowOff>50724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11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60901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8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179300</xdr:rowOff>
    </xdr:from>
    <xdr:to>
      <xdr:col>29</xdr:col>
      <xdr:colOff>127000</xdr:colOff>
      <xdr:row>35</xdr:row>
      <xdr:rowOff>203353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89650"/>
          <a:ext cx="647700" cy="2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203353</xdr:rowOff>
    </xdr:from>
    <xdr:to>
      <xdr:col>26</xdr:col>
      <xdr:colOff>50800</xdr:colOff>
      <xdr:row>35</xdr:row>
      <xdr:rowOff>222913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13703"/>
          <a:ext cx="698500" cy="19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222913</xdr:rowOff>
    </xdr:from>
    <xdr:to>
      <xdr:col>22</xdr:col>
      <xdr:colOff>114300</xdr:colOff>
      <xdr:row>35</xdr:row>
      <xdr:rowOff>252158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33263"/>
          <a:ext cx="698500" cy="2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252158</xdr:rowOff>
    </xdr:from>
    <xdr:to>
      <xdr:col>18</xdr:col>
      <xdr:colOff>177800</xdr:colOff>
      <xdr:row>35</xdr:row>
      <xdr:rowOff>274317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62508"/>
          <a:ext cx="698500" cy="2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128500</xdr:rowOff>
    </xdr:from>
    <xdr:to>
      <xdr:col>29</xdr:col>
      <xdr:colOff>177800</xdr:colOff>
      <xdr:row>35</xdr:row>
      <xdr:rowOff>230100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38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316477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152553</xdr:rowOff>
    </xdr:from>
    <xdr:to>
      <xdr:col>26</xdr:col>
      <xdr:colOff>101600</xdr:colOff>
      <xdr:row>35</xdr:row>
      <xdr:rowOff>254153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6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264330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3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172113</xdr:rowOff>
    </xdr:from>
    <xdr:to>
      <xdr:col>22</xdr:col>
      <xdr:colOff>165100</xdr:colOff>
      <xdr:row>35</xdr:row>
      <xdr:rowOff>273713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8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283890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5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201358</xdr:rowOff>
    </xdr:from>
    <xdr:to>
      <xdr:col>19</xdr:col>
      <xdr:colOff>38100</xdr:colOff>
      <xdr:row>35</xdr:row>
      <xdr:rowOff>302958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1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313135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8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223517</xdr:rowOff>
    </xdr:from>
    <xdr:to>
      <xdr:col>15</xdr:col>
      <xdr:colOff>101600</xdr:colOff>
      <xdr:row>35</xdr:row>
      <xdr:rowOff>325117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3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335294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913
155.88
3,160,701
3,073,474
87,227
1,389,077
1,937,622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163651</xdr:rowOff>
    </xdr:from>
    <xdr:to>
      <xdr:col>24</xdr:col>
      <xdr:colOff>63500</xdr:colOff>
      <xdr:row>35</xdr:row>
      <xdr:rowOff>26838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92951"/>
          <a:ext cx="838200" cy="3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26838</xdr:rowOff>
    </xdr:from>
    <xdr:to>
      <xdr:col>19</xdr:col>
      <xdr:colOff>177800</xdr:colOff>
      <xdr:row>35</xdr:row>
      <xdr:rowOff>45649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27588"/>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45649</xdr:rowOff>
    </xdr:from>
    <xdr:to>
      <xdr:col>15</xdr:col>
      <xdr:colOff>50800</xdr:colOff>
      <xdr:row>35</xdr:row>
      <xdr:rowOff>77381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46399"/>
          <a:ext cx="889000" cy="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77381</xdr:rowOff>
    </xdr:from>
    <xdr:to>
      <xdr:col>10</xdr:col>
      <xdr:colOff>114300</xdr:colOff>
      <xdr:row>35</xdr:row>
      <xdr:rowOff>105528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78131"/>
          <a:ext cx="889000" cy="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112851</xdr:rowOff>
    </xdr:from>
    <xdr:to>
      <xdr:col>24</xdr:col>
      <xdr:colOff>114300</xdr:colOff>
      <xdr:row>35</xdr:row>
      <xdr:rowOff>43001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135728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9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147488</xdr:rowOff>
    </xdr:from>
    <xdr:to>
      <xdr:col>20</xdr:col>
      <xdr:colOff>38100</xdr:colOff>
      <xdr:row>35</xdr:row>
      <xdr:rowOff>77638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7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94165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5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166299</xdr:rowOff>
    </xdr:from>
    <xdr:to>
      <xdr:col>15</xdr:col>
      <xdr:colOff>101600</xdr:colOff>
      <xdr:row>35</xdr:row>
      <xdr:rowOff>96449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9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112976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7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26581</xdr:rowOff>
    </xdr:from>
    <xdr:to>
      <xdr:col>10</xdr:col>
      <xdr:colOff>165100</xdr:colOff>
      <xdr:row>35</xdr:row>
      <xdr:rowOff>128181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144708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0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54728</xdr:rowOff>
    </xdr:from>
    <xdr:to>
      <xdr:col>6</xdr:col>
      <xdr:colOff>38100</xdr:colOff>
      <xdr:row>35</xdr:row>
      <xdr:rowOff>156328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1405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3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101320</xdr:rowOff>
    </xdr:from>
    <xdr:to>
      <xdr:col>24</xdr:col>
      <xdr:colOff>63500</xdr:colOff>
      <xdr:row>57</xdr:row>
      <xdr:rowOff>12142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2520"/>
          <a:ext cx="838200" cy="8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12142</xdr:rowOff>
    </xdr:from>
    <xdr:to>
      <xdr:col>19</xdr:col>
      <xdr:colOff>177800</xdr:colOff>
      <xdr:row>57</xdr:row>
      <xdr:rowOff>32834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84792"/>
          <a:ext cx="889000" cy="2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28432</xdr:rowOff>
    </xdr:from>
    <xdr:to>
      <xdr:col>15</xdr:col>
      <xdr:colOff>50800</xdr:colOff>
      <xdr:row>57</xdr:row>
      <xdr:rowOff>32834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01082"/>
          <a:ext cx="8890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28432</xdr:rowOff>
    </xdr:from>
    <xdr:to>
      <xdr:col>10</xdr:col>
      <xdr:colOff>114300</xdr:colOff>
      <xdr:row>57</xdr:row>
      <xdr:rowOff>42682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01082"/>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50520</xdr:rowOff>
    </xdr:from>
    <xdr:to>
      <xdr:col>24</xdr:col>
      <xdr:colOff>114300</xdr:colOff>
      <xdr:row>56</xdr:row>
      <xdr:rowOff>152120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73397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0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132792</xdr:rowOff>
    </xdr:from>
    <xdr:to>
      <xdr:col>20</xdr:col>
      <xdr:colOff>38100</xdr:colOff>
      <xdr:row>57</xdr:row>
      <xdr:rowOff>62942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79469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0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153484</xdr:rowOff>
    </xdr:from>
    <xdr:to>
      <xdr:col>15</xdr:col>
      <xdr:colOff>101600</xdr:colOff>
      <xdr:row>57</xdr:row>
      <xdr:rowOff>83634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100161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2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149082</xdr:rowOff>
    </xdr:from>
    <xdr:to>
      <xdr:col>10</xdr:col>
      <xdr:colOff>165100</xdr:colOff>
      <xdr:row>57</xdr:row>
      <xdr:rowOff>79232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95759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2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163332</xdr:rowOff>
    </xdr:from>
    <xdr:to>
      <xdr:col>6</xdr:col>
      <xdr:colOff>38100</xdr:colOff>
      <xdr:row>57</xdr:row>
      <xdr:rowOff>93482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110009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3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155271</xdr:rowOff>
    </xdr:from>
    <xdr:to>
      <xdr:col>24</xdr:col>
      <xdr:colOff>63500</xdr:colOff>
      <xdr:row>78</xdr:row>
      <xdr:rowOff>333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6921"/>
          <a:ext cx="8382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333</xdr:rowOff>
    </xdr:from>
    <xdr:to>
      <xdr:col>19</xdr:col>
      <xdr:colOff>177800</xdr:colOff>
      <xdr:row>78</xdr:row>
      <xdr:rowOff>9992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3433"/>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9992</xdr:rowOff>
    </xdr:from>
    <xdr:to>
      <xdr:col>15</xdr:col>
      <xdr:colOff>50800</xdr:colOff>
      <xdr:row>78</xdr:row>
      <xdr:rowOff>39847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3092"/>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39847</xdr:rowOff>
    </xdr:from>
    <xdr:to>
      <xdr:col>10</xdr:col>
      <xdr:colOff>114300</xdr:colOff>
      <xdr:row>78</xdr:row>
      <xdr:rowOff>63340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2947"/>
          <a:ext cx="889000" cy="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104471</xdr:rowOff>
    </xdr:from>
    <xdr:to>
      <xdr:col>24</xdr:col>
      <xdr:colOff>114300</xdr:colOff>
      <xdr:row>78</xdr:row>
      <xdr:rowOff>34621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127348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120983</xdr:rowOff>
    </xdr:from>
    <xdr:to>
      <xdr:col>20</xdr:col>
      <xdr:colOff>38100</xdr:colOff>
      <xdr:row>78</xdr:row>
      <xdr:rowOff>51133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67660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9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130642</xdr:rowOff>
    </xdr:from>
    <xdr:to>
      <xdr:col>15</xdr:col>
      <xdr:colOff>101600</xdr:colOff>
      <xdr:row>78</xdr:row>
      <xdr:rowOff>60792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77319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0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160497</xdr:rowOff>
    </xdr:from>
    <xdr:to>
      <xdr:col>10</xdr:col>
      <xdr:colOff>165100</xdr:colOff>
      <xdr:row>78</xdr:row>
      <xdr:rowOff>90647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107174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3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12540</xdr:rowOff>
    </xdr:from>
    <xdr:to>
      <xdr:col>6</xdr:col>
      <xdr:colOff>38100</xdr:colOff>
      <xdr:row>78</xdr:row>
      <xdr:rowOff>114140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130667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6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49426</xdr:rowOff>
    </xdr:from>
    <xdr:to>
      <xdr:col>24</xdr:col>
      <xdr:colOff>63500</xdr:colOff>
      <xdr:row>96</xdr:row>
      <xdr:rowOff>70526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08626"/>
          <a:ext cx="8382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97676</xdr:rowOff>
    </xdr:from>
    <xdr:to>
      <xdr:col>19</xdr:col>
      <xdr:colOff>177800</xdr:colOff>
      <xdr:row>96</xdr:row>
      <xdr:rowOff>49426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85426"/>
          <a:ext cx="889000" cy="12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97676</xdr:rowOff>
    </xdr:from>
    <xdr:to>
      <xdr:col>15</xdr:col>
      <xdr:colOff>50800</xdr:colOff>
      <xdr:row>96</xdr:row>
      <xdr:rowOff>2350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85426"/>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2350</xdr:rowOff>
    </xdr:from>
    <xdr:to>
      <xdr:col>10</xdr:col>
      <xdr:colOff>114300</xdr:colOff>
      <xdr:row>97</xdr:row>
      <xdr:rowOff>15159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61550"/>
          <a:ext cx="889000" cy="18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19726</xdr:rowOff>
    </xdr:from>
    <xdr:to>
      <xdr:col>24</xdr:col>
      <xdr:colOff>114300</xdr:colOff>
      <xdr:row>96</xdr:row>
      <xdr:rowOff>121326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169603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170076</xdr:rowOff>
    </xdr:from>
    <xdr:to>
      <xdr:col>20</xdr:col>
      <xdr:colOff>38100</xdr:colOff>
      <xdr:row>96</xdr:row>
      <xdr:rowOff>100226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5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91353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5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46876</xdr:rowOff>
    </xdr:from>
    <xdr:to>
      <xdr:col>15</xdr:col>
      <xdr:colOff>101600</xdr:colOff>
      <xdr:row>95</xdr:row>
      <xdr:rowOff>148476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139603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2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123000</xdr:rowOff>
    </xdr:from>
    <xdr:to>
      <xdr:col>10</xdr:col>
      <xdr:colOff>165100</xdr:colOff>
      <xdr:row>96</xdr:row>
      <xdr:rowOff>53150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44277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135809</xdr:rowOff>
    </xdr:from>
    <xdr:to>
      <xdr:col>6</xdr:col>
      <xdr:colOff>38100</xdr:colOff>
      <xdr:row>97</xdr:row>
      <xdr:rowOff>65959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57086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84343</xdr:rowOff>
    </xdr:from>
    <xdr:to>
      <xdr:col>55</xdr:col>
      <xdr:colOff>0</xdr:colOff>
      <xdr:row>36</xdr:row>
      <xdr:rowOff>145370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56543"/>
          <a:ext cx="838200" cy="6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145370</xdr:rowOff>
    </xdr:from>
    <xdr:to>
      <xdr:col>50</xdr:col>
      <xdr:colOff>114300</xdr:colOff>
      <xdr:row>36</xdr:row>
      <xdr:rowOff>154054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17570"/>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154054</xdr:rowOff>
    </xdr:from>
    <xdr:to>
      <xdr:col>45</xdr:col>
      <xdr:colOff>177800</xdr:colOff>
      <xdr:row>36</xdr:row>
      <xdr:rowOff>161267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26254"/>
          <a:ext cx="889000" cy="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89485</xdr:rowOff>
    </xdr:from>
    <xdr:to>
      <xdr:col>41</xdr:col>
      <xdr:colOff>50800</xdr:colOff>
      <xdr:row>36</xdr:row>
      <xdr:rowOff>161267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090235"/>
          <a:ext cx="889000" cy="24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33543</xdr:rowOff>
    </xdr:from>
    <xdr:to>
      <xdr:col>55</xdr:col>
      <xdr:colOff>50800</xdr:colOff>
      <xdr:row>36</xdr:row>
      <xdr:rowOff>135143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56420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5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94570</xdr:rowOff>
    </xdr:from>
    <xdr:to>
      <xdr:col>50</xdr:col>
      <xdr:colOff>165100</xdr:colOff>
      <xdr:row>37</xdr:row>
      <xdr:rowOff>24720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41247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04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103254</xdr:rowOff>
    </xdr:from>
    <xdr:to>
      <xdr:col>46</xdr:col>
      <xdr:colOff>38100</xdr:colOff>
      <xdr:row>37</xdr:row>
      <xdr:rowOff>33404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49931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110467</xdr:rowOff>
    </xdr:from>
    <xdr:to>
      <xdr:col>41</xdr:col>
      <xdr:colOff>101600</xdr:colOff>
      <xdr:row>37</xdr:row>
      <xdr:rowOff>40617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8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57144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5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38685</xdr:rowOff>
    </xdr:from>
    <xdr:to>
      <xdr:col>36</xdr:col>
      <xdr:colOff>165100</xdr:colOff>
      <xdr:row>35</xdr:row>
      <xdr:rowOff>140285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156812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1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22513</xdr:rowOff>
    </xdr:from>
    <xdr:to>
      <xdr:col>55</xdr:col>
      <xdr:colOff>0</xdr:colOff>
      <xdr:row>58</xdr:row>
      <xdr:rowOff>164943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66613"/>
          <a:ext cx="838200" cy="14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164920</xdr:rowOff>
    </xdr:from>
    <xdr:to>
      <xdr:col>50</xdr:col>
      <xdr:colOff>114300</xdr:colOff>
      <xdr:row>58</xdr:row>
      <xdr:rowOff>164943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09020"/>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158136</xdr:rowOff>
    </xdr:from>
    <xdr:to>
      <xdr:col>45</xdr:col>
      <xdr:colOff>177800</xdr:colOff>
      <xdr:row>58</xdr:row>
      <xdr:rowOff>164920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02236"/>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158136</xdr:rowOff>
    </xdr:from>
    <xdr:to>
      <xdr:col>41</xdr:col>
      <xdr:colOff>50800</xdr:colOff>
      <xdr:row>59</xdr:row>
      <xdr:rowOff>30090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02236"/>
          <a:ext cx="889000" cy="4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143163</xdr:rowOff>
    </xdr:from>
    <xdr:to>
      <xdr:col>55</xdr:col>
      <xdr:colOff>50800</xdr:colOff>
      <xdr:row>58</xdr:row>
      <xdr:rowOff>73313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166040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114143</xdr:rowOff>
    </xdr:from>
    <xdr:to>
      <xdr:col>50</xdr:col>
      <xdr:colOff>165100</xdr:colOff>
      <xdr:row>59</xdr:row>
      <xdr:rowOff>44293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60820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3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114120</xdr:rowOff>
    </xdr:from>
    <xdr:to>
      <xdr:col>46</xdr:col>
      <xdr:colOff>38100</xdr:colOff>
      <xdr:row>59</xdr:row>
      <xdr:rowOff>44270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60797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3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107336</xdr:rowOff>
    </xdr:from>
    <xdr:to>
      <xdr:col>41</xdr:col>
      <xdr:colOff>101600</xdr:colOff>
      <xdr:row>59</xdr:row>
      <xdr:rowOff>37486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28613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150740</xdr:rowOff>
    </xdr:from>
    <xdr:to>
      <xdr:col>36</xdr:col>
      <xdr:colOff>165100</xdr:colOff>
      <xdr:row>59</xdr:row>
      <xdr:rowOff>80890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72017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8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18962</xdr:rowOff>
    </xdr:from>
    <xdr:to>
      <xdr:col>55</xdr:col>
      <xdr:colOff>0</xdr:colOff>
      <xdr:row>79</xdr:row>
      <xdr:rowOff>33265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2062"/>
          <a:ext cx="838200" cy="18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141684</xdr:rowOff>
    </xdr:from>
    <xdr:to>
      <xdr:col>50</xdr:col>
      <xdr:colOff>114300</xdr:colOff>
      <xdr:row>79</xdr:row>
      <xdr:rowOff>33265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14784"/>
          <a:ext cx="889000" cy="6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141684</xdr:rowOff>
    </xdr:from>
    <xdr:to>
      <xdr:col>45</xdr:col>
      <xdr:colOff>177800</xdr:colOff>
      <xdr:row>78</xdr:row>
      <xdr:rowOff>151870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14784"/>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151870</xdr:rowOff>
    </xdr:from>
    <xdr:to>
      <xdr:col>41</xdr:col>
      <xdr:colOff>50800</xdr:colOff>
      <xdr:row>79</xdr:row>
      <xdr:rowOff>43445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4970"/>
          <a:ext cx="889000" cy="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139612</xdr:rowOff>
    </xdr:from>
    <xdr:to>
      <xdr:col>55</xdr:col>
      <xdr:colOff>50800</xdr:colOff>
      <xdr:row>78</xdr:row>
      <xdr:rowOff>69762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162489</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153915</xdr:rowOff>
    </xdr:from>
    <xdr:to>
      <xdr:col>50</xdr:col>
      <xdr:colOff>165100</xdr:colOff>
      <xdr:row>79</xdr:row>
      <xdr:rowOff>84065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75192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90884</xdr:rowOff>
    </xdr:from>
    <xdr:to>
      <xdr:col>46</xdr:col>
      <xdr:colOff>38100</xdr:colOff>
      <xdr:row>79</xdr:row>
      <xdr:rowOff>21034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12161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101070</xdr:rowOff>
    </xdr:from>
    <xdr:to>
      <xdr:col>41</xdr:col>
      <xdr:colOff>101600</xdr:colOff>
      <xdr:row>79</xdr:row>
      <xdr:rowOff>31220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22347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164095</xdr:rowOff>
    </xdr:from>
    <xdr:to>
      <xdr:col>36</xdr:col>
      <xdr:colOff>165100</xdr:colOff>
      <xdr:row>79</xdr:row>
      <xdr:rowOff>94245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85372</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40844</xdr:rowOff>
    </xdr:from>
    <xdr:to>
      <xdr:col>55</xdr:col>
      <xdr:colOff>0</xdr:colOff>
      <xdr:row>98</xdr:row>
      <xdr:rowOff>984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71494"/>
          <a:ext cx="838200" cy="13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984</xdr:rowOff>
    </xdr:from>
    <xdr:to>
      <xdr:col>50</xdr:col>
      <xdr:colOff>114300</xdr:colOff>
      <xdr:row>98</xdr:row>
      <xdr:rowOff>23730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03084"/>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12529</xdr:rowOff>
    </xdr:from>
    <xdr:to>
      <xdr:col>45</xdr:col>
      <xdr:colOff>177800</xdr:colOff>
      <xdr:row>98</xdr:row>
      <xdr:rowOff>23730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14629"/>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12529</xdr:rowOff>
    </xdr:from>
    <xdr:to>
      <xdr:col>41</xdr:col>
      <xdr:colOff>50800</xdr:colOff>
      <xdr:row>98</xdr:row>
      <xdr:rowOff>48552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4629"/>
          <a:ext cx="889000" cy="3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161494</xdr:rowOff>
    </xdr:from>
    <xdr:to>
      <xdr:col>55</xdr:col>
      <xdr:colOff>50800</xdr:colOff>
      <xdr:row>97</xdr:row>
      <xdr:rowOff>91644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12921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121634</xdr:rowOff>
    </xdr:from>
    <xdr:to>
      <xdr:col>50</xdr:col>
      <xdr:colOff>165100</xdr:colOff>
      <xdr:row>98</xdr:row>
      <xdr:rowOff>51784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68311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2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144380</xdr:rowOff>
    </xdr:from>
    <xdr:to>
      <xdr:col>46</xdr:col>
      <xdr:colOff>38100</xdr:colOff>
      <xdr:row>98</xdr:row>
      <xdr:rowOff>74530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91057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5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133179</xdr:rowOff>
    </xdr:from>
    <xdr:to>
      <xdr:col>41</xdr:col>
      <xdr:colOff>101600</xdr:colOff>
      <xdr:row>98</xdr:row>
      <xdr:rowOff>63329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79856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3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169202</xdr:rowOff>
    </xdr:from>
    <xdr:to>
      <xdr:col>36</xdr:col>
      <xdr:colOff>165100</xdr:colOff>
      <xdr:row>98</xdr:row>
      <xdr:rowOff>99352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115879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7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35874</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2424"/>
          <a:ext cx="889000" cy="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150059</xdr:rowOff>
    </xdr:from>
    <xdr:to>
      <xdr:col>71</xdr:col>
      <xdr:colOff>177800</xdr:colOff>
      <xdr:row>39</xdr:row>
      <xdr:rowOff>35874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65159"/>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156524</xdr:rowOff>
    </xdr:from>
    <xdr:to>
      <xdr:col>72</xdr:col>
      <xdr:colOff>38100</xdr:colOff>
      <xdr:row>39</xdr:row>
      <xdr:rowOff>86674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77801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99259</xdr:rowOff>
    </xdr:from>
    <xdr:to>
      <xdr:col>67</xdr:col>
      <xdr:colOff>101600</xdr:colOff>
      <xdr:row>39</xdr:row>
      <xdr:rowOff>29409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20536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0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38370</xdr:rowOff>
    </xdr:from>
    <xdr:to>
      <xdr:col>85</xdr:col>
      <xdr:colOff>127000</xdr:colOff>
      <xdr:row>76</xdr:row>
      <xdr:rowOff>51637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68570"/>
          <a:ext cx="8382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51637</xdr:rowOff>
    </xdr:from>
    <xdr:to>
      <xdr:col>81</xdr:col>
      <xdr:colOff>50800</xdr:colOff>
      <xdr:row>76</xdr:row>
      <xdr:rowOff>56217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1837"/>
          <a:ext cx="889000" cy="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56217</xdr:rowOff>
    </xdr:from>
    <xdr:to>
      <xdr:col>76</xdr:col>
      <xdr:colOff>114300</xdr:colOff>
      <xdr:row>76</xdr:row>
      <xdr:rowOff>100634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8641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100634</xdr:rowOff>
    </xdr:from>
    <xdr:to>
      <xdr:col>71</xdr:col>
      <xdr:colOff>177800</xdr:colOff>
      <xdr:row>76</xdr:row>
      <xdr:rowOff>115657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0834"/>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159020</xdr:rowOff>
    </xdr:from>
    <xdr:to>
      <xdr:col>85</xdr:col>
      <xdr:colOff>177800</xdr:colOff>
      <xdr:row>76</xdr:row>
      <xdr:rowOff>89170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10446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6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837</xdr:rowOff>
    </xdr:from>
    <xdr:to>
      <xdr:col>81</xdr:col>
      <xdr:colOff>101600</xdr:colOff>
      <xdr:row>76</xdr:row>
      <xdr:rowOff>102437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118965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0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5417</xdr:rowOff>
    </xdr:from>
    <xdr:to>
      <xdr:col>76</xdr:col>
      <xdr:colOff>165100</xdr:colOff>
      <xdr:row>76</xdr:row>
      <xdr:rowOff>107017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123544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49834</xdr:rowOff>
    </xdr:from>
    <xdr:to>
      <xdr:col>72</xdr:col>
      <xdr:colOff>38100</xdr:colOff>
      <xdr:row>76</xdr:row>
      <xdr:rowOff>151434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167961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64857</xdr:rowOff>
    </xdr:from>
    <xdr:to>
      <xdr:col>67</xdr:col>
      <xdr:colOff>101600</xdr:colOff>
      <xdr:row>76</xdr:row>
      <xdr:rowOff>166457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11534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62807</xdr:rowOff>
    </xdr:from>
    <xdr:to>
      <xdr:col>85</xdr:col>
      <xdr:colOff>127000</xdr:colOff>
      <xdr:row>98</xdr:row>
      <xdr:rowOff>78927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4907"/>
          <a:ext cx="8382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58858</xdr:rowOff>
    </xdr:from>
    <xdr:to>
      <xdr:col>81</xdr:col>
      <xdr:colOff>50800</xdr:colOff>
      <xdr:row>98</xdr:row>
      <xdr:rowOff>78927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0958"/>
          <a:ext cx="889000" cy="2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167728</xdr:rowOff>
    </xdr:from>
    <xdr:to>
      <xdr:col>76</xdr:col>
      <xdr:colOff>114300</xdr:colOff>
      <xdr:row>98</xdr:row>
      <xdr:rowOff>58858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98378"/>
          <a:ext cx="889000" cy="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167728</xdr:rowOff>
    </xdr:from>
    <xdr:to>
      <xdr:col>71</xdr:col>
      <xdr:colOff>177800</xdr:colOff>
      <xdr:row>98</xdr:row>
      <xdr:rowOff>81691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98378"/>
          <a:ext cx="889000" cy="8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12007</xdr:rowOff>
    </xdr:from>
    <xdr:to>
      <xdr:col>85</xdr:col>
      <xdr:colOff>177800</xdr:colOff>
      <xdr:row>98</xdr:row>
      <xdr:rowOff>113607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28127</xdr:rowOff>
    </xdr:from>
    <xdr:to>
      <xdr:col>81</xdr:col>
      <xdr:colOff>101600</xdr:colOff>
      <xdr:row>98</xdr:row>
      <xdr:rowOff>129727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120854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8058</xdr:rowOff>
    </xdr:from>
    <xdr:to>
      <xdr:col>76</xdr:col>
      <xdr:colOff>165100</xdr:colOff>
      <xdr:row>98</xdr:row>
      <xdr:rowOff>109658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100785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116928</xdr:rowOff>
    </xdr:from>
    <xdr:to>
      <xdr:col>72</xdr:col>
      <xdr:colOff>38100</xdr:colOff>
      <xdr:row>98</xdr:row>
      <xdr:rowOff>47078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38205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30891</xdr:rowOff>
    </xdr:from>
    <xdr:to>
      <xdr:col>67</xdr:col>
      <xdr:colOff>101600</xdr:colOff>
      <xdr:row>98</xdr:row>
      <xdr:rowOff>132491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123618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151523</xdr:rowOff>
    </xdr:from>
    <xdr:to>
      <xdr:col>116</xdr:col>
      <xdr:colOff>63500</xdr:colOff>
      <xdr:row>36</xdr:row>
      <xdr:rowOff>111692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152273"/>
          <a:ext cx="838200" cy="13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111692</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283892"/>
          <a:ext cx="889000" cy="37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100723</xdr:rowOff>
    </xdr:from>
    <xdr:to>
      <xdr:col>116</xdr:col>
      <xdr:colOff>114300</xdr:colOff>
      <xdr:row>36</xdr:row>
      <xdr:rowOff>30873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1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123600</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95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60892</xdr:rowOff>
    </xdr:from>
    <xdr:to>
      <xdr:col>112</xdr:col>
      <xdr:colOff>38100</xdr:colOff>
      <xdr:row>36</xdr:row>
      <xdr:rowOff>162492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23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7569</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0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146395</xdr:rowOff>
    </xdr:from>
    <xdr:to>
      <xdr:col>116</xdr:col>
      <xdr:colOff>63500</xdr:colOff>
      <xdr:row>57</xdr:row>
      <xdr:rowOff>8386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747595"/>
          <a:ext cx="8382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163082</xdr:rowOff>
    </xdr:from>
    <xdr:to>
      <xdr:col>111</xdr:col>
      <xdr:colOff>177800</xdr:colOff>
      <xdr:row>57</xdr:row>
      <xdr:rowOff>8386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764282"/>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163082</xdr:rowOff>
    </xdr:from>
    <xdr:to>
      <xdr:col>107</xdr:col>
      <xdr:colOff>50800</xdr:colOff>
      <xdr:row>57</xdr:row>
      <xdr:rowOff>4239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764282"/>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68655</xdr:rowOff>
    </xdr:from>
    <xdr:to>
      <xdr:col>102</xdr:col>
      <xdr:colOff>114300</xdr:colOff>
      <xdr:row>57</xdr:row>
      <xdr:rowOff>4239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498405"/>
          <a:ext cx="889000" cy="27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95595</xdr:rowOff>
    </xdr:from>
    <xdr:to>
      <xdr:col>116</xdr:col>
      <xdr:colOff>114300</xdr:colOff>
      <xdr:row>57</xdr:row>
      <xdr:rowOff>25745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6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118472</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54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129036</xdr:rowOff>
    </xdr:from>
    <xdr:to>
      <xdr:col>112</xdr:col>
      <xdr:colOff>38100</xdr:colOff>
      <xdr:row>57</xdr:row>
      <xdr:rowOff>59186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73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75713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5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112282</xdr:rowOff>
    </xdr:from>
    <xdr:to>
      <xdr:col>107</xdr:col>
      <xdr:colOff>101600</xdr:colOff>
      <xdr:row>57</xdr:row>
      <xdr:rowOff>42432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71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58959</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4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124889</xdr:rowOff>
    </xdr:from>
    <xdr:to>
      <xdr:col>102</xdr:col>
      <xdr:colOff>165100</xdr:colOff>
      <xdr:row>57</xdr:row>
      <xdr:rowOff>55039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2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71566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5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17855</xdr:rowOff>
    </xdr:from>
    <xdr:to>
      <xdr:col>98</xdr:col>
      <xdr:colOff>38100</xdr:colOff>
      <xdr:row>55</xdr:row>
      <xdr:rowOff>119455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4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135982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2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72008</xdr:rowOff>
    </xdr:from>
    <xdr:to>
      <xdr:col>116</xdr:col>
      <xdr:colOff>63500</xdr:colOff>
      <xdr:row>77</xdr:row>
      <xdr:rowOff>96681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73658"/>
          <a:ext cx="8382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59244</xdr:rowOff>
    </xdr:from>
    <xdr:to>
      <xdr:col>111</xdr:col>
      <xdr:colOff>177800</xdr:colOff>
      <xdr:row>77</xdr:row>
      <xdr:rowOff>96681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60894"/>
          <a:ext cx="889000" cy="3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43311</xdr:rowOff>
    </xdr:from>
    <xdr:to>
      <xdr:col>107</xdr:col>
      <xdr:colOff>50800</xdr:colOff>
      <xdr:row>77</xdr:row>
      <xdr:rowOff>59244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44961"/>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43311</xdr:rowOff>
    </xdr:from>
    <xdr:to>
      <xdr:col>102</xdr:col>
      <xdr:colOff>114300</xdr:colOff>
      <xdr:row>77</xdr:row>
      <xdr:rowOff>121042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44961"/>
          <a:ext cx="889000" cy="7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21208</xdr:rowOff>
    </xdr:from>
    <xdr:to>
      <xdr:col>116</xdr:col>
      <xdr:colOff>114300</xdr:colOff>
      <xdr:row>77</xdr:row>
      <xdr:rowOff>122808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171085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0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45881</xdr:rowOff>
    </xdr:from>
    <xdr:to>
      <xdr:col>112</xdr:col>
      <xdr:colOff>38100</xdr:colOff>
      <xdr:row>77</xdr:row>
      <xdr:rowOff>147481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138608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8444</xdr:rowOff>
    </xdr:from>
    <xdr:to>
      <xdr:col>107</xdr:col>
      <xdr:colOff>101600</xdr:colOff>
      <xdr:row>77</xdr:row>
      <xdr:rowOff>110044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1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101171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0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163961</xdr:rowOff>
    </xdr:from>
    <xdr:to>
      <xdr:col>102</xdr:col>
      <xdr:colOff>165100</xdr:colOff>
      <xdr:row>77</xdr:row>
      <xdr:rowOff>94111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85238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70242</xdr:rowOff>
    </xdr:from>
    <xdr:to>
      <xdr:col>98</xdr:col>
      <xdr:colOff>38100</xdr:colOff>
      <xdr:row>78</xdr:row>
      <xdr:rowOff>392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7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162969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6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前年度と比較して大きく減少しているものは、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扶助費であり、物価高騰対応重点支援地方創生臨時交付金事業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百万円）の減少による。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前年度と比較して大きく増加しているものは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物件費及び普通建設事業費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る。物件費については、旧阿佐工場解体工事（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百万円）が要因である。普通建設事業費については、豊根村役場本庁舎及びとよね文化広場空調設備更新工事（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百万円）及びデジタル防災行政無線（同報系）整備事業（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百万円）が要因である。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高い水準で推移しているものは、人件費、物件費、補助費等、公債費、維持補修費、貸付金、普通建設事業費である。要因としては、人件費については診療所、村営バス事業等各施設を直営で運営する事により高い経費が必要なこと、物件費については委託料の占める割合が大きく、中でも情報システム保守委託並びに公共施設に係る指定管理料が大きいこと、補助費等については、広域消防や北設情報ネットワークに係る負担金が類似団体では存在しないこと、公債費は、過疎や辺地債を積極活用していること、維持補修費や普通建設事業費は、更新されない公共施設等が増えており、その老朽化対応によるもの、貸付金は小規模事業者に対する豊根村小口融資資金などが挙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全体的に総人口の少なさが人口一人当たりのコストの増加に大きく影響しており、今後も人口減により住民一人当たりコストは増加するものと考えるが、引き続き健全な行財政運営に努めていく。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913
155.88
3,160,701
3,073,474
87,227
1,389,077
1,937,622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110196</xdr:rowOff>
    </xdr:from>
    <xdr:to>
      <xdr:col>24</xdr:col>
      <xdr:colOff>63500</xdr:colOff>
      <xdr:row>36</xdr:row>
      <xdr:rowOff>48932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110946"/>
          <a:ext cx="8382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48932</xdr:rowOff>
    </xdr:from>
    <xdr:to>
      <xdr:col>19</xdr:col>
      <xdr:colOff>177800</xdr:colOff>
      <xdr:row>36</xdr:row>
      <xdr:rowOff>92351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21132"/>
          <a:ext cx="889000" cy="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92351</xdr:rowOff>
    </xdr:from>
    <xdr:to>
      <xdr:col>15</xdr:col>
      <xdr:colOff>50800</xdr:colOff>
      <xdr:row>36</xdr:row>
      <xdr:rowOff>118426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264551"/>
          <a:ext cx="889000" cy="2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118426</xdr:rowOff>
    </xdr:from>
    <xdr:to>
      <xdr:col>10</xdr:col>
      <xdr:colOff>114300</xdr:colOff>
      <xdr:row>36</xdr:row>
      <xdr:rowOff>129370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90626"/>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59396</xdr:rowOff>
    </xdr:from>
    <xdr:to>
      <xdr:col>24</xdr:col>
      <xdr:colOff>114300</xdr:colOff>
      <xdr:row>35</xdr:row>
      <xdr:rowOff>160996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0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82273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169582</xdr:rowOff>
    </xdr:from>
    <xdr:to>
      <xdr:col>20</xdr:col>
      <xdr:colOff>38100</xdr:colOff>
      <xdr:row>36</xdr:row>
      <xdr:rowOff>99732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116259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41551</xdr:rowOff>
    </xdr:from>
    <xdr:to>
      <xdr:col>15</xdr:col>
      <xdr:colOff>101600</xdr:colOff>
      <xdr:row>36</xdr:row>
      <xdr:rowOff>143151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159678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67626</xdr:rowOff>
    </xdr:from>
    <xdr:to>
      <xdr:col>10</xdr:col>
      <xdr:colOff>165100</xdr:colOff>
      <xdr:row>36</xdr:row>
      <xdr:rowOff>169226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14303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1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78570</xdr:rowOff>
    </xdr:from>
    <xdr:to>
      <xdr:col>6</xdr:col>
      <xdr:colOff>38100</xdr:colOff>
      <xdr:row>37</xdr:row>
      <xdr:rowOff>8720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25247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2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43342</xdr:rowOff>
    </xdr:from>
    <xdr:to>
      <xdr:col>24</xdr:col>
      <xdr:colOff>63500</xdr:colOff>
      <xdr:row>57</xdr:row>
      <xdr:rowOff>34098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44542"/>
          <a:ext cx="838200" cy="16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17805</xdr:rowOff>
    </xdr:from>
    <xdr:to>
      <xdr:col>19</xdr:col>
      <xdr:colOff>177800</xdr:colOff>
      <xdr:row>57</xdr:row>
      <xdr:rowOff>34098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90455"/>
          <a:ext cx="8890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157273</xdr:rowOff>
    </xdr:from>
    <xdr:to>
      <xdr:col>15</xdr:col>
      <xdr:colOff>50800</xdr:colOff>
      <xdr:row>57</xdr:row>
      <xdr:rowOff>17805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58473"/>
          <a:ext cx="889000" cy="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154770</xdr:rowOff>
    </xdr:from>
    <xdr:to>
      <xdr:col>10</xdr:col>
      <xdr:colOff>114300</xdr:colOff>
      <xdr:row>56</xdr:row>
      <xdr:rowOff>157273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55970"/>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163992</xdr:rowOff>
    </xdr:from>
    <xdr:to>
      <xdr:col>24</xdr:col>
      <xdr:colOff>114300</xdr:colOff>
      <xdr:row>56</xdr:row>
      <xdr:rowOff>94142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15419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4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154748</xdr:rowOff>
    </xdr:from>
    <xdr:to>
      <xdr:col>20</xdr:col>
      <xdr:colOff>38100</xdr:colOff>
      <xdr:row>57</xdr:row>
      <xdr:rowOff>84898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101425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3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138455</xdr:rowOff>
    </xdr:from>
    <xdr:to>
      <xdr:col>15</xdr:col>
      <xdr:colOff>101600</xdr:colOff>
      <xdr:row>57</xdr:row>
      <xdr:rowOff>68605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85132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1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106473</xdr:rowOff>
    </xdr:from>
    <xdr:to>
      <xdr:col>10</xdr:col>
      <xdr:colOff>165100</xdr:colOff>
      <xdr:row>57</xdr:row>
      <xdr:rowOff>36623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53150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8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103970</xdr:rowOff>
    </xdr:from>
    <xdr:to>
      <xdr:col>6</xdr:col>
      <xdr:colOff>38100</xdr:colOff>
      <xdr:row>57</xdr:row>
      <xdr:rowOff>34120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50647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8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34103</xdr:rowOff>
    </xdr:from>
    <xdr:to>
      <xdr:col>24</xdr:col>
      <xdr:colOff>63500</xdr:colOff>
      <xdr:row>77</xdr:row>
      <xdr:rowOff>76305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35753"/>
          <a:ext cx="8382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43075</xdr:rowOff>
    </xdr:from>
    <xdr:to>
      <xdr:col>19</xdr:col>
      <xdr:colOff>177800</xdr:colOff>
      <xdr:row>77</xdr:row>
      <xdr:rowOff>76305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44725"/>
          <a:ext cx="889000" cy="3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43075</xdr:rowOff>
    </xdr:from>
    <xdr:to>
      <xdr:col>15</xdr:col>
      <xdr:colOff>50800</xdr:colOff>
      <xdr:row>77</xdr:row>
      <xdr:rowOff>112202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44725"/>
          <a:ext cx="889000" cy="6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112202</xdr:rowOff>
    </xdr:from>
    <xdr:to>
      <xdr:col>10</xdr:col>
      <xdr:colOff>114300</xdr:colOff>
      <xdr:row>77</xdr:row>
      <xdr:rowOff>163458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13852"/>
          <a:ext cx="889000" cy="5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154753</xdr:rowOff>
    </xdr:from>
    <xdr:to>
      <xdr:col>24</xdr:col>
      <xdr:colOff>114300</xdr:colOff>
      <xdr:row>77</xdr:row>
      <xdr:rowOff>84903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6180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3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25505</xdr:rowOff>
    </xdr:from>
    <xdr:to>
      <xdr:col>20</xdr:col>
      <xdr:colOff>38100</xdr:colOff>
      <xdr:row>77</xdr:row>
      <xdr:rowOff>127105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143632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0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163725</xdr:rowOff>
    </xdr:from>
    <xdr:to>
      <xdr:col>15</xdr:col>
      <xdr:colOff>101600</xdr:colOff>
      <xdr:row>77</xdr:row>
      <xdr:rowOff>93875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110403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6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61402</xdr:rowOff>
    </xdr:from>
    <xdr:to>
      <xdr:col>10</xdr:col>
      <xdr:colOff>165100</xdr:colOff>
      <xdr:row>77</xdr:row>
      <xdr:rowOff>163002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8079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112658</xdr:rowOff>
    </xdr:from>
    <xdr:to>
      <xdr:col>6</xdr:col>
      <xdr:colOff>38100</xdr:colOff>
      <xdr:row>78</xdr:row>
      <xdr:rowOff>42808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1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59335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8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105910</xdr:rowOff>
    </xdr:from>
    <xdr:to>
      <xdr:col>24</xdr:col>
      <xdr:colOff>63500</xdr:colOff>
      <xdr:row>96</xdr:row>
      <xdr:rowOff>24901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93660"/>
          <a:ext cx="838200" cy="9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24901</xdr:rowOff>
    </xdr:from>
    <xdr:to>
      <xdr:col>19</xdr:col>
      <xdr:colOff>177800</xdr:colOff>
      <xdr:row>96</xdr:row>
      <xdr:rowOff>59593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84101"/>
          <a:ext cx="889000" cy="3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33446</xdr:rowOff>
    </xdr:from>
    <xdr:to>
      <xdr:col>15</xdr:col>
      <xdr:colOff>50800</xdr:colOff>
      <xdr:row>96</xdr:row>
      <xdr:rowOff>59593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92646"/>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33446</xdr:rowOff>
    </xdr:from>
    <xdr:to>
      <xdr:col>10</xdr:col>
      <xdr:colOff>114300</xdr:colOff>
      <xdr:row>96</xdr:row>
      <xdr:rowOff>143996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92646"/>
          <a:ext cx="889000" cy="1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55110</xdr:rowOff>
    </xdr:from>
    <xdr:to>
      <xdr:col>24</xdr:col>
      <xdr:colOff>114300</xdr:colOff>
      <xdr:row>95</xdr:row>
      <xdr:rowOff>156710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4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77987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9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145551</xdr:rowOff>
    </xdr:from>
    <xdr:to>
      <xdr:col>20</xdr:col>
      <xdr:colOff>38100</xdr:colOff>
      <xdr:row>96</xdr:row>
      <xdr:rowOff>75701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92228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8793</xdr:rowOff>
    </xdr:from>
    <xdr:to>
      <xdr:col>15</xdr:col>
      <xdr:colOff>101600</xdr:colOff>
      <xdr:row>96</xdr:row>
      <xdr:rowOff>110393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126920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4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154096</xdr:rowOff>
    </xdr:from>
    <xdr:to>
      <xdr:col>10</xdr:col>
      <xdr:colOff>165100</xdr:colOff>
      <xdr:row>96</xdr:row>
      <xdr:rowOff>84246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100773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1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93196</xdr:rowOff>
    </xdr:from>
    <xdr:to>
      <xdr:col>6</xdr:col>
      <xdr:colOff>38100</xdr:colOff>
      <xdr:row>97</xdr:row>
      <xdr:rowOff>23346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39873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2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44203</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753"/>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44203</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30753"/>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43935</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4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43935</xdr:rowOff>
    </xdr:from>
    <xdr:to>
      <xdr:col>41</xdr:col>
      <xdr:colOff>50800</xdr:colOff>
      <xdr:row>39</xdr:row>
      <xdr:rowOff>44221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3048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164853</xdr:rowOff>
    </xdr:from>
    <xdr:to>
      <xdr:col>50</xdr:col>
      <xdr:colOff>165100</xdr:colOff>
      <xdr:row>39</xdr:row>
      <xdr:rowOff>95003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86130</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2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164585</xdr:rowOff>
    </xdr:from>
    <xdr:to>
      <xdr:col>41</xdr:col>
      <xdr:colOff>101600</xdr:colOff>
      <xdr:row>39</xdr:row>
      <xdr:rowOff>94735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85862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2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164871</xdr:rowOff>
    </xdr:from>
    <xdr:to>
      <xdr:col>36</xdr:col>
      <xdr:colOff>165100</xdr:colOff>
      <xdr:row>39</xdr:row>
      <xdr:rowOff>95021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86148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18848</xdr:rowOff>
    </xdr:from>
    <xdr:to>
      <xdr:col>55</xdr:col>
      <xdr:colOff>0</xdr:colOff>
      <xdr:row>55</xdr:row>
      <xdr:rowOff>129956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48598"/>
          <a:ext cx="838200" cy="11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129956</xdr:rowOff>
    </xdr:from>
    <xdr:to>
      <xdr:col>50</xdr:col>
      <xdr:colOff>114300</xdr:colOff>
      <xdr:row>56</xdr:row>
      <xdr:rowOff>31246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59706"/>
          <a:ext cx="88900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16016</xdr:rowOff>
    </xdr:from>
    <xdr:to>
      <xdr:col>45</xdr:col>
      <xdr:colOff>177800</xdr:colOff>
      <xdr:row>56</xdr:row>
      <xdr:rowOff>31246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17216"/>
          <a:ext cx="8890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16016</xdr:rowOff>
    </xdr:from>
    <xdr:to>
      <xdr:col>41</xdr:col>
      <xdr:colOff>50800</xdr:colOff>
      <xdr:row>56</xdr:row>
      <xdr:rowOff>49243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17216"/>
          <a:ext cx="889000" cy="3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139498</xdr:rowOff>
    </xdr:from>
    <xdr:to>
      <xdr:col>55</xdr:col>
      <xdr:colOff>50800</xdr:colOff>
      <xdr:row>55</xdr:row>
      <xdr:rowOff>69648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9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162375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4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79156</xdr:rowOff>
    </xdr:from>
    <xdr:to>
      <xdr:col>50</xdr:col>
      <xdr:colOff>165100</xdr:colOff>
      <xdr:row>56</xdr:row>
      <xdr:rowOff>9306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0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25833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8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151896</xdr:rowOff>
    </xdr:from>
    <xdr:to>
      <xdr:col>46</xdr:col>
      <xdr:colOff>38100</xdr:colOff>
      <xdr:row>56</xdr:row>
      <xdr:rowOff>82046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8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98573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5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136666</xdr:rowOff>
    </xdr:from>
    <xdr:to>
      <xdr:col>41</xdr:col>
      <xdr:colOff>101600</xdr:colOff>
      <xdr:row>56</xdr:row>
      <xdr:rowOff>66816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6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83343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4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169893</xdr:rowOff>
    </xdr:from>
    <xdr:to>
      <xdr:col>36</xdr:col>
      <xdr:colOff>165100</xdr:colOff>
      <xdr:row>56</xdr:row>
      <xdr:rowOff>100043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116570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7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149639</xdr:rowOff>
    </xdr:from>
    <xdr:to>
      <xdr:col>55</xdr:col>
      <xdr:colOff>0</xdr:colOff>
      <xdr:row>77</xdr:row>
      <xdr:rowOff>2784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79839"/>
          <a:ext cx="838200" cy="2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2784</xdr:rowOff>
    </xdr:from>
    <xdr:to>
      <xdr:col>50</xdr:col>
      <xdr:colOff>114300</xdr:colOff>
      <xdr:row>77</xdr:row>
      <xdr:rowOff>33330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04434"/>
          <a:ext cx="889000" cy="3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17807</xdr:rowOff>
    </xdr:from>
    <xdr:to>
      <xdr:col>45</xdr:col>
      <xdr:colOff>177800</xdr:colOff>
      <xdr:row>77</xdr:row>
      <xdr:rowOff>33330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19457"/>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17807</xdr:rowOff>
    </xdr:from>
    <xdr:to>
      <xdr:col>41</xdr:col>
      <xdr:colOff>50800</xdr:colOff>
      <xdr:row>77</xdr:row>
      <xdr:rowOff>35545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19457"/>
          <a:ext cx="889000" cy="1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98839</xdr:rowOff>
    </xdr:from>
    <xdr:to>
      <xdr:col>55</xdr:col>
      <xdr:colOff>50800</xdr:colOff>
      <xdr:row>77</xdr:row>
      <xdr:rowOff>28989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121716</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8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123434</xdr:rowOff>
    </xdr:from>
    <xdr:to>
      <xdr:col>50</xdr:col>
      <xdr:colOff>165100</xdr:colOff>
      <xdr:row>77</xdr:row>
      <xdr:rowOff>53584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5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70112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92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153980</xdr:rowOff>
    </xdr:from>
    <xdr:to>
      <xdr:col>46</xdr:col>
      <xdr:colOff>38100</xdr:colOff>
      <xdr:row>77</xdr:row>
      <xdr:rowOff>84130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100656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95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138457</xdr:rowOff>
    </xdr:from>
    <xdr:to>
      <xdr:col>41</xdr:col>
      <xdr:colOff>101600</xdr:colOff>
      <xdr:row>77</xdr:row>
      <xdr:rowOff>68607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85134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94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156195</xdr:rowOff>
    </xdr:from>
    <xdr:to>
      <xdr:col>36</xdr:col>
      <xdr:colOff>165100</xdr:colOff>
      <xdr:row>77</xdr:row>
      <xdr:rowOff>86345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8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102872</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96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94737</xdr:rowOff>
    </xdr:from>
    <xdr:to>
      <xdr:col>55</xdr:col>
      <xdr:colOff>0</xdr:colOff>
      <xdr:row>98</xdr:row>
      <xdr:rowOff>101380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96837"/>
          <a:ext cx="8382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101380</xdr:rowOff>
    </xdr:from>
    <xdr:to>
      <xdr:col>50</xdr:col>
      <xdr:colOff>114300</xdr:colOff>
      <xdr:row>98</xdr:row>
      <xdr:rowOff>110282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03480"/>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110218</xdr:rowOff>
    </xdr:from>
    <xdr:to>
      <xdr:col>45</xdr:col>
      <xdr:colOff>177800</xdr:colOff>
      <xdr:row>98</xdr:row>
      <xdr:rowOff>110282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12318"/>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110218</xdr:rowOff>
    </xdr:from>
    <xdr:to>
      <xdr:col>41</xdr:col>
      <xdr:colOff>50800</xdr:colOff>
      <xdr:row>98</xdr:row>
      <xdr:rowOff>115224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12318"/>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43937</xdr:rowOff>
    </xdr:from>
    <xdr:to>
      <xdr:col>55</xdr:col>
      <xdr:colOff>50800</xdr:colOff>
      <xdr:row>98</xdr:row>
      <xdr:rowOff>145537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50580</xdr:rowOff>
    </xdr:from>
    <xdr:to>
      <xdr:col>50</xdr:col>
      <xdr:colOff>165100</xdr:colOff>
      <xdr:row>98</xdr:row>
      <xdr:rowOff>152180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143307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59482</xdr:rowOff>
    </xdr:from>
    <xdr:to>
      <xdr:col>46</xdr:col>
      <xdr:colOff>38100</xdr:colOff>
      <xdr:row>98</xdr:row>
      <xdr:rowOff>161082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152209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59418</xdr:rowOff>
    </xdr:from>
    <xdr:to>
      <xdr:col>41</xdr:col>
      <xdr:colOff>101600</xdr:colOff>
      <xdr:row>98</xdr:row>
      <xdr:rowOff>161018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152145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64424</xdr:rowOff>
    </xdr:from>
    <xdr:to>
      <xdr:col>36</xdr:col>
      <xdr:colOff>165100</xdr:colOff>
      <xdr:row>98</xdr:row>
      <xdr:rowOff>166024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157151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5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158087</xdr:rowOff>
    </xdr:from>
    <xdr:to>
      <xdr:col>85</xdr:col>
      <xdr:colOff>127000</xdr:colOff>
      <xdr:row>36</xdr:row>
      <xdr:rowOff>44770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473037"/>
          <a:ext cx="838200" cy="7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44770</xdr:rowOff>
    </xdr:from>
    <xdr:to>
      <xdr:col>81</xdr:col>
      <xdr:colOff>50800</xdr:colOff>
      <xdr:row>36</xdr:row>
      <xdr:rowOff>112550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16970"/>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112550</xdr:rowOff>
    </xdr:from>
    <xdr:to>
      <xdr:col>76</xdr:col>
      <xdr:colOff>114300</xdr:colOff>
      <xdr:row>36</xdr:row>
      <xdr:rowOff>120711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84750"/>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120711</xdr:rowOff>
    </xdr:from>
    <xdr:to>
      <xdr:col>71</xdr:col>
      <xdr:colOff>177800</xdr:colOff>
      <xdr:row>36</xdr:row>
      <xdr:rowOff>136911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92911"/>
          <a:ext cx="8890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107287</xdr:rowOff>
    </xdr:from>
    <xdr:to>
      <xdr:col>85</xdr:col>
      <xdr:colOff>177800</xdr:colOff>
      <xdr:row>32</xdr:row>
      <xdr:rowOff>37437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4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60314</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37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165420</xdr:rowOff>
    </xdr:from>
    <xdr:to>
      <xdr:col>81</xdr:col>
      <xdr:colOff>101600</xdr:colOff>
      <xdr:row>36</xdr:row>
      <xdr:rowOff>95570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112097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4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61750</xdr:rowOff>
    </xdr:from>
    <xdr:to>
      <xdr:col>76</xdr:col>
      <xdr:colOff>165100</xdr:colOff>
      <xdr:row>36</xdr:row>
      <xdr:rowOff>163350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8427</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600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69911</xdr:rowOff>
    </xdr:from>
    <xdr:to>
      <xdr:col>72</xdr:col>
      <xdr:colOff>38100</xdr:colOff>
      <xdr:row>37</xdr:row>
      <xdr:rowOff>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16588</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601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86111</xdr:rowOff>
    </xdr:from>
    <xdr:to>
      <xdr:col>67</xdr:col>
      <xdr:colOff>101600</xdr:colOff>
      <xdr:row>37</xdr:row>
      <xdr:rowOff>16261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32788</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03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106182</xdr:rowOff>
    </xdr:from>
    <xdr:to>
      <xdr:col>85</xdr:col>
      <xdr:colOff>127000</xdr:colOff>
      <xdr:row>57</xdr:row>
      <xdr:rowOff>148859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78832"/>
          <a:ext cx="838200" cy="4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125075</xdr:rowOff>
    </xdr:from>
    <xdr:to>
      <xdr:col>81</xdr:col>
      <xdr:colOff>50800</xdr:colOff>
      <xdr:row>57</xdr:row>
      <xdr:rowOff>148859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97725"/>
          <a:ext cx="889000" cy="2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125075</xdr:rowOff>
    </xdr:from>
    <xdr:to>
      <xdr:col>76</xdr:col>
      <xdr:colOff>114300</xdr:colOff>
      <xdr:row>57</xdr:row>
      <xdr:rowOff>161432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97725"/>
          <a:ext cx="889000" cy="3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95140</xdr:rowOff>
    </xdr:from>
    <xdr:to>
      <xdr:col>71</xdr:col>
      <xdr:colOff>177800</xdr:colOff>
      <xdr:row>57</xdr:row>
      <xdr:rowOff>161432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67790"/>
          <a:ext cx="889000" cy="6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55382</xdr:rowOff>
    </xdr:from>
    <xdr:to>
      <xdr:col>85</xdr:col>
      <xdr:colOff>177800</xdr:colOff>
      <xdr:row>57</xdr:row>
      <xdr:rowOff>156982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33809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98059</xdr:rowOff>
    </xdr:from>
    <xdr:to>
      <xdr:col>81</xdr:col>
      <xdr:colOff>101600</xdr:colOff>
      <xdr:row>58</xdr:row>
      <xdr:rowOff>28209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19336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6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74275</xdr:rowOff>
    </xdr:from>
    <xdr:to>
      <xdr:col>76</xdr:col>
      <xdr:colOff>165100</xdr:colOff>
      <xdr:row>58</xdr:row>
      <xdr:rowOff>4425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167002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3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110632</xdr:rowOff>
    </xdr:from>
    <xdr:to>
      <xdr:col>72</xdr:col>
      <xdr:colOff>38100</xdr:colOff>
      <xdr:row>58</xdr:row>
      <xdr:rowOff>40782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31909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7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44340</xdr:rowOff>
    </xdr:from>
    <xdr:to>
      <xdr:col>67</xdr:col>
      <xdr:colOff>101600</xdr:colOff>
      <xdr:row>57</xdr:row>
      <xdr:rowOff>145940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162467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9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35874</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0424"/>
          <a:ext cx="889000" cy="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150059</xdr:rowOff>
    </xdr:from>
    <xdr:to>
      <xdr:col>71</xdr:col>
      <xdr:colOff>177800</xdr:colOff>
      <xdr:row>79</xdr:row>
      <xdr:rowOff>35874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23159"/>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156524</xdr:rowOff>
    </xdr:from>
    <xdr:to>
      <xdr:col>72</xdr:col>
      <xdr:colOff>38100</xdr:colOff>
      <xdr:row>79</xdr:row>
      <xdr:rowOff>86674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77801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2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99259</xdr:rowOff>
    </xdr:from>
    <xdr:to>
      <xdr:col>67</xdr:col>
      <xdr:colOff>101600</xdr:colOff>
      <xdr:row>79</xdr:row>
      <xdr:rowOff>29409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20536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6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38370</xdr:rowOff>
    </xdr:from>
    <xdr:to>
      <xdr:col>85</xdr:col>
      <xdr:colOff>127000</xdr:colOff>
      <xdr:row>96</xdr:row>
      <xdr:rowOff>51637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97570"/>
          <a:ext cx="8382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51637</xdr:rowOff>
    </xdr:from>
    <xdr:to>
      <xdr:col>81</xdr:col>
      <xdr:colOff>50800</xdr:colOff>
      <xdr:row>96</xdr:row>
      <xdr:rowOff>56217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0837"/>
          <a:ext cx="889000" cy="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56217</xdr:rowOff>
    </xdr:from>
    <xdr:to>
      <xdr:col>76</xdr:col>
      <xdr:colOff>114300</xdr:colOff>
      <xdr:row>96</xdr:row>
      <xdr:rowOff>100634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1541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100634</xdr:rowOff>
    </xdr:from>
    <xdr:to>
      <xdr:col>71</xdr:col>
      <xdr:colOff>177800</xdr:colOff>
      <xdr:row>96</xdr:row>
      <xdr:rowOff>115657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59834"/>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159020</xdr:rowOff>
    </xdr:from>
    <xdr:to>
      <xdr:col>85</xdr:col>
      <xdr:colOff>177800</xdr:colOff>
      <xdr:row>96</xdr:row>
      <xdr:rowOff>89170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4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10447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9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837</xdr:rowOff>
    </xdr:from>
    <xdr:to>
      <xdr:col>81</xdr:col>
      <xdr:colOff>101600</xdr:colOff>
      <xdr:row>96</xdr:row>
      <xdr:rowOff>102437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118964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3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5417</xdr:rowOff>
    </xdr:from>
    <xdr:to>
      <xdr:col>76</xdr:col>
      <xdr:colOff>165100</xdr:colOff>
      <xdr:row>96</xdr:row>
      <xdr:rowOff>107017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123544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3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49834</xdr:rowOff>
    </xdr:from>
    <xdr:to>
      <xdr:col>72</xdr:col>
      <xdr:colOff>38100</xdr:colOff>
      <xdr:row>96</xdr:row>
      <xdr:rowOff>151434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167961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8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64857</xdr:rowOff>
    </xdr:from>
    <xdr:to>
      <xdr:col>67</xdr:col>
      <xdr:colOff>101600</xdr:colOff>
      <xdr:row>96</xdr:row>
      <xdr:rowOff>166457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11534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9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豊根村において人口あたりで示す場合に類似団体と比較して費用が高止まりする理由として、人口に対して面積が広大であることが挙げられる。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特に、集落が点在するため消防費が多く、人口に対する議員定数が大きいことも理由として考えられる。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また、観光立村を掲げていることもあり、観光施設の運営や維持にかかる商工費が高めであり、それら施設の整備に必要な事業に起債を充てていることもあって公債費も高止まり傾向にある。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地理的制約から村内に医療機関が必要であり、唯一の公設診療所の維持経費として衛生費が類似団体より高くなっている。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年次推移から、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デジタル防災行政無線（同報系）整備事業（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百万円）が要因となり、大幅に増加となった。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年度は固定資産税（大規模償却）、普通交付税が増額となったことにより、実質単年度収支が前年度と比較し黒字となった。しかしながら、</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年度に再び赤字となったものの、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年度は再び黒字化した。</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年度は物価高騰や老朽化に伴う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空調設備更新</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工事による歳出が増加し、</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13.41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％の赤字となった。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全会計において黒字であり赤字比率は計上されていない。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その他の特別会計については、一般会計からの繰出金が多額となっているため、一般会計からの繰入額を抑え運営ができるよう各使用料や保険料等の見直し、経常的な経費の削減に努めていく。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3160701</v>
      </c>
      <c r="BO4" s="371"/>
      <c r="BP4" s="371"/>
      <c r="BQ4" s="371"/>
      <c r="BR4" s="371"/>
      <c r="BS4" s="371"/>
      <c r="BT4" s="371"/>
      <c r="BU4" s="372"/>
      <c r="BV4" s="370">
        <v>2597869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6.3</v>
      </c>
      <c r="CU4" s="377"/>
      <c r="CV4" s="377"/>
      <c r="CW4" s="377"/>
      <c r="CX4" s="377"/>
      <c r="CY4" s="377"/>
      <c r="CZ4" s="377"/>
      <c r="DA4" s="378"/>
      <c r="DB4" s="376">
        <v>9.4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3073474</v>
      </c>
      <c r="BO5" s="408"/>
      <c r="BP5" s="408"/>
      <c r="BQ5" s="408"/>
      <c r="BR5" s="408"/>
      <c r="BS5" s="408"/>
      <c r="BT5" s="408"/>
      <c r="BU5" s="409"/>
      <c r="BV5" s="407">
        <v>2465161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94.2</v>
      </c>
      <c r="CU5" s="405"/>
      <c r="CV5" s="405"/>
      <c r="CW5" s="405"/>
      <c r="CX5" s="405"/>
      <c r="CY5" s="405"/>
      <c r="CZ5" s="405"/>
      <c r="DA5" s="406"/>
      <c r="DB5" s="404">
        <v>93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87227</v>
      </c>
      <c r="BO6" s="408"/>
      <c r="BP6" s="408"/>
      <c r="BQ6" s="408"/>
      <c r="BR6" s="408"/>
      <c r="BS6" s="408"/>
      <c r="BT6" s="408"/>
      <c r="BU6" s="409"/>
      <c r="BV6" s="407">
        <v>132708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94.4</v>
      </c>
      <c r="CU6" s="445"/>
      <c r="CV6" s="445"/>
      <c r="CW6" s="445"/>
      <c r="CX6" s="445"/>
      <c r="CY6" s="445"/>
      <c r="CZ6" s="445"/>
      <c r="DA6" s="446"/>
      <c r="DB6" s="444">
        <v>93.4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5433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1389077</v>
      </c>
      <c r="CU7" s="408"/>
      <c r="CV7" s="408"/>
      <c r="CW7" s="408"/>
      <c r="CX7" s="408"/>
      <c r="CY7" s="408"/>
      <c r="CZ7" s="408"/>
      <c r="DA7" s="409"/>
      <c r="DB7" s="407">
        <v>1355037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87227</v>
      </c>
      <c r="BO8" s="408"/>
      <c r="BP8" s="408"/>
      <c r="BQ8" s="408"/>
      <c r="BR8" s="408"/>
      <c r="BS8" s="408"/>
      <c r="BT8" s="408"/>
      <c r="BU8" s="409"/>
      <c r="BV8" s="407">
        <v>127275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1017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-40048</v>
      </c>
      <c r="BO9" s="408"/>
      <c r="BP9" s="408"/>
      <c r="BQ9" s="408"/>
      <c r="BR9" s="408"/>
      <c r="BS9" s="408"/>
      <c r="BT9" s="408"/>
      <c r="BU9" s="409"/>
      <c r="BV9" s="407">
        <v>17301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12.3</v>
      </c>
      <c r="CU9" s="405"/>
      <c r="CV9" s="405"/>
      <c r="CW9" s="405"/>
      <c r="CX9" s="405"/>
      <c r="CY9" s="405"/>
      <c r="CZ9" s="405"/>
      <c r="DA9" s="406"/>
      <c r="DB9" s="404">
        <v>13.4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1135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1068</v>
      </c>
      <c r="BO10" s="408"/>
      <c r="BP10" s="408"/>
      <c r="BQ10" s="408"/>
      <c r="BR10" s="408"/>
      <c r="BS10" s="408"/>
      <c r="BT10" s="408"/>
      <c r="BU10" s="409"/>
      <c r="BV10" s="407">
        <v>986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929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147281</v>
      </c>
      <c r="BO12" s="408"/>
      <c r="BP12" s="408"/>
      <c r="BQ12" s="408"/>
      <c r="BR12" s="408"/>
      <c r="BS12" s="408"/>
      <c r="BT12" s="408"/>
      <c r="BU12" s="409"/>
      <c r="BV12" s="407">
        <v>55431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913</v>
      </c>
      <c r="S13" s="492"/>
      <c r="T13" s="492"/>
      <c r="U13" s="492"/>
      <c r="V13" s="493"/>
      <c r="W13" s="423" t="s">
        <v>131</v>
      </c>
      <c r="X13" s="424"/>
      <c r="Y13" s="424"/>
      <c r="Z13" s="424"/>
      <c r="AA13" s="424"/>
      <c r="AB13" s="414"/>
      <c r="AC13" s="458">
        <v>63</v>
      </c>
      <c r="AD13" s="459"/>
      <c r="AE13" s="459"/>
      <c r="AF13" s="459"/>
      <c r="AG13" s="501"/>
      <c r="AH13" s="458">
        <v>73</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-186261</v>
      </c>
      <c r="BO13" s="408"/>
      <c r="BP13" s="408"/>
      <c r="BQ13" s="408"/>
      <c r="BR13" s="408"/>
      <c r="BS13" s="408"/>
      <c r="BT13" s="408"/>
      <c r="BU13" s="409"/>
      <c r="BV13" s="407">
        <v>-37144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963</v>
      </c>
      <c r="S14" s="492"/>
      <c r="T14" s="492"/>
      <c r="U14" s="492"/>
      <c r="V14" s="493"/>
      <c r="W14" s="397"/>
      <c r="X14" s="398"/>
      <c r="Y14" s="398"/>
      <c r="Z14" s="398"/>
      <c r="AA14" s="398"/>
      <c r="AB14" s="387"/>
      <c r="AC14" s="494">
        <v>12.9</v>
      </c>
      <c r="AD14" s="495"/>
      <c r="AE14" s="495"/>
      <c r="AF14" s="495"/>
      <c r="AG14" s="496"/>
      <c r="AH14" s="494">
        <v>13.4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944</v>
      </c>
      <c r="S15" s="492"/>
      <c r="T15" s="492"/>
      <c r="U15" s="492"/>
      <c r="V15" s="493"/>
      <c r="W15" s="423" t="s">
        <v>137</v>
      </c>
      <c r="X15" s="424"/>
      <c r="Y15" s="424"/>
      <c r="Z15" s="424"/>
      <c r="AA15" s="424"/>
      <c r="AB15" s="414"/>
      <c r="AC15" s="458">
        <v>99</v>
      </c>
      <c r="AD15" s="459"/>
      <c r="AE15" s="459"/>
      <c r="AF15" s="459"/>
      <c r="AG15" s="501"/>
      <c r="AH15" s="458">
        <v>144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358316</v>
      </c>
      <c r="BO15" s="371"/>
      <c r="BP15" s="371"/>
      <c r="BQ15" s="371"/>
      <c r="BR15" s="371"/>
      <c r="BS15" s="371"/>
      <c r="BT15" s="371"/>
      <c r="BU15" s="372"/>
      <c r="BV15" s="370">
        <v>331922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20.2</v>
      </c>
      <c r="AD16" s="495"/>
      <c r="AE16" s="495"/>
      <c r="AF16" s="495"/>
      <c r="AG16" s="496"/>
      <c r="AH16" s="494">
        <v>26.4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1292744</v>
      </c>
      <c r="BO16" s="408"/>
      <c r="BP16" s="408"/>
      <c r="BQ16" s="408"/>
      <c r="BR16" s="408"/>
      <c r="BS16" s="408"/>
      <c r="BT16" s="408"/>
      <c r="BU16" s="409"/>
      <c r="BV16" s="407">
        <v>1268709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327</v>
      </c>
      <c r="AD17" s="459"/>
      <c r="AE17" s="459"/>
      <c r="AF17" s="459"/>
      <c r="AG17" s="501"/>
      <c r="AH17" s="458">
        <v>329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439184</v>
      </c>
      <c r="BO17" s="408"/>
      <c r="BP17" s="408"/>
      <c r="BQ17" s="408"/>
      <c r="BR17" s="408"/>
      <c r="BS17" s="408"/>
      <c r="BT17" s="408"/>
      <c r="BU17" s="409"/>
      <c r="BV17" s="407">
        <v>412082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155.88</v>
      </c>
      <c r="M18" s="531"/>
      <c r="N18" s="531"/>
      <c r="O18" s="531"/>
      <c r="P18" s="531"/>
      <c r="Q18" s="531"/>
      <c r="R18" s="532"/>
      <c r="S18" s="532"/>
      <c r="T18" s="532"/>
      <c r="U18" s="532"/>
      <c r="V18" s="533"/>
      <c r="W18" s="425"/>
      <c r="X18" s="426"/>
      <c r="Y18" s="426"/>
      <c r="Z18" s="426"/>
      <c r="AA18" s="426"/>
      <c r="AB18" s="417"/>
      <c r="AC18" s="534">
        <v>66.900000000000006</v>
      </c>
      <c r="AD18" s="535"/>
      <c r="AE18" s="535"/>
      <c r="AF18" s="535"/>
      <c r="AG18" s="536"/>
      <c r="AH18" s="534">
        <v>60.3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1376725</v>
      </c>
      <c r="BO18" s="408"/>
      <c r="BP18" s="408"/>
      <c r="BQ18" s="408"/>
      <c r="BR18" s="408"/>
      <c r="BS18" s="408"/>
      <c r="BT18" s="408"/>
      <c r="BU18" s="409"/>
      <c r="BV18" s="407">
        <v>1314913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2019756</v>
      </c>
      <c r="BO19" s="408"/>
      <c r="BP19" s="408"/>
      <c r="BQ19" s="408"/>
      <c r="BR19" s="408"/>
      <c r="BS19" s="408"/>
      <c r="BT19" s="408"/>
      <c r="BU19" s="409"/>
      <c r="BV19" s="407">
        <v>1866934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437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1937622</v>
      </c>
      <c r="BO22" s="371"/>
      <c r="BP22" s="371"/>
      <c r="BQ22" s="371"/>
      <c r="BR22" s="371"/>
      <c r="BS22" s="371"/>
      <c r="BT22" s="371"/>
      <c r="BU22" s="372"/>
      <c r="BV22" s="370">
        <v>1862774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1872830</v>
      </c>
      <c r="BO23" s="408"/>
      <c r="BP23" s="408"/>
      <c r="BQ23" s="408"/>
      <c r="BR23" s="408"/>
      <c r="BS23" s="408"/>
      <c r="BT23" s="408"/>
      <c r="BU23" s="409"/>
      <c r="BV23" s="407">
        <v>1787189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5980</v>
      </c>
      <c r="R24" s="459"/>
      <c r="S24" s="459"/>
      <c r="T24" s="459"/>
      <c r="U24" s="459"/>
      <c r="V24" s="501"/>
      <c r="W24" s="553"/>
      <c r="X24" s="554"/>
      <c r="Y24" s="555"/>
      <c r="Z24" s="457" t="s">
        <v>162</v>
      </c>
      <c r="AA24" s="437"/>
      <c r="AB24" s="437"/>
      <c r="AC24" s="437"/>
      <c r="AD24" s="437"/>
      <c r="AE24" s="437"/>
      <c r="AF24" s="437"/>
      <c r="AG24" s="438"/>
      <c r="AH24" s="458">
        <v>48</v>
      </c>
      <c r="AI24" s="459"/>
      <c r="AJ24" s="459"/>
      <c r="AK24" s="459"/>
      <c r="AL24" s="501"/>
      <c r="AM24" s="458">
        <v>141552</v>
      </c>
      <c r="AN24" s="459"/>
      <c r="AO24" s="459"/>
      <c r="AP24" s="459"/>
      <c r="AQ24" s="459"/>
      <c r="AR24" s="501"/>
      <c r="AS24" s="458">
        <v>2949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1266056</v>
      </c>
      <c r="BO24" s="408"/>
      <c r="BP24" s="408"/>
      <c r="BQ24" s="408"/>
      <c r="BR24" s="408"/>
      <c r="BS24" s="408"/>
      <c r="BT24" s="408"/>
      <c r="BU24" s="409"/>
      <c r="BV24" s="407">
        <v>1103467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5380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177857</v>
      </c>
      <c r="BO25" s="371"/>
      <c r="BP25" s="371"/>
      <c r="BQ25" s="371"/>
      <c r="BR25" s="371"/>
      <c r="BS25" s="371"/>
      <c r="BT25" s="371"/>
      <c r="BU25" s="372"/>
      <c r="BV25" s="370">
        <v>480695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4790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18536</v>
      </c>
      <c r="AN26" s="459"/>
      <c r="AO26" s="459"/>
      <c r="AP26" s="459"/>
      <c r="AQ26" s="459"/>
      <c r="AR26" s="501"/>
      <c r="AS26" s="458">
        <v>2648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2450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1800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1090203</v>
      </c>
      <c r="BO28" s="371"/>
      <c r="BP28" s="371"/>
      <c r="BQ28" s="371"/>
      <c r="BR28" s="371"/>
      <c r="BS28" s="371"/>
      <c r="BT28" s="371"/>
      <c r="BU28" s="372"/>
      <c r="BV28" s="370">
        <v>1236416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6</v>
      </c>
      <c r="M29" s="459"/>
      <c r="N29" s="459"/>
      <c r="O29" s="459"/>
      <c r="P29" s="501"/>
      <c r="Q29" s="458">
        <v>1590</v>
      </c>
      <c r="R29" s="459"/>
      <c r="S29" s="459"/>
      <c r="T29" s="459"/>
      <c r="U29" s="459"/>
      <c r="V29" s="501"/>
      <c r="W29" s="556"/>
      <c r="X29" s="557"/>
      <c r="Y29" s="558"/>
      <c r="Z29" s="457" t="s">
        <v>177</v>
      </c>
      <c r="AA29" s="437"/>
      <c r="AB29" s="437"/>
      <c r="AC29" s="437"/>
      <c r="AD29" s="437"/>
      <c r="AE29" s="437"/>
      <c r="AF29" s="437"/>
      <c r="AG29" s="438"/>
      <c r="AH29" s="458">
        <v>48</v>
      </c>
      <c r="AI29" s="459"/>
      <c r="AJ29" s="459"/>
      <c r="AK29" s="459"/>
      <c r="AL29" s="501"/>
      <c r="AM29" s="458">
        <v>141552</v>
      </c>
      <c r="AN29" s="459"/>
      <c r="AO29" s="459"/>
      <c r="AP29" s="459"/>
      <c r="AQ29" s="459"/>
      <c r="AR29" s="501"/>
      <c r="AS29" s="458">
        <v>2949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144173</v>
      </c>
      <c r="BO29" s="408"/>
      <c r="BP29" s="408"/>
      <c r="BQ29" s="408"/>
      <c r="BR29" s="408"/>
      <c r="BS29" s="408"/>
      <c r="BT29" s="408"/>
      <c r="BU29" s="409"/>
      <c r="BV29" s="407">
        <v>142400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274888</v>
      </c>
      <c r="BO30" s="527"/>
      <c r="BP30" s="527"/>
      <c r="BQ30" s="527"/>
      <c r="BR30" s="527"/>
      <c r="BS30" s="527"/>
      <c r="BT30" s="527"/>
      <c r="BU30" s="528"/>
      <c r="BV30" s="526">
        <v>418420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IF('各会計、関係団体の財政状況及び健全化判断比率'!B30="","",'各会計、関係団体の財政状況及び健全化判断比率'!B30)</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愛知県市町村職員退職手当組合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一般財団法人　茶臼山高原協会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村営バス事業特別会計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愛知県後期高齢者医療広域連合（一般会計）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診療所特別会計</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愛知県後期高齢者医療広域連合（後期高齢者医療特別会計）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北設広域事務組合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東三河広域連合（一般会計）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東三河広域連合（介護特別会計）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EVNiwym2x4DjZ8rFGwdRcio2fYh3sy17dSAsYPszrSOkgZ9cofbCai6HdzHp1THURazTodbFbqy7DJMO4DNVw==" saltValue="f3SmgouZv3zVuSTRK94Z9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9.1999999999999993</v>
      </c>
      <c r="G34" s="33">
        <v>6.83</v>
      </c>
      <c r="H34" s="33">
        <v>6.98</v>
      </c>
      <c r="I34" s="33">
        <v>4.96</v>
      </c>
      <c r="J34" s="34">
        <v>5.81</v>
      </c>
      <c r="K34" s="22"/>
      <c r="L34" s="22"/>
      <c r="M34" s="22"/>
      <c r="N34" s="22"/>
      <c r="O34" s="22"/>
      <c r="P34" s="22"/>
    </row>
    <row r="35" spans="1:16" ht="39" customHeight="1" x14ac:dyDescent="0.15">
      <c r="A35" s="22"/>
      <c r="B35" s="35"/>
      <c r="C35" s="1145" t="s">
        <v>533</v>
      </c>
      <c r="D35" s="1146"/>
      <c r="E35" s="1147"/>
      <c r="F35" s="36" t="s">
        <v>485</v>
      </c>
      <c r="G35" s="37" t="s">
        <v>485</v>
      </c>
      <c r="H35" s="37" t="s">
        <v>485</v>
      </c>
      <c r="I35" s="37">
        <v>0.7</v>
      </c>
      <c r="J35" s="38">
        <v>2.59</v>
      </c>
      <c r="K35" s="22"/>
      <c r="L35" s="22"/>
      <c r="M35" s="22"/>
      <c r="N35" s="22"/>
      <c r="O35" s="22"/>
      <c r="P35" s="22"/>
    </row>
    <row r="36" spans="1:16" ht="39" customHeight="1" x14ac:dyDescent="0.15">
      <c r="A36" s="22"/>
      <c r="B36" s="35"/>
      <c r="C36" s="1145" t="s">
        <v>534</v>
      </c>
      <c r="D36" s="1146"/>
      <c r="E36" s="1147"/>
      <c r="F36" s="36">
        <v>0.64</v>
      </c>
      <c r="G36" s="37">
        <v>0.52</v>
      </c>
      <c r="H36" s="37">
        <v>0.28999999999999998</v>
      </c>
      <c r="I36" s="37">
        <v>0.61</v>
      </c>
      <c r="J36" s="38">
        <v>0.47</v>
      </c>
      <c r="K36" s="22"/>
      <c r="L36" s="22"/>
      <c r="M36" s="22"/>
      <c r="N36" s="22"/>
      <c r="O36" s="22"/>
      <c r="P36" s="22"/>
    </row>
    <row r="37" spans="1:16" ht="39" customHeight="1" x14ac:dyDescent="0.15">
      <c r="A37" s="22"/>
      <c r="B37" s="35"/>
      <c r="C37" s="1145" t="s">
        <v>535</v>
      </c>
      <c r="D37" s="1146"/>
      <c r="E37" s="1147"/>
      <c r="F37" s="36">
        <v>0.05</v>
      </c>
      <c r="G37" s="37">
        <v>0.38</v>
      </c>
      <c r="H37" s="37">
        <v>0.56999999999999995</v>
      </c>
      <c r="I37" s="37">
        <v>1.26</v>
      </c>
      <c r="J37" s="38">
        <v>0.25</v>
      </c>
      <c r="K37" s="22"/>
      <c r="L37" s="22"/>
      <c r="M37" s="22"/>
      <c r="N37" s="22"/>
      <c r="O37" s="22"/>
      <c r="P37" s="22"/>
    </row>
    <row r="38" spans="1:16" ht="39" customHeight="1" x14ac:dyDescent="0.15">
      <c r="A38" s="22"/>
      <c r="B38" s="35"/>
      <c r="C38" s="1145" t="s">
        <v>536</v>
      </c>
      <c r="D38" s="1146"/>
      <c r="E38" s="1147"/>
      <c r="F38" s="36">
        <v>0.42</v>
      </c>
      <c r="G38" s="37">
        <v>0.42</v>
      </c>
      <c r="H38" s="37">
        <v>0.51</v>
      </c>
      <c r="I38" s="37">
        <v>3.15</v>
      </c>
      <c r="J38" s="38">
        <v>0.2</v>
      </c>
      <c r="K38" s="22"/>
      <c r="L38" s="22"/>
      <c r="M38" s="22"/>
      <c r="N38" s="22"/>
      <c r="O38" s="22"/>
      <c r="P38" s="22"/>
    </row>
    <row r="39" spans="1:16" ht="39" customHeight="1" x14ac:dyDescent="0.15">
      <c r="A39" s="22"/>
      <c r="B39" s="35"/>
      <c r="C39" s="1145" t="s">
        <v>537</v>
      </c>
      <c r="D39" s="1146"/>
      <c r="E39" s="1147"/>
      <c r="F39" s="36">
        <v>0.11</v>
      </c>
      <c r="G39" s="37">
        <v>0.05</v>
      </c>
      <c r="H39" s="37">
        <v>0.05</v>
      </c>
      <c r="I39" s="37">
        <v>0.05</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v>0.27</v>
      </c>
      <c r="G43" s="42">
        <v>0.38</v>
      </c>
      <c r="H43" s="42">
        <v>1.1200000000000001</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NOJIEL44EuCr3oJNT95KRdlntcrC33HVxYQClF5/K8HXM/1oSQD0cXQvLtFbpN+s4xn/dCPicBaN/iWKWDv3w==" saltValue="gu+2PLVfSMtFVRdevGdp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246</v>
      </c>
      <c r="L45" s="60">
        <v>247</v>
      </c>
      <c r="M45" s="60">
        <v>260</v>
      </c>
      <c r="N45" s="60">
        <v>256</v>
      </c>
      <c r="O45" s="61">
        <v>253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37</v>
      </c>
      <c r="L48" s="64">
        <v>38</v>
      </c>
      <c r="M48" s="64">
        <v>38</v>
      </c>
      <c r="N48" s="64">
        <v>43</v>
      </c>
      <c r="O48" s="65">
        <v>45</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485</v>
      </c>
      <c r="L49" s="64" t="s">
        <v>485</v>
      </c>
      <c r="M49" s="64" t="s">
        <v>485</v>
      </c>
      <c r="N49" s="64" t="s">
        <v>485</v>
      </c>
      <c r="O49" s="65" t="s">
        <v>485</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201</v>
      </c>
      <c r="L52" s="64">
        <v>201</v>
      </c>
      <c r="M52" s="64">
        <v>209</v>
      </c>
      <c r="N52" s="64">
        <v>209</v>
      </c>
      <c r="O52" s="65">
        <v>205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82</v>
      </c>
      <c r="L53" s="69">
        <v>84</v>
      </c>
      <c r="M53" s="69">
        <v>89</v>
      </c>
      <c r="N53" s="69">
        <v>90</v>
      </c>
      <c r="O53" s="70">
        <v>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545</v>
      </c>
      <c r="L58" s="84" t="s">
        <v>545</v>
      </c>
      <c r="M58" s="84" t="s">
        <v>545</v>
      </c>
      <c r="N58" s="84" t="s">
        <v>545</v>
      </c>
      <c r="O58" s="85" t="s">
        <v>545</v>
      </c>
    </row>
    <row r="59" spans="1:21" ht="31.5" customHeight="1" x14ac:dyDescent="0.15">
      <c r="B59" s="1171"/>
      <c r="C59" s="1172"/>
      <c r="D59" s="1178" t="s">
        <v>26</v>
      </c>
      <c r="E59" s="1179"/>
      <c r="F59" s="1179"/>
      <c r="G59" s="1179"/>
      <c r="H59" s="1179"/>
      <c r="I59" s="1179"/>
      <c r="J59" s="1180"/>
      <c r="K59" s="86" t="s">
        <v>545</v>
      </c>
      <c r="L59" s="87" t="s">
        <v>545</v>
      </c>
      <c r="M59" s="87" t="s">
        <v>545</v>
      </c>
      <c r="N59" s="87" t="s">
        <v>545</v>
      </c>
      <c r="O59" s="88" t="s">
        <v>545</v>
      </c>
    </row>
    <row r="60" spans="1:21" ht="31.5" customHeight="1" thickBot="1" x14ac:dyDescent="0.2">
      <c r="B60" s="1173"/>
      <c r="C60" s="1174"/>
      <c r="D60" s="1181" t="s">
        <v>27</v>
      </c>
      <c r="E60" s="1182"/>
      <c r="F60" s="1182"/>
      <c r="G60" s="1182"/>
      <c r="H60" s="1182"/>
      <c r="I60" s="1182"/>
      <c r="J60" s="1183"/>
      <c r="K60" s="89" t="s">
        <v>545</v>
      </c>
      <c r="L60" s="90" t="s">
        <v>545</v>
      </c>
      <c r="M60" s="90" t="s">
        <v>545</v>
      </c>
      <c r="N60" s="90" t="s">
        <v>545</v>
      </c>
      <c r="O60" s="91" t="s">
        <v>545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dGjbLTss/nznE1p/YYdU72FjQPi49RbNLk3ap7jonCXt0Qr+v7pXDdpbI0JVRgPzMm0qCgV5R39LjnR7d+1fg==" saltValue="6w43M55GHZAtOveHB7PJ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2131</v>
      </c>
      <c r="J41" s="344">
        <v>2081</v>
      </c>
      <c r="K41" s="344">
        <v>1960</v>
      </c>
      <c r="L41" s="344">
        <v>1863</v>
      </c>
      <c r="M41" s="345">
        <v>1938</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313</v>
      </c>
      <c r="J43" s="347">
        <v>299</v>
      </c>
      <c r="K43" s="347">
        <v>295</v>
      </c>
      <c r="L43" s="347">
        <v>288</v>
      </c>
      <c r="M43" s="348">
        <v>189</v>
      </c>
    </row>
    <row r="44" spans="2:13" ht="27.75" customHeight="1" x14ac:dyDescent="0.15">
      <c r="B44" s="1186"/>
      <c r="C44" s="1187"/>
      <c r="D44" s="106"/>
      <c r="E44" s="1192" t="s">
        <v>34</v>
      </c>
      <c r="F44" s="1192"/>
      <c r="G44" s="1192"/>
      <c r="H44" s="1193"/>
      <c r="I44" s="346" t="s">
        <v>485</v>
      </c>
      <c r="J44" s="347" t="s">
        <v>485</v>
      </c>
      <c r="K44" s="347" t="s">
        <v>485</v>
      </c>
      <c r="L44" s="347" t="s">
        <v>485</v>
      </c>
      <c r="M44" s="348" t="s">
        <v>485</v>
      </c>
    </row>
    <row r="45" spans="2:13" ht="27.75" customHeight="1" x14ac:dyDescent="0.15">
      <c r="B45" s="1186"/>
      <c r="C45" s="1187"/>
      <c r="D45" s="106"/>
      <c r="E45" s="1192" t="s">
        <v>35</v>
      </c>
      <c r="F45" s="1192"/>
      <c r="G45" s="1192"/>
      <c r="H45" s="1193"/>
      <c r="I45" s="346">
        <v>477</v>
      </c>
      <c r="J45" s="347">
        <v>477</v>
      </c>
      <c r="K45" s="347">
        <v>487</v>
      </c>
      <c r="L45" s="347">
        <v>295</v>
      </c>
      <c r="M45" s="348">
        <v>215</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1881</v>
      </c>
      <c r="J50" s="347">
        <v>2005</v>
      </c>
      <c r="K50" s="347">
        <v>2039</v>
      </c>
      <c r="L50" s="347">
        <v>1984</v>
      </c>
      <c r="M50" s="348">
        <v>1683</v>
      </c>
    </row>
    <row r="51" spans="2:13" ht="27.75" customHeight="1" x14ac:dyDescent="0.15">
      <c r="B51" s="1186"/>
      <c r="C51" s="1187"/>
      <c r="D51" s="106"/>
      <c r="E51" s="1192" t="s">
        <v>42</v>
      </c>
      <c r="F51" s="1192"/>
      <c r="G51" s="1192"/>
      <c r="H51" s="1193"/>
      <c r="I51" s="346" t="s">
        <v>485</v>
      </c>
      <c r="J51" s="347" t="s">
        <v>485</v>
      </c>
      <c r="K51" s="347" t="s">
        <v>485</v>
      </c>
      <c r="L51" s="347" t="s">
        <v>485</v>
      </c>
      <c r="M51" s="348" t="s">
        <v>485</v>
      </c>
    </row>
    <row r="52" spans="2:13" ht="27.75" customHeight="1" x14ac:dyDescent="0.15">
      <c r="B52" s="1188"/>
      <c r="C52" s="1189"/>
      <c r="D52" s="106"/>
      <c r="E52" s="1192" t="s">
        <v>43</v>
      </c>
      <c r="F52" s="1192"/>
      <c r="G52" s="1192"/>
      <c r="H52" s="1193"/>
      <c r="I52" s="346">
        <v>1837</v>
      </c>
      <c r="J52" s="347">
        <v>1785</v>
      </c>
      <c r="K52" s="347">
        <v>1691</v>
      </c>
      <c r="L52" s="347">
        <v>1819</v>
      </c>
      <c r="M52" s="348">
        <v>1621</v>
      </c>
    </row>
    <row r="53" spans="2:13" ht="27.75" customHeight="1" thickBot="1" x14ac:dyDescent="0.2">
      <c r="B53" s="1199" t="s">
        <v>19</v>
      </c>
      <c r="C53" s="1200"/>
      <c r="D53" s="110"/>
      <c r="E53" s="1201" t="s">
        <v>44</v>
      </c>
      <c r="F53" s="1201"/>
      <c r="G53" s="1201"/>
      <c r="H53" s="1202"/>
      <c r="I53" s="349">
        <v>-797</v>
      </c>
      <c r="J53" s="350">
        <v>-934</v>
      </c>
      <c r="K53" s="350">
        <v>-987</v>
      </c>
      <c r="L53" s="350">
        <v>-1357</v>
      </c>
      <c r="M53" s="351">
        <v>-962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VvwRqYbr0+pj1Xyzo2prL+/z1TMHxxrtcrcrr2qRFTYq8+UG0uCDzPC8IwtcgB+XzyONLlNUmCgy6zhn9yEew==" saltValue="4YMZVjpwww6gKdqHKXdK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1291</v>
      </c>
      <c r="G55" s="352">
        <v>1236</v>
      </c>
      <c r="H55" s="353">
        <v>1090</v>
      </c>
    </row>
    <row r="56" spans="2:8" ht="52.5" customHeight="1" x14ac:dyDescent="0.15">
      <c r="B56" s="122"/>
      <c r="C56" s="1213" t="s">
        <v>47</v>
      </c>
      <c r="D56" s="1213"/>
      <c r="E56" s="1214"/>
      <c r="F56" s="354">
        <v>136</v>
      </c>
      <c r="G56" s="354">
        <v>142</v>
      </c>
      <c r="H56" s="355">
        <v>144</v>
      </c>
    </row>
    <row r="57" spans="2:8" ht="53.25" customHeight="1" x14ac:dyDescent="0.15">
      <c r="B57" s="122"/>
      <c r="C57" s="1215" t="s">
        <v>48</v>
      </c>
      <c r="D57" s="1215"/>
      <c r="E57" s="1216"/>
      <c r="F57" s="356">
        <v>411</v>
      </c>
      <c r="G57" s="356">
        <v>418</v>
      </c>
      <c r="H57" s="357">
        <v>275</v>
      </c>
    </row>
    <row r="58" spans="2:8" ht="45.75" customHeight="1" x14ac:dyDescent="0.15">
      <c r="B58" s="123"/>
      <c r="C58" s="1203" t="s">
        <v>553</v>
      </c>
      <c r="D58" s="1204"/>
      <c r="E58" s="1205"/>
      <c r="F58" s="358">
        <v>59</v>
      </c>
      <c r="G58" s="358">
        <v>59</v>
      </c>
      <c r="H58" s="359">
        <v>59</v>
      </c>
    </row>
    <row r="59" spans="2:8" ht="45.75" customHeight="1" x14ac:dyDescent="0.15">
      <c r="B59" s="123"/>
      <c r="C59" s="1203" t="s">
        <v>554</v>
      </c>
      <c r="D59" s="1204"/>
      <c r="E59" s="1205"/>
      <c r="F59" s="358">
        <v>138</v>
      </c>
      <c r="G59" s="358">
        <v>177</v>
      </c>
      <c r="H59" s="359">
        <v>57</v>
      </c>
    </row>
    <row r="60" spans="2:8" ht="45.75" customHeight="1" x14ac:dyDescent="0.15">
      <c r="B60" s="123"/>
      <c r="C60" s="1203" t="s">
        <v>555</v>
      </c>
      <c r="D60" s="1204"/>
      <c r="E60" s="1205"/>
      <c r="F60" s="358">
        <v>62</v>
      </c>
      <c r="G60" s="358">
        <v>55</v>
      </c>
      <c r="H60" s="359">
        <v>47</v>
      </c>
    </row>
    <row r="61" spans="2:8" ht="45.75" customHeight="1" x14ac:dyDescent="0.15">
      <c r="B61" s="123"/>
      <c r="C61" s="1203" t="s">
        <v>556</v>
      </c>
      <c r="D61" s="1204"/>
      <c r="E61" s="1205"/>
      <c r="F61" s="358">
        <v>77</v>
      </c>
      <c r="G61" s="358">
        <v>58</v>
      </c>
      <c r="H61" s="359">
        <v>41</v>
      </c>
    </row>
    <row r="62" spans="2:8" ht="45.75" customHeight="1" thickBot="1" x14ac:dyDescent="0.2">
      <c r="B62" s="124"/>
      <c r="C62" s="1206" t="s">
        <v>557</v>
      </c>
      <c r="D62" s="1207"/>
      <c r="E62" s="1208"/>
      <c r="F62" s="360">
        <v>28</v>
      </c>
      <c r="G62" s="360">
        <v>27</v>
      </c>
      <c r="H62" s="361">
        <v>25</v>
      </c>
    </row>
    <row r="63" spans="2:8" ht="52.5" customHeight="1" thickBot="1" x14ac:dyDescent="0.2">
      <c r="B63" s="125"/>
      <c r="C63" s="1209" t="s">
        <v>49</v>
      </c>
      <c r="D63" s="1209"/>
      <c r="E63" s="1210"/>
      <c r="F63" s="362">
        <v>1838</v>
      </c>
      <c r="G63" s="362">
        <v>1797</v>
      </c>
      <c r="H63" s="363">
        <v>1509</v>
      </c>
    </row>
    <row r="64" spans="2:8" x14ac:dyDescent="0.15"/>
  </sheetData>
  <sheetProtection algorithmName="SHA-512" hashValue="xY8fKXW/HEbG71F1sI0lwLqN7GR4q3HYQpkQPI5eLfqis1CRigN0KfHR7Ty9qsBp9S0SxFwtglwbA+xTiPd0ww==" saltValue="nOWILbOH/6zsJwmFHSla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210640</v>
      </c>
      <c r="E3" s="144"/>
      <c r="F3" s="145">
        <v>332350</v>
      </c>
      <c r="G3" s="146"/>
      <c r="H3" s="147"/>
    </row>
    <row r="4" spans="1:8" x14ac:dyDescent="0.15">
      <c r="A4" s="148"/>
      <c r="B4" s="149"/>
      <c r="C4" s="150"/>
      <c r="D4" s="151">
        <v>168353</v>
      </c>
      <c r="E4" s="152"/>
      <c r="F4" s="153">
        <v>200453</v>
      </c>
      <c r="G4" s="154"/>
      <c r="H4" s="155"/>
    </row>
    <row r="5" spans="1:8" x14ac:dyDescent="0.15">
      <c r="A5" s="136" t="s">
        <v>518</v>
      </c>
      <c r="B5" s="141"/>
      <c r="C5" s="142"/>
      <c r="D5" s="143">
        <v>343547</v>
      </c>
      <c r="E5" s="144"/>
      <c r="F5" s="145">
        <v>362690</v>
      </c>
      <c r="G5" s="146"/>
      <c r="H5" s="147"/>
    </row>
    <row r="6" spans="1:8" x14ac:dyDescent="0.15">
      <c r="A6" s="148"/>
      <c r="B6" s="149"/>
      <c r="C6" s="150"/>
      <c r="D6" s="151">
        <v>277081</v>
      </c>
      <c r="E6" s="152"/>
      <c r="F6" s="153">
        <v>172580</v>
      </c>
      <c r="G6" s="154"/>
      <c r="H6" s="155"/>
    </row>
    <row r="7" spans="1:8" x14ac:dyDescent="0.15">
      <c r="A7" s="136" t="s">
        <v>519</v>
      </c>
      <c r="B7" s="141"/>
      <c r="C7" s="142"/>
      <c r="D7" s="143">
        <v>322773</v>
      </c>
      <c r="E7" s="144"/>
      <c r="F7" s="145">
        <v>296093</v>
      </c>
      <c r="G7" s="146"/>
      <c r="H7" s="147"/>
    </row>
    <row r="8" spans="1:8" x14ac:dyDescent="0.15">
      <c r="A8" s="148"/>
      <c r="B8" s="149"/>
      <c r="C8" s="150"/>
      <c r="D8" s="151">
        <v>288047</v>
      </c>
      <c r="E8" s="152"/>
      <c r="F8" s="153">
        <v>140545</v>
      </c>
      <c r="G8" s="154"/>
      <c r="H8" s="155"/>
    </row>
    <row r="9" spans="1:8" x14ac:dyDescent="0.15">
      <c r="A9" s="136" t="s">
        <v>520</v>
      </c>
      <c r="B9" s="141"/>
      <c r="C9" s="142"/>
      <c r="D9" s="143">
        <v>322705</v>
      </c>
      <c r="E9" s="144"/>
      <c r="F9" s="145">
        <v>308655</v>
      </c>
      <c r="G9" s="146"/>
      <c r="H9" s="147"/>
    </row>
    <row r="10" spans="1:8" x14ac:dyDescent="0.15">
      <c r="A10" s="148"/>
      <c r="B10" s="149"/>
      <c r="C10" s="150"/>
      <c r="D10" s="151">
        <v>271006</v>
      </c>
      <c r="E10" s="152"/>
      <c r="F10" s="153">
        <v>169887</v>
      </c>
      <c r="G10" s="154"/>
      <c r="H10" s="155"/>
    </row>
    <row r="11" spans="1:8" x14ac:dyDescent="0.15">
      <c r="A11" s="136" t="s">
        <v>521</v>
      </c>
      <c r="B11" s="141"/>
      <c r="C11" s="142"/>
      <c r="D11" s="143">
        <v>758841</v>
      </c>
      <c r="E11" s="144"/>
      <c r="F11" s="145">
        <v>325476</v>
      </c>
      <c r="G11" s="146"/>
      <c r="H11" s="147"/>
    </row>
    <row r="12" spans="1:8" x14ac:dyDescent="0.15">
      <c r="A12" s="148"/>
      <c r="B12" s="149"/>
      <c r="C12" s="156"/>
      <c r="D12" s="151">
        <v>702318</v>
      </c>
      <c r="E12" s="152"/>
      <c r="F12" s="153">
        <v>190204</v>
      </c>
      <c r="G12" s="154"/>
      <c r="H12" s="155"/>
    </row>
    <row r="13" spans="1:8" x14ac:dyDescent="0.15">
      <c r="A13" s="136"/>
      <c r="B13" s="141"/>
      <c r="C13" s="157"/>
      <c r="D13" s="158">
        <v>391701</v>
      </c>
      <c r="E13" s="159"/>
      <c r="F13" s="160">
        <v>325053</v>
      </c>
      <c r="G13" s="161"/>
      <c r="H13" s="147"/>
    </row>
    <row r="14" spans="1:8" x14ac:dyDescent="0.15">
      <c r="A14" s="148"/>
      <c r="B14" s="149"/>
      <c r="C14" s="150"/>
      <c r="D14" s="151">
        <v>341361</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9.69</v>
      </c>
      <c r="C19" s="162">
        <f>ROUND(VALUE(SUBSTITUTE(実質収支比率等に係る経年分析!G$48,"▲","-")),2)</f>
        <v>7.64</v>
      </c>
      <c r="D19" s="162">
        <f>ROUND(VALUE(SUBSTITUTE(実質収支比率等に係る経年分析!H$48,"▲","-")),2)</f>
        <v>8.06</v>
      </c>
      <c r="E19" s="162">
        <f>ROUND(VALUE(SUBSTITUTE(実質収支比率等に係る経年分析!I$48,"▲","-")),2)</f>
        <v>9.39</v>
      </c>
      <c r="F19" s="162">
        <f>ROUND(VALUE(SUBSTITUTE(実質収支比率等に係る経年分析!J$48,"▲","-")),2)</f>
        <v>6.28</v>
      </c>
    </row>
    <row r="20" spans="1:11" x14ac:dyDescent="0.15">
      <c r="A20" s="162" t="s">
        <v>53</v>
      </c>
      <c r="B20" s="162">
        <f>ROUND(VALUE(SUBSTITUTE(実質収支比率等に係る経年分析!F$47,"▲","-")),2)</f>
        <v>99.7</v>
      </c>
      <c r="C20" s="162">
        <f>ROUND(VALUE(SUBSTITUTE(実質収支比率等に係る経年分析!G$47,"▲","-")),2)</f>
        <v>92.52</v>
      </c>
      <c r="D20" s="162">
        <f>ROUND(VALUE(SUBSTITUTE(実質収支比率等に係る経年分析!H$47,"▲","-")),2)</f>
        <v>94.64</v>
      </c>
      <c r="E20" s="162">
        <f>ROUND(VALUE(SUBSTITUTE(実質収支比率等に係る経年分析!I$47,"▲","-")),2)</f>
        <v>91.25</v>
      </c>
      <c r="F20" s="162">
        <f>ROUND(VALUE(SUBSTITUTE(実質収支比率等に係る経年分析!J$47,"▲","-")),2)</f>
        <v>78.48</v>
      </c>
    </row>
    <row r="21" spans="1:11" x14ac:dyDescent="0.15">
      <c r="A21" s="162" t="s">
        <v>54</v>
      </c>
      <c r="B21" s="162">
        <f>IF(ISNUMBER(VALUE(SUBSTITUTE(実質収支比率等に係る経年分析!F$49,"▲","-"))),ROUND(VALUE(SUBSTITUTE(実質収支比率等に係る経年分析!F$49,"▲","-")),2),NA())</f>
        <v>0.22</v>
      </c>
      <c r="C21" s="162">
        <f>IF(ISNUMBER(VALUE(SUBSTITUTE(実質収支比率等に係る経年分析!G$49,"▲","-"))),ROUND(VALUE(SUBSTITUTE(実質収支比率等に係る経年分析!G$49,"▲","-")),2),NA())</f>
        <v>-1.28</v>
      </c>
      <c r="D21" s="162">
        <f>IF(ISNUMBER(VALUE(SUBSTITUTE(実質収支比率等に係る経年分析!H$49,"▲","-"))),ROUND(VALUE(SUBSTITUTE(実質収支比率等に係る経年分析!H$49,"▲","-")),2),NA())</f>
        <v>0.33</v>
      </c>
      <c r="E21" s="162">
        <f>IF(ISNUMBER(VALUE(SUBSTITUTE(実質収支比率等に係る経年分析!I$49,"▲","-"))),ROUND(VALUE(SUBSTITUTE(実質収支比率等に係る経年分析!I$49,"▲","-")),2),NA())</f>
        <v>-2.74</v>
      </c>
      <c r="F21" s="162">
        <f>IF(ISNUMBER(VALUE(SUBSTITUTE(実質収支比率等に係る経年分析!J$49,"▲","-"))),ROUND(VALUE(SUBSTITUTE(実質収支比率等に係る経年分析!J$49,"▲","-")),2),NA())</f>
        <v>-13.41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1.1200000000000001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15">
      <c r="A33" s="163" t="str">
        <f>IF(連結実質赤字比率に係る赤字・黒字の構成分析!C$37="",NA(),連結実質赤字比率に係る赤字・黒字の構成分析!C$37)</f>
        <v>村営バス事業特別会計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0.56999999999999995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0.25</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0.28999999999999998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0.47</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9.1999999999999993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5.81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201</v>
      </c>
      <c r="E42" s="164"/>
      <c r="F42" s="164"/>
      <c r="G42" s="164">
        <f>'実質公債費比率（分子）の構造'!L$52</f>
        <v>201</v>
      </c>
      <c r="H42" s="164"/>
      <c r="I42" s="164"/>
      <c r="J42" s="164">
        <f>'実質公債費比率（分子）の構造'!M$52</f>
        <v>209</v>
      </c>
      <c r="K42" s="164"/>
      <c r="L42" s="164"/>
      <c r="M42" s="164">
        <f>'実質公債費比率（分子）の構造'!N$52</f>
        <v>209</v>
      </c>
      <c r="N42" s="164"/>
      <c r="O42" s="164"/>
      <c r="P42" s="164">
        <f>'実質公債費比率（分子）の構造'!O$52</f>
        <v>205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37</v>
      </c>
      <c r="C46" s="164"/>
      <c r="D46" s="164"/>
      <c r="E46" s="164">
        <f>'実質公債費比率（分子）の構造'!L$48</f>
        <v>38</v>
      </c>
      <c r="F46" s="164"/>
      <c r="G46" s="164"/>
      <c r="H46" s="164">
        <f>'実質公債費比率（分子）の構造'!M$48</f>
        <v>38</v>
      </c>
      <c r="I46" s="164"/>
      <c r="J46" s="164"/>
      <c r="K46" s="164">
        <f>'実質公債費比率（分子）の構造'!N$48</f>
        <v>43</v>
      </c>
      <c r="L46" s="164"/>
      <c r="M46" s="164"/>
      <c r="N46" s="164">
        <f>'実質公債費比率（分子）の構造'!O$48</f>
        <v>45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246</v>
      </c>
      <c r="C49" s="164"/>
      <c r="D49" s="164"/>
      <c r="E49" s="164">
        <f>'実質公債費比率（分子）の構造'!L$45</f>
        <v>247</v>
      </c>
      <c r="F49" s="164"/>
      <c r="G49" s="164"/>
      <c r="H49" s="164">
        <f>'実質公債費比率（分子）の構造'!M$45</f>
        <v>260</v>
      </c>
      <c r="I49" s="164"/>
      <c r="J49" s="164"/>
      <c r="K49" s="164">
        <f>'実質公債費比率（分子）の構造'!N$45</f>
        <v>256</v>
      </c>
      <c r="L49" s="164"/>
      <c r="M49" s="164"/>
      <c r="N49" s="164">
        <f>'実質公債費比率（分子）の構造'!O$45</f>
        <v>253</v>
      </c>
      <c r="O49" s="164"/>
      <c r="P49" s="164"/>
    </row>
    <row r="50" spans="1:16" x14ac:dyDescent="0.15">
      <c r="A50" s="164" t="s">
        <v>67</v>
      </c>
      <c r="B50" s="164" t="e">
        <f>NA()</f>
        <v>#N/A</v>
      </c>
      <c r="C50" s="164">
        <f>IF(ISNUMBER('実質公債費比率（分子）の構造'!K$53),'実質公債費比率（分子）の構造'!K$53,NA())</f>
        <v>82</v>
      </c>
      <c r="D50" s="164" t="e">
        <f>NA()</f>
        <v>#N/A</v>
      </c>
      <c r="E50" s="164" t="e">
        <f>NA()</f>
        <v>#N/A</v>
      </c>
      <c r="F50" s="164">
        <f>IF(ISNUMBER('実質公債費比率（分子）の構造'!L$53),'実質公債費比率（分子）の構造'!L$53,NA())</f>
        <v>84</v>
      </c>
      <c r="G50" s="164" t="e">
        <f>NA()</f>
        <v>#N/A</v>
      </c>
      <c r="H50" s="164" t="e">
        <f>NA()</f>
        <v>#N/A</v>
      </c>
      <c r="I50" s="164">
        <f>IF(ISNUMBER('実質公債費比率（分子）の構造'!M$53),'実質公債費比率（分子）の構造'!M$53,NA())</f>
        <v>89</v>
      </c>
      <c r="J50" s="164" t="e">
        <f>NA()</f>
        <v>#N/A</v>
      </c>
      <c r="K50" s="164" t="e">
        <f>NA()</f>
        <v>#N/A</v>
      </c>
      <c r="L50" s="164">
        <f>IF(ISNUMBER('実質公債費比率（分子）の構造'!N$53),'実質公債費比率（分子）の構造'!N$53,NA())</f>
        <v>90</v>
      </c>
      <c r="M50" s="164" t="e">
        <f>NA()</f>
        <v>#N/A</v>
      </c>
      <c r="N50" s="164" t="e">
        <f>NA()</f>
        <v>#N/A</v>
      </c>
      <c r="O50" s="164">
        <f>IF(ISNUMBER('実質公債費比率（分子）の構造'!O$53),'実質公債費比率（分子）の構造'!O$53,NA())</f>
        <v>94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1837</v>
      </c>
      <c r="E56" s="163"/>
      <c r="F56" s="163"/>
      <c r="G56" s="163">
        <f>'将来負担比率（分子）の構造'!J$52</f>
        <v>1785</v>
      </c>
      <c r="H56" s="163"/>
      <c r="I56" s="163"/>
      <c r="J56" s="163">
        <f>'将来負担比率（分子）の構造'!K$52</f>
        <v>1691</v>
      </c>
      <c r="K56" s="163"/>
      <c r="L56" s="163"/>
      <c r="M56" s="163">
        <f>'将来負担比率（分子）の構造'!L$52</f>
        <v>1819</v>
      </c>
      <c r="N56" s="163"/>
      <c r="O56" s="163"/>
      <c r="P56" s="163">
        <f>'将来負担比率（分子）の構造'!M$52</f>
        <v>1621</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1881</v>
      </c>
      <c r="E58" s="163"/>
      <c r="F58" s="163"/>
      <c r="G58" s="163">
        <f>'将来負担比率（分子）の構造'!J$50</f>
        <v>2005</v>
      </c>
      <c r="H58" s="163"/>
      <c r="I58" s="163"/>
      <c r="J58" s="163">
        <f>'将来負担比率（分子）の構造'!K$50</f>
        <v>2039</v>
      </c>
      <c r="K58" s="163"/>
      <c r="L58" s="163"/>
      <c r="M58" s="163">
        <f>'将来負担比率（分子）の構造'!L$50</f>
        <v>1984</v>
      </c>
      <c r="N58" s="163"/>
      <c r="O58" s="163"/>
      <c r="P58" s="163">
        <f>'将来負担比率（分子）の構造'!M$50</f>
        <v>1683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477</v>
      </c>
      <c r="C62" s="163"/>
      <c r="D62" s="163"/>
      <c r="E62" s="163">
        <f>'将来負担比率（分子）の構造'!J$45</f>
        <v>477</v>
      </c>
      <c r="F62" s="163"/>
      <c r="G62" s="163"/>
      <c r="H62" s="163">
        <f>'将来負担比率（分子）の構造'!K$45</f>
        <v>487</v>
      </c>
      <c r="I62" s="163"/>
      <c r="J62" s="163"/>
      <c r="K62" s="163">
        <f>'将来負担比率（分子）の構造'!L$45</f>
        <v>295</v>
      </c>
      <c r="L62" s="163"/>
      <c r="M62" s="163"/>
      <c r="N62" s="163">
        <f>'将来負担比率（分子）の構造'!M$45</f>
        <v>215</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313</v>
      </c>
      <c r="C64" s="163"/>
      <c r="D64" s="163"/>
      <c r="E64" s="163">
        <f>'将来負担比率（分子）の構造'!J$43</f>
        <v>299</v>
      </c>
      <c r="F64" s="163"/>
      <c r="G64" s="163"/>
      <c r="H64" s="163">
        <f>'将来負担比率（分子）の構造'!K$43</f>
        <v>295</v>
      </c>
      <c r="I64" s="163"/>
      <c r="J64" s="163"/>
      <c r="K64" s="163">
        <f>'将来負担比率（分子）の構造'!L$43</f>
        <v>288</v>
      </c>
      <c r="L64" s="163"/>
      <c r="M64" s="163"/>
      <c r="N64" s="163">
        <f>'将来負担比率（分子）の構造'!M$43</f>
        <v>189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2131</v>
      </c>
      <c r="C66" s="163"/>
      <c r="D66" s="163"/>
      <c r="E66" s="163">
        <f>'将来負担比率（分子）の構造'!J$41</f>
        <v>2081</v>
      </c>
      <c r="F66" s="163"/>
      <c r="G66" s="163"/>
      <c r="H66" s="163">
        <f>'将来負担比率（分子）の構造'!K$41</f>
        <v>1960</v>
      </c>
      <c r="I66" s="163"/>
      <c r="J66" s="163"/>
      <c r="K66" s="163">
        <f>'将来負担比率（分子）の構造'!L$41</f>
        <v>1863</v>
      </c>
      <c r="L66" s="163"/>
      <c r="M66" s="163"/>
      <c r="N66" s="163">
        <f>'将来負担比率（分子）の構造'!M$41</f>
        <v>1938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1291</v>
      </c>
      <c r="C72" s="167">
        <f>基金残高に係る経年分析!G55</f>
        <v>1236</v>
      </c>
      <c r="D72" s="167">
        <f>基金残高に係る経年分析!H55</f>
        <v>1090</v>
      </c>
    </row>
    <row r="73" spans="1:16" x14ac:dyDescent="0.15">
      <c r="A73" s="166" t="s">
        <v>74</v>
      </c>
      <c r="B73" s="167">
        <f>基金残高に係る経年分析!F56</f>
        <v>136</v>
      </c>
      <c r="C73" s="167">
        <f>基金残高に係る経年分析!G56</f>
        <v>142</v>
      </c>
      <c r="D73" s="167">
        <f>基金残高に係る経年分析!H56</f>
        <v>144</v>
      </c>
    </row>
    <row r="74" spans="1:16" x14ac:dyDescent="0.15">
      <c r="A74" s="166" t="s">
        <v>75</v>
      </c>
      <c r="B74" s="167">
        <f>基金残高に係る経年分析!F57</f>
        <v>411</v>
      </c>
      <c r="C74" s="167">
        <f>基金残高に係る経年分析!G57</f>
        <v>418</v>
      </c>
      <c r="D74" s="167">
        <f>基金残高に係る経年分析!H57</f>
        <v>275</v>
      </c>
    </row>
  </sheetData>
  <sheetProtection algorithmName="SHA-512" hashValue="Xqm3rfQM2H+mzHs8siCaJiZRNBzHBdm8Yim4kHr+GAt6i7W4fucYwDm7+mLIvmvQaWBb5WgUtau1IYtL6/XHUg==" saltValue="W0qyV0MWe9cLTqZe/Fad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365682</v>
      </c>
      <c r="S5" s="613"/>
      <c r="T5" s="613"/>
      <c r="U5" s="613"/>
      <c r="V5" s="613"/>
      <c r="W5" s="613"/>
      <c r="X5" s="613"/>
      <c r="Y5" s="614"/>
      <c r="Z5" s="615">
        <v>11.6</v>
      </c>
      <c r="AA5" s="615"/>
      <c r="AB5" s="615"/>
      <c r="AC5" s="615"/>
      <c r="AD5" s="616">
        <v>365682</v>
      </c>
      <c r="AE5" s="616"/>
      <c r="AF5" s="616"/>
      <c r="AG5" s="616"/>
      <c r="AH5" s="616"/>
      <c r="AI5" s="616"/>
      <c r="AJ5" s="616"/>
      <c r="AK5" s="616"/>
      <c r="AL5" s="617">
        <v>25.1</v>
      </c>
      <c r="AM5" s="618"/>
      <c r="AN5" s="618"/>
      <c r="AO5" s="619"/>
      <c r="AP5" s="609" t="s">
        <v>216</v>
      </c>
      <c r="AQ5" s="610"/>
      <c r="AR5" s="610"/>
      <c r="AS5" s="610"/>
      <c r="AT5" s="610"/>
      <c r="AU5" s="610"/>
      <c r="AV5" s="610"/>
      <c r="AW5" s="610"/>
      <c r="AX5" s="610"/>
      <c r="AY5" s="610"/>
      <c r="AZ5" s="610"/>
      <c r="BA5" s="610"/>
      <c r="BB5" s="610"/>
      <c r="BC5" s="610"/>
      <c r="BD5" s="610"/>
      <c r="BE5" s="610"/>
      <c r="BF5" s="611"/>
      <c r="BG5" s="623">
        <v>365682</v>
      </c>
      <c r="BH5" s="624"/>
      <c r="BI5" s="624"/>
      <c r="BJ5" s="624"/>
      <c r="BK5" s="624"/>
      <c r="BL5" s="624"/>
      <c r="BM5" s="624"/>
      <c r="BN5" s="625"/>
      <c r="BO5" s="626">
        <v>100</v>
      </c>
      <c r="BP5" s="626"/>
      <c r="BQ5" s="626"/>
      <c r="BR5" s="626"/>
      <c r="BS5" s="627">
        <v>54858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89543</v>
      </c>
      <c r="S6" s="624"/>
      <c r="T6" s="624"/>
      <c r="U6" s="624"/>
      <c r="V6" s="624"/>
      <c r="W6" s="624"/>
      <c r="X6" s="624"/>
      <c r="Y6" s="625"/>
      <c r="Z6" s="626">
        <v>2.8</v>
      </c>
      <c r="AA6" s="626"/>
      <c r="AB6" s="626"/>
      <c r="AC6" s="626"/>
      <c r="AD6" s="627">
        <v>89543</v>
      </c>
      <c r="AE6" s="627"/>
      <c r="AF6" s="627"/>
      <c r="AG6" s="627"/>
      <c r="AH6" s="627"/>
      <c r="AI6" s="627"/>
      <c r="AJ6" s="627"/>
      <c r="AK6" s="627"/>
      <c r="AL6" s="628">
        <v>6.1</v>
      </c>
      <c r="AM6" s="629"/>
      <c r="AN6" s="629"/>
      <c r="AO6" s="630"/>
      <c r="AP6" s="620" t="s">
        <v>221</v>
      </c>
      <c r="AQ6" s="621"/>
      <c r="AR6" s="621"/>
      <c r="AS6" s="621"/>
      <c r="AT6" s="621"/>
      <c r="AU6" s="621"/>
      <c r="AV6" s="621"/>
      <c r="AW6" s="621"/>
      <c r="AX6" s="621"/>
      <c r="AY6" s="621"/>
      <c r="AZ6" s="621"/>
      <c r="BA6" s="621"/>
      <c r="BB6" s="621"/>
      <c r="BC6" s="621"/>
      <c r="BD6" s="621"/>
      <c r="BE6" s="621"/>
      <c r="BF6" s="622"/>
      <c r="BG6" s="623">
        <v>365682</v>
      </c>
      <c r="BH6" s="624"/>
      <c r="BI6" s="624"/>
      <c r="BJ6" s="624"/>
      <c r="BK6" s="624"/>
      <c r="BL6" s="624"/>
      <c r="BM6" s="624"/>
      <c r="BN6" s="625"/>
      <c r="BO6" s="626">
        <v>100</v>
      </c>
      <c r="BP6" s="626"/>
      <c r="BQ6" s="626"/>
      <c r="BR6" s="626"/>
      <c r="BS6" s="627">
        <v>54858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46510</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42783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65</v>
      </c>
      <c r="S7" s="624"/>
      <c r="T7" s="624"/>
      <c r="U7" s="624"/>
      <c r="V7" s="624"/>
      <c r="W7" s="624"/>
      <c r="X7" s="624"/>
      <c r="Y7" s="625"/>
      <c r="Z7" s="626">
        <v>0</v>
      </c>
      <c r="AA7" s="626"/>
      <c r="AB7" s="626"/>
      <c r="AC7" s="626"/>
      <c r="AD7" s="627">
        <v>65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45392</v>
      </c>
      <c r="BH7" s="624"/>
      <c r="BI7" s="624"/>
      <c r="BJ7" s="624"/>
      <c r="BK7" s="624"/>
      <c r="BL7" s="624"/>
      <c r="BM7" s="624"/>
      <c r="BN7" s="625"/>
      <c r="BO7" s="626">
        <v>12.4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892544</v>
      </c>
      <c r="CS7" s="624"/>
      <c r="CT7" s="624"/>
      <c r="CU7" s="624"/>
      <c r="CV7" s="624"/>
      <c r="CW7" s="624"/>
      <c r="CX7" s="624"/>
      <c r="CY7" s="625"/>
      <c r="CZ7" s="626">
        <v>29</v>
      </c>
      <c r="DA7" s="626"/>
      <c r="DB7" s="626"/>
      <c r="DC7" s="626"/>
      <c r="DD7" s="632">
        <v>209383</v>
      </c>
      <c r="DE7" s="624"/>
      <c r="DF7" s="624"/>
      <c r="DG7" s="624"/>
      <c r="DH7" s="624"/>
      <c r="DI7" s="624"/>
      <c r="DJ7" s="624"/>
      <c r="DK7" s="624"/>
      <c r="DL7" s="624"/>
      <c r="DM7" s="624"/>
      <c r="DN7" s="624"/>
      <c r="DO7" s="624"/>
      <c r="DP7" s="625"/>
      <c r="DQ7" s="632">
        <v>575395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1347</v>
      </c>
      <c r="S8" s="624"/>
      <c r="T8" s="624"/>
      <c r="U8" s="624"/>
      <c r="V8" s="624"/>
      <c r="W8" s="624"/>
      <c r="X8" s="624"/>
      <c r="Y8" s="625"/>
      <c r="Z8" s="626">
        <v>0</v>
      </c>
      <c r="AA8" s="626"/>
      <c r="AB8" s="626"/>
      <c r="AC8" s="626"/>
      <c r="AD8" s="627">
        <v>1347</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1473</v>
      </c>
      <c r="BH8" s="624"/>
      <c r="BI8" s="624"/>
      <c r="BJ8" s="624"/>
      <c r="BK8" s="624"/>
      <c r="BL8" s="624"/>
      <c r="BM8" s="624"/>
      <c r="BN8" s="625"/>
      <c r="BO8" s="626">
        <v>0.4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298388</v>
      </c>
      <c r="CS8" s="624"/>
      <c r="CT8" s="624"/>
      <c r="CU8" s="624"/>
      <c r="CV8" s="624"/>
      <c r="CW8" s="624"/>
      <c r="CX8" s="624"/>
      <c r="CY8" s="625"/>
      <c r="CZ8" s="626">
        <v>9.6999999999999993</v>
      </c>
      <c r="DA8" s="626"/>
      <c r="DB8" s="626"/>
      <c r="DC8" s="626"/>
      <c r="DD8" s="632">
        <v>1006</v>
      </c>
      <c r="DE8" s="624"/>
      <c r="DF8" s="624"/>
      <c r="DG8" s="624"/>
      <c r="DH8" s="624"/>
      <c r="DI8" s="624"/>
      <c r="DJ8" s="624"/>
      <c r="DK8" s="624"/>
      <c r="DL8" s="624"/>
      <c r="DM8" s="624"/>
      <c r="DN8" s="624"/>
      <c r="DO8" s="624"/>
      <c r="DP8" s="625"/>
      <c r="DQ8" s="632">
        <v>220454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1798</v>
      </c>
      <c r="S9" s="624"/>
      <c r="T9" s="624"/>
      <c r="U9" s="624"/>
      <c r="V9" s="624"/>
      <c r="W9" s="624"/>
      <c r="X9" s="624"/>
      <c r="Y9" s="625"/>
      <c r="Z9" s="626">
        <v>0.1</v>
      </c>
      <c r="AA9" s="626"/>
      <c r="AB9" s="626"/>
      <c r="AC9" s="626"/>
      <c r="AD9" s="627">
        <v>1798</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37924</v>
      </c>
      <c r="BH9" s="624"/>
      <c r="BI9" s="624"/>
      <c r="BJ9" s="624"/>
      <c r="BK9" s="624"/>
      <c r="BL9" s="624"/>
      <c r="BM9" s="624"/>
      <c r="BN9" s="625"/>
      <c r="BO9" s="626">
        <v>10.4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304469</v>
      </c>
      <c r="CS9" s="624"/>
      <c r="CT9" s="624"/>
      <c r="CU9" s="624"/>
      <c r="CV9" s="624"/>
      <c r="CW9" s="624"/>
      <c r="CX9" s="624"/>
      <c r="CY9" s="625"/>
      <c r="CZ9" s="626">
        <v>9.9</v>
      </c>
      <c r="DA9" s="626"/>
      <c r="DB9" s="626"/>
      <c r="DC9" s="626"/>
      <c r="DD9" s="632">
        <v>24525</v>
      </c>
      <c r="DE9" s="624"/>
      <c r="DF9" s="624"/>
      <c r="DG9" s="624"/>
      <c r="DH9" s="624"/>
      <c r="DI9" s="624"/>
      <c r="DJ9" s="624"/>
      <c r="DK9" s="624"/>
      <c r="DL9" s="624"/>
      <c r="DM9" s="624"/>
      <c r="DN9" s="624"/>
      <c r="DO9" s="624"/>
      <c r="DP9" s="625"/>
      <c r="DQ9" s="632">
        <v>215570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3573</v>
      </c>
      <c r="BH10" s="624"/>
      <c r="BI10" s="624"/>
      <c r="BJ10" s="624"/>
      <c r="BK10" s="624"/>
      <c r="BL10" s="624"/>
      <c r="BM10" s="624"/>
      <c r="BN10" s="625"/>
      <c r="BO10" s="626">
        <v>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28136</v>
      </c>
      <c r="S11" s="624"/>
      <c r="T11" s="624"/>
      <c r="U11" s="624"/>
      <c r="V11" s="624"/>
      <c r="W11" s="624"/>
      <c r="X11" s="624"/>
      <c r="Y11" s="625"/>
      <c r="Z11" s="628">
        <v>0.9</v>
      </c>
      <c r="AA11" s="629"/>
      <c r="AB11" s="629"/>
      <c r="AC11" s="635"/>
      <c r="AD11" s="632">
        <v>28136</v>
      </c>
      <c r="AE11" s="624"/>
      <c r="AF11" s="624"/>
      <c r="AG11" s="624"/>
      <c r="AH11" s="624"/>
      <c r="AI11" s="624"/>
      <c r="AJ11" s="624"/>
      <c r="AK11" s="625"/>
      <c r="AL11" s="628">
        <v>1.9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2422</v>
      </c>
      <c r="BH11" s="624"/>
      <c r="BI11" s="624"/>
      <c r="BJ11" s="624"/>
      <c r="BK11" s="624"/>
      <c r="BL11" s="624"/>
      <c r="BM11" s="624"/>
      <c r="BN11" s="625"/>
      <c r="BO11" s="626">
        <v>0.7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346925</v>
      </c>
      <c r="CS11" s="624"/>
      <c r="CT11" s="624"/>
      <c r="CU11" s="624"/>
      <c r="CV11" s="624"/>
      <c r="CW11" s="624"/>
      <c r="CX11" s="624"/>
      <c r="CY11" s="625"/>
      <c r="CZ11" s="626">
        <v>11.3</v>
      </c>
      <c r="DA11" s="626"/>
      <c r="DB11" s="626"/>
      <c r="DC11" s="626"/>
      <c r="DD11" s="632">
        <v>150487</v>
      </c>
      <c r="DE11" s="624"/>
      <c r="DF11" s="624"/>
      <c r="DG11" s="624"/>
      <c r="DH11" s="624"/>
      <c r="DI11" s="624"/>
      <c r="DJ11" s="624"/>
      <c r="DK11" s="624"/>
      <c r="DL11" s="624"/>
      <c r="DM11" s="624"/>
      <c r="DN11" s="624"/>
      <c r="DO11" s="624"/>
      <c r="DP11" s="625"/>
      <c r="DQ11" s="632">
        <v>130737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312525</v>
      </c>
      <c r="BH12" s="624"/>
      <c r="BI12" s="624"/>
      <c r="BJ12" s="624"/>
      <c r="BK12" s="624"/>
      <c r="BL12" s="624"/>
      <c r="BM12" s="624"/>
      <c r="BN12" s="625"/>
      <c r="BO12" s="626">
        <v>85.5</v>
      </c>
      <c r="BP12" s="626"/>
      <c r="BQ12" s="626"/>
      <c r="BR12" s="626"/>
      <c r="BS12" s="627">
        <v>54858</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395633</v>
      </c>
      <c r="CS12" s="624"/>
      <c r="CT12" s="624"/>
      <c r="CU12" s="624"/>
      <c r="CV12" s="624"/>
      <c r="CW12" s="624"/>
      <c r="CX12" s="624"/>
      <c r="CY12" s="625"/>
      <c r="CZ12" s="626">
        <v>12.9</v>
      </c>
      <c r="DA12" s="626"/>
      <c r="DB12" s="626"/>
      <c r="DC12" s="626"/>
      <c r="DD12" s="632">
        <v>105638</v>
      </c>
      <c r="DE12" s="624"/>
      <c r="DF12" s="624"/>
      <c r="DG12" s="624"/>
      <c r="DH12" s="624"/>
      <c r="DI12" s="624"/>
      <c r="DJ12" s="624"/>
      <c r="DK12" s="624"/>
      <c r="DL12" s="624"/>
      <c r="DM12" s="624"/>
      <c r="DN12" s="624"/>
      <c r="DO12" s="624"/>
      <c r="DP12" s="625"/>
      <c r="DQ12" s="632">
        <v>192780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250</v>
      </c>
      <c r="S13" s="624"/>
      <c r="T13" s="624"/>
      <c r="U13" s="624"/>
      <c r="V13" s="624"/>
      <c r="W13" s="624"/>
      <c r="X13" s="624"/>
      <c r="Y13" s="625"/>
      <c r="Z13" s="626">
        <v>0</v>
      </c>
      <c r="AA13" s="626"/>
      <c r="AB13" s="626"/>
      <c r="AC13" s="626"/>
      <c r="AD13" s="627">
        <v>250</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312201</v>
      </c>
      <c r="BH13" s="624"/>
      <c r="BI13" s="624"/>
      <c r="BJ13" s="624"/>
      <c r="BK13" s="624"/>
      <c r="BL13" s="624"/>
      <c r="BM13" s="624"/>
      <c r="BN13" s="625"/>
      <c r="BO13" s="626">
        <v>85.4</v>
      </c>
      <c r="BP13" s="626"/>
      <c r="BQ13" s="626"/>
      <c r="BR13" s="626"/>
      <c r="BS13" s="627">
        <v>54858</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91362</v>
      </c>
      <c r="CS13" s="624"/>
      <c r="CT13" s="624"/>
      <c r="CU13" s="624"/>
      <c r="CV13" s="624"/>
      <c r="CW13" s="624"/>
      <c r="CX13" s="624"/>
      <c r="CY13" s="625"/>
      <c r="CZ13" s="626">
        <v>3</v>
      </c>
      <c r="DA13" s="626"/>
      <c r="DB13" s="626"/>
      <c r="DC13" s="626"/>
      <c r="DD13" s="632">
        <v>61107</v>
      </c>
      <c r="DE13" s="624"/>
      <c r="DF13" s="624"/>
      <c r="DG13" s="624"/>
      <c r="DH13" s="624"/>
      <c r="DI13" s="624"/>
      <c r="DJ13" s="624"/>
      <c r="DK13" s="624"/>
      <c r="DL13" s="624"/>
      <c r="DM13" s="624"/>
      <c r="DN13" s="624"/>
      <c r="DO13" s="624"/>
      <c r="DP13" s="625"/>
      <c r="DQ13" s="632">
        <v>52886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5563</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306732</v>
      </c>
      <c r="CS14" s="624"/>
      <c r="CT14" s="624"/>
      <c r="CU14" s="624"/>
      <c r="CV14" s="624"/>
      <c r="CW14" s="624"/>
      <c r="CX14" s="624"/>
      <c r="CY14" s="625"/>
      <c r="CZ14" s="626">
        <v>10</v>
      </c>
      <c r="DA14" s="626"/>
      <c r="DB14" s="626"/>
      <c r="DC14" s="626"/>
      <c r="DD14" s="632">
        <v>152036</v>
      </c>
      <c r="DE14" s="624"/>
      <c r="DF14" s="624"/>
      <c r="DG14" s="624"/>
      <c r="DH14" s="624"/>
      <c r="DI14" s="624"/>
      <c r="DJ14" s="624"/>
      <c r="DK14" s="624"/>
      <c r="DL14" s="624"/>
      <c r="DM14" s="624"/>
      <c r="DN14" s="624"/>
      <c r="DO14" s="624"/>
      <c r="DP14" s="625"/>
      <c r="DQ14" s="632">
        <v>130503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4877</v>
      </c>
      <c r="S15" s="624"/>
      <c r="T15" s="624"/>
      <c r="U15" s="624"/>
      <c r="V15" s="624"/>
      <c r="W15" s="624"/>
      <c r="X15" s="624"/>
      <c r="Y15" s="625"/>
      <c r="Z15" s="626">
        <v>0.2</v>
      </c>
      <c r="AA15" s="626"/>
      <c r="AB15" s="626"/>
      <c r="AC15" s="626"/>
      <c r="AD15" s="627">
        <v>4877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2202</v>
      </c>
      <c r="BH15" s="624"/>
      <c r="BI15" s="624"/>
      <c r="BJ15" s="624"/>
      <c r="BK15" s="624"/>
      <c r="BL15" s="624"/>
      <c r="BM15" s="624"/>
      <c r="BN15" s="625"/>
      <c r="BO15" s="626">
        <v>0.6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137116</v>
      </c>
      <c r="CS15" s="624"/>
      <c r="CT15" s="624"/>
      <c r="CU15" s="624"/>
      <c r="CV15" s="624"/>
      <c r="CW15" s="624"/>
      <c r="CX15" s="624"/>
      <c r="CY15" s="625"/>
      <c r="CZ15" s="626">
        <v>4.5</v>
      </c>
      <c r="DA15" s="626"/>
      <c r="DB15" s="626"/>
      <c r="DC15" s="626"/>
      <c r="DD15" s="632">
        <v>781</v>
      </c>
      <c r="DE15" s="624"/>
      <c r="DF15" s="624"/>
      <c r="DG15" s="624"/>
      <c r="DH15" s="624"/>
      <c r="DI15" s="624"/>
      <c r="DJ15" s="624"/>
      <c r="DK15" s="624"/>
      <c r="DL15" s="624"/>
      <c r="DM15" s="624"/>
      <c r="DN15" s="624"/>
      <c r="DO15" s="624"/>
      <c r="DP15" s="625"/>
      <c r="DQ15" s="632">
        <v>122529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5876</v>
      </c>
      <c r="S16" s="624"/>
      <c r="T16" s="624"/>
      <c r="U16" s="624"/>
      <c r="V16" s="624"/>
      <c r="W16" s="624"/>
      <c r="X16" s="624"/>
      <c r="Y16" s="625"/>
      <c r="Z16" s="626">
        <v>0.2</v>
      </c>
      <c r="AA16" s="626"/>
      <c r="AB16" s="626"/>
      <c r="AC16" s="626"/>
      <c r="AD16" s="627">
        <v>5876</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4004</v>
      </c>
      <c r="S17" s="624"/>
      <c r="T17" s="624"/>
      <c r="U17" s="624"/>
      <c r="V17" s="624"/>
      <c r="W17" s="624"/>
      <c r="X17" s="624"/>
      <c r="Y17" s="625"/>
      <c r="Z17" s="626">
        <v>0.1</v>
      </c>
      <c r="AA17" s="626"/>
      <c r="AB17" s="626"/>
      <c r="AC17" s="626"/>
      <c r="AD17" s="627">
        <v>4004</v>
      </c>
      <c r="AE17" s="627"/>
      <c r="AF17" s="627"/>
      <c r="AG17" s="627"/>
      <c r="AH17" s="627"/>
      <c r="AI17" s="627"/>
      <c r="AJ17" s="627"/>
      <c r="AK17" s="627"/>
      <c r="AL17" s="628">
        <v>0.3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253795</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248892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62</v>
      </c>
      <c r="S18" s="624"/>
      <c r="T18" s="624"/>
      <c r="U18" s="624"/>
      <c r="V18" s="624"/>
      <c r="W18" s="624"/>
      <c r="X18" s="624"/>
      <c r="Y18" s="625"/>
      <c r="Z18" s="626">
        <v>0</v>
      </c>
      <c r="AA18" s="626"/>
      <c r="AB18" s="626"/>
      <c r="AC18" s="626"/>
      <c r="AD18" s="627">
        <v>62</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3942</v>
      </c>
      <c r="S19" s="624"/>
      <c r="T19" s="624"/>
      <c r="U19" s="624"/>
      <c r="V19" s="624"/>
      <c r="W19" s="624"/>
      <c r="X19" s="624"/>
      <c r="Y19" s="625"/>
      <c r="Z19" s="626">
        <v>0.1</v>
      </c>
      <c r="AA19" s="626"/>
      <c r="AB19" s="626"/>
      <c r="AC19" s="626"/>
      <c r="AD19" s="627">
        <v>3942</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3073474</v>
      </c>
      <c r="CS20" s="624"/>
      <c r="CT20" s="624"/>
      <c r="CU20" s="624"/>
      <c r="CV20" s="624"/>
      <c r="CW20" s="624"/>
      <c r="CX20" s="624"/>
      <c r="CY20" s="625"/>
      <c r="CZ20" s="626">
        <v>100</v>
      </c>
      <c r="DA20" s="626"/>
      <c r="DB20" s="626"/>
      <c r="DC20" s="626"/>
      <c r="DD20" s="632">
        <v>704963</v>
      </c>
      <c r="DE20" s="624"/>
      <c r="DF20" s="624"/>
      <c r="DG20" s="624"/>
      <c r="DH20" s="624"/>
      <c r="DI20" s="624"/>
      <c r="DJ20" s="624"/>
      <c r="DK20" s="624"/>
      <c r="DL20" s="624"/>
      <c r="DM20" s="624"/>
      <c r="DN20" s="624"/>
      <c r="DO20" s="624"/>
      <c r="DP20" s="625"/>
      <c r="DQ20" s="632">
        <v>1932529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1149596</v>
      </c>
      <c r="S21" s="624"/>
      <c r="T21" s="624"/>
      <c r="U21" s="624"/>
      <c r="V21" s="624"/>
      <c r="W21" s="624"/>
      <c r="X21" s="624"/>
      <c r="Y21" s="625"/>
      <c r="Z21" s="626">
        <v>36.4</v>
      </c>
      <c r="AA21" s="626"/>
      <c r="AB21" s="626"/>
      <c r="AC21" s="626"/>
      <c r="AD21" s="627">
        <v>947067</v>
      </c>
      <c r="AE21" s="627"/>
      <c r="AF21" s="627"/>
      <c r="AG21" s="627"/>
      <c r="AH21" s="627"/>
      <c r="AI21" s="627"/>
      <c r="AJ21" s="627"/>
      <c r="AK21" s="627"/>
      <c r="AL21" s="628">
        <v>64.900000000000006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947067</v>
      </c>
      <c r="S22" s="624"/>
      <c r="T22" s="624"/>
      <c r="U22" s="624"/>
      <c r="V22" s="624"/>
      <c r="W22" s="624"/>
      <c r="X22" s="624"/>
      <c r="Y22" s="625"/>
      <c r="Z22" s="626">
        <v>30</v>
      </c>
      <c r="AA22" s="626"/>
      <c r="AB22" s="626"/>
      <c r="AC22" s="626"/>
      <c r="AD22" s="627">
        <v>947067</v>
      </c>
      <c r="AE22" s="627"/>
      <c r="AF22" s="627"/>
      <c r="AG22" s="627"/>
      <c r="AH22" s="627"/>
      <c r="AI22" s="627"/>
      <c r="AJ22" s="627"/>
      <c r="AK22" s="627"/>
      <c r="AL22" s="628">
        <v>64.900000000000006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202529</v>
      </c>
      <c r="S23" s="624"/>
      <c r="T23" s="624"/>
      <c r="U23" s="624"/>
      <c r="V23" s="624"/>
      <c r="W23" s="624"/>
      <c r="X23" s="624"/>
      <c r="Y23" s="625"/>
      <c r="Z23" s="626">
        <v>6.4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853203</v>
      </c>
      <c r="CS24" s="613"/>
      <c r="CT24" s="613"/>
      <c r="CU24" s="613"/>
      <c r="CV24" s="613"/>
      <c r="CW24" s="613"/>
      <c r="CX24" s="613"/>
      <c r="CY24" s="614"/>
      <c r="CZ24" s="617">
        <v>27.8</v>
      </c>
      <c r="DA24" s="618"/>
      <c r="DB24" s="618"/>
      <c r="DC24" s="634"/>
      <c r="DD24" s="655">
        <v>709026</v>
      </c>
      <c r="DE24" s="613"/>
      <c r="DF24" s="613"/>
      <c r="DG24" s="613"/>
      <c r="DH24" s="613"/>
      <c r="DI24" s="613"/>
      <c r="DJ24" s="613"/>
      <c r="DK24" s="614"/>
      <c r="DL24" s="655">
        <v>702559</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1651174</v>
      </c>
      <c r="S25" s="624"/>
      <c r="T25" s="624"/>
      <c r="U25" s="624"/>
      <c r="V25" s="624"/>
      <c r="W25" s="624"/>
      <c r="X25" s="624"/>
      <c r="Y25" s="625"/>
      <c r="Z25" s="626">
        <v>52.2</v>
      </c>
      <c r="AA25" s="626"/>
      <c r="AB25" s="626"/>
      <c r="AC25" s="626"/>
      <c r="AD25" s="627">
        <v>1448645</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539880</v>
      </c>
      <c r="CS25" s="656"/>
      <c r="CT25" s="656"/>
      <c r="CU25" s="656"/>
      <c r="CV25" s="656"/>
      <c r="CW25" s="656"/>
      <c r="CX25" s="656"/>
      <c r="CY25" s="657"/>
      <c r="CZ25" s="628">
        <v>17.600000000000001</v>
      </c>
      <c r="DA25" s="653"/>
      <c r="DB25" s="653"/>
      <c r="DC25" s="658"/>
      <c r="DD25" s="632">
        <v>444119</v>
      </c>
      <c r="DE25" s="656"/>
      <c r="DF25" s="656"/>
      <c r="DG25" s="656"/>
      <c r="DH25" s="656"/>
      <c r="DI25" s="656"/>
      <c r="DJ25" s="656"/>
      <c r="DK25" s="657"/>
      <c r="DL25" s="632">
        <v>437652</v>
      </c>
      <c r="DM25" s="656"/>
      <c r="DN25" s="656"/>
      <c r="DO25" s="656"/>
      <c r="DP25" s="656"/>
      <c r="DQ25" s="656"/>
      <c r="DR25" s="656"/>
      <c r="DS25" s="656"/>
      <c r="DT25" s="656"/>
      <c r="DU25" s="656"/>
      <c r="DV25" s="657"/>
      <c r="DW25" s="628">
        <v>30</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321029</v>
      </c>
      <c r="CS26" s="624"/>
      <c r="CT26" s="624"/>
      <c r="CU26" s="624"/>
      <c r="CV26" s="624"/>
      <c r="CW26" s="624"/>
      <c r="CX26" s="624"/>
      <c r="CY26" s="625"/>
      <c r="CZ26" s="628">
        <v>10.4</v>
      </c>
      <c r="DA26" s="653"/>
      <c r="DB26" s="653"/>
      <c r="DC26" s="658"/>
      <c r="DD26" s="632">
        <v>257789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759</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365682</v>
      </c>
      <c r="BH27" s="624"/>
      <c r="BI27" s="624"/>
      <c r="BJ27" s="624"/>
      <c r="BK27" s="624"/>
      <c r="BL27" s="624"/>
      <c r="BM27" s="624"/>
      <c r="BN27" s="625"/>
      <c r="BO27" s="626">
        <v>100</v>
      </c>
      <c r="BP27" s="626"/>
      <c r="BQ27" s="626"/>
      <c r="BR27" s="626"/>
      <c r="BS27" s="627">
        <v>54858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59528</v>
      </c>
      <c r="CS27" s="656"/>
      <c r="CT27" s="656"/>
      <c r="CU27" s="656"/>
      <c r="CV27" s="656"/>
      <c r="CW27" s="656"/>
      <c r="CX27" s="656"/>
      <c r="CY27" s="657"/>
      <c r="CZ27" s="628">
        <v>1.9</v>
      </c>
      <c r="DA27" s="653"/>
      <c r="DB27" s="653"/>
      <c r="DC27" s="658"/>
      <c r="DD27" s="632">
        <v>16015</v>
      </c>
      <c r="DE27" s="656"/>
      <c r="DF27" s="656"/>
      <c r="DG27" s="656"/>
      <c r="DH27" s="656"/>
      <c r="DI27" s="656"/>
      <c r="DJ27" s="656"/>
      <c r="DK27" s="657"/>
      <c r="DL27" s="632">
        <v>16015</v>
      </c>
      <c r="DM27" s="656"/>
      <c r="DN27" s="656"/>
      <c r="DO27" s="656"/>
      <c r="DP27" s="656"/>
      <c r="DQ27" s="656"/>
      <c r="DR27" s="656"/>
      <c r="DS27" s="656"/>
      <c r="DT27" s="656"/>
      <c r="DU27" s="656"/>
      <c r="DV27" s="657"/>
      <c r="DW27" s="628">
        <v>1.1000000000000001</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106534</v>
      </c>
      <c r="S28" s="624"/>
      <c r="T28" s="624"/>
      <c r="U28" s="624"/>
      <c r="V28" s="624"/>
      <c r="W28" s="624"/>
      <c r="X28" s="624"/>
      <c r="Y28" s="625"/>
      <c r="Z28" s="626">
        <v>3.4</v>
      </c>
      <c r="AA28" s="626"/>
      <c r="AB28" s="626"/>
      <c r="AC28" s="626"/>
      <c r="AD28" s="627">
        <v>237</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253795</v>
      </c>
      <c r="CS28" s="624"/>
      <c r="CT28" s="624"/>
      <c r="CU28" s="624"/>
      <c r="CV28" s="624"/>
      <c r="CW28" s="624"/>
      <c r="CX28" s="624"/>
      <c r="CY28" s="625"/>
      <c r="CZ28" s="628">
        <v>8.3000000000000007</v>
      </c>
      <c r="DA28" s="653"/>
      <c r="DB28" s="653"/>
      <c r="DC28" s="658"/>
      <c r="DD28" s="632">
        <v>248892</v>
      </c>
      <c r="DE28" s="624"/>
      <c r="DF28" s="624"/>
      <c r="DG28" s="624"/>
      <c r="DH28" s="624"/>
      <c r="DI28" s="624"/>
      <c r="DJ28" s="624"/>
      <c r="DK28" s="625"/>
      <c r="DL28" s="632">
        <v>248892</v>
      </c>
      <c r="DM28" s="624"/>
      <c r="DN28" s="624"/>
      <c r="DO28" s="624"/>
      <c r="DP28" s="624"/>
      <c r="DQ28" s="624"/>
      <c r="DR28" s="624"/>
      <c r="DS28" s="624"/>
      <c r="DT28" s="624"/>
      <c r="DU28" s="624"/>
      <c r="DV28" s="625"/>
      <c r="DW28" s="628">
        <v>17</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821</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253295</v>
      </c>
      <c r="CS29" s="656"/>
      <c r="CT29" s="656"/>
      <c r="CU29" s="656"/>
      <c r="CV29" s="656"/>
      <c r="CW29" s="656"/>
      <c r="CX29" s="656"/>
      <c r="CY29" s="657"/>
      <c r="CZ29" s="628">
        <v>8.1999999999999993</v>
      </c>
      <c r="DA29" s="653"/>
      <c r="DB29" s="653"/>
      <c r="DC29" s="658"/>
      <c r="DD29" s="632">
        <v>248392</v>
      </c>
      <c r="DE29" s="656"/>
      <c r="DF29" s="656"/>
      <c r="DG29" s="656"/>
      <c r="DH29" s="656"/>
      <c r="DI29" s="656"/>
      <c r="DJ29" s="656"/>
      <c r="DK29" s="657"/>
      <c r="DL29" s="632">
        <v>248392</v>
      </c>
      <c r="DM29" s="656"/>
      <c r="DN29" s="656"/>
      <c r="DO29" s="656"/>
      <c r="DP29" s="656"/>
      <c r="DQ29" s="656"/>
      <c r="DR29" s="656"/>
      <c r="DS29" s="656"/>
      <c r="DT29" s="656"/>
      <c r="DU29" s="656"/>
      <c r="DV29" s="657"/>
      <c r="DW29" s="628">
        <v>17</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95950</v>
      </c>
      <c r="S30" s="624"/>
      <c r="T30" s="624"/>
      <c r="U30" s="624"/>
      <c r="V30" s="624"/>
      <c r="W30" s="624"/>
      <c r="X30" s="624"/>
      <c r="Y30" s="625"/>
      <c r="Z30" s="626">
        <v>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248678</v>
      </c>
      <c r="CS30" s="624"/>
      <c r="CT30" s="624"/>
      <c r="CU30" s="624"/>
      <c r="CV30" s="624"/>
      <c r="CW30" s="624"/>
      <c r="CX30" s="624"/>
      <c r="CY30" s="625"/>
      <c r="CZ30" s="628">
        <v>8.1</v>
      </c>
      <c r="DA30" s="653"/>
      <c r="DB30" s="653"/>
      <c r="DC30" s="658"/>
      <c r="DD30" s="632">
        <v>243775</v>
      </c>
      <c r="DE30" s="624"/>
      <c r="DF30" s="624"/>
      <c r="DG30" s="624"/>
      <c r="DH30" s="624"/>
      <c r="DI30" s="624"/>
      <c r="DJ30" s="624"/>
      <c r="DK30" s="625"/>
      <c r="DL30" s="632">
        <v>243775</v>
      </c>
      <c r="DM30" s="624"/>
      <c r="DN30" s="624"/>
      <c r="DO30" s="624"/>
      <c r="DP30" s="624"/>
      <c r="DQ30" s="624"/>
      <c r="DR30" s="624"/>
      <c r="DS30" s="624"/>
      <c r="DT30" s="624"/>
      <c r="DU30" s="624"/>
      <c r="DV30" s="625"/>
      <c r="DW30" s="628">
        <v>16.7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99.9</v>
      </c>
      <c r="BH31" s="667"/>
      <c r="BI31" s="667"/>
      <c r="BJ31" s="667"/>
      <c r="BK31" s="667"/>
      <c r="BL31" s="667"/>
      <c r="BM31" s="618">
        <v>99.8</v>
      </c>
      <c r="BN31" s="667"/>
      <c r="BO31" s="667"/>
      <c r="BP31" s="667"/>
      <c r="BQ31" s="668"/>
      <c r="BR31" s="670">
        <v>99.8</v>
      </c>
      <c r="BS31" s="667"/>
      <c r="BT31" s="667"/>
      <c r="BU31" s="667"/>
      <c r="BV31" s="667"/>
      <c r="BW31" s="667"/>
      <c r="BX31" s="618">
        <v>99.7</v>
      </c>
      <c r="BY31" s="667"/>
      <c r="BZ31" s="667"/>
      <c r="CA31" s="667"/>
      <c r="CB31" s="668"/>
      <c r="CD31" s="663"/>
      <c r="CE31" s="664"/>
      <c r="CF31" s="620" t="s">
        <v>300</v>
      </c>
      <c r="CG31" s="621"/>
      <c r="CH31" s="621"/>
      <c r="CI31" s="621"/>
      <c r="CJ31" s="621"/>
      <c r="CK31" s="621"/>
      <c r="CL31" s="621"/>
      <c r="CM31" s="621"/>
      <c r="CN31" s="621"/>
      <c r="CO31" s="621"/>
      <c r="CP31" s="621"/>
      <c r="CQ31" s="622"/>
      <c r="CR31" s="623">
        <v>4617</v>
      </c>
      <c r="CS31" s="656"/>
      <c r="CT31" s="656"/>
      <c r="CU31" s="656"/>
      <c r="CV31" s="656"/>
      <c r="CW31" s="656"/>
      <c r="CX31" s="656"/>
      <c r="CY31" s="657"/>
      <c r="CZ31" s="628">
        <v>0.2</v>
      </c>
      <c r="DA31" s="653"/>
      <c r="DB31" s="653"/>
      <c r="DC31" s="658"/>
      <c r="DD31" s="632">
        <v>4617</v>
      </c>
      <c r="DE31" s="656"/>
      <c r="DF31" s="656"/>
      <c r="DG31" s="656"/>
      <c r="DH31" s="656"/>
      <c r="DI31" s="656"/>
      <c r="DJ31" s="656"/>
      <c r="DK31" s="657"/>
      <c r="DL31" s="632">
        <v>4617</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272246</v>
      </c>
      <c r="S32" s="624"/>
      <c r="T32" s="624"/>
      <c r="U32" s="624"/>
      <c r="V32" s="624"/>
      <c r="W32" s="624"/>
      <c r="X32" s="624"/>
      <c r="Y32" s="625"/>
      <c r="Z32" s="626">
        <v>8.6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6"/>
      <c r="BI32" s="656"/>
      <c r="BJ32" s="656"/>
      <c r="BK32" s="656"/>
      <c r="BL32" s="656"/>
      <c r="BM32" s="629">
        <v>99.8</v>
      </c>
      <c r="BN32" s="656"/>
      <c r="BO32" s="656"/>
      <c r="BP32" s="656"/>
      <c r="BQ32" s="669"/>
      <c r="BR32" s="680">
        <v>99.4</v>
      </c>
      <c r="BS32" s="656"/>
      <c r="BT32" s="656"/>
      <c r="BU32" s="656"/>
      <c r="BV32" s="656"/>
      <c r="BW32" s="656"/>
      <c r="BX32" s="629">
        <v>99.4</v>
      </c>
      <c r="BY32" s="656"/>
      <c r="BZ32" s="656"/>
      <c r="CA32" s="656"/>
      <c r="CB32" s="669"/>
      <c r="CD32" s="665"/>
      <c r="CE32" s="666"/>
      <c r="CF32" s="620" t="s">
        <v>304</v>
      </c>
      <c r="CG32" s="621"/>
      <c r="CH32" s="621"/>
      <c r="CI32" s="621"/>
      <c r="CJ32" s="621"/>
      <c r="CK32" s="621"/>
      <c r="CL32" s="621"/>
      <c r="CM32" s="621"/>
      <c r="CN32" s="621"/>
      <c r="CO32" s="621"/>
      <c r="CP32" s="621"/>
      <c r="CQ32" s="622"/>
      <c r="CR32" s="623">
        <v>500</v>
      </c>
      <c r="CS32" s="624"/>
      <c r="CT32" s="624"/>
      <c r="CU32" s="624"/>
      <c r="CV32" s="624"/>
      <c r="CW32" s="624"/>
      <c r="CX32" s="624"/>
      <c r="CY32" s="625"/>
      <c r="CZ32" s="628">
        <v>0</v>
      </c>
      <c r="DA32" s="653"/>
      <c r="DB32" s="653"/>
      <c r="DC32" s="658"/>
      <c r="DD32" s="632">
        <v>500</v>
      </c>
      <c r="DE32" s="624"/>
      <c r="DF32" s="624"/>
      <c r="DG32" s="624"/>
      <c r="DH32" s="624"/>
      <c r="DI32" s="624"/>
      <c r="DJ32" s="624"/>
      <c r="DK32" s="625"/>
      <c r="DL32" s="632">
        <v>500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17822</v>
      </c>
      <c r="S33" s="624"/>
      <c r="T33" s="624"/>
      <c r="U33" s="624"/>
      <c r="V33" s="624"/>
      <c r="W33" s="624"/>
      <c r="X33" s="624"/>
      <c r="Y33" s="625"/>
      <c r="Z33" s="626">
        <v>0.6</v>
      </c>
      <c r="AA33" s="626"/>
      <c r="AB33" s="626"/>
      <c r="AC33" s="626"/>
      <c r="AD33" s="627">
        <v>1542</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99.8</v>
      </c>
      <c r="BS33" s="682"/>
      <c r="BT33" s="682"/>
      <c r="BU33" s="682"/>
      <c r="BV33" s="682"/>
      <c r="BW33" s="682"/>
      <c r="BX33" s="683">
        <v>99.8</v>
      </c>
      <c r="BY33" s="682"/>
      <c r="BZ33" s="682"/>
      <c r="CA33" s="682"/>
      <c r="CB33" s="684"/>
      <c r="CD33" s="620" t="s">
        <v>307</v>
      </c>
      <c r="CE33" s="621"/>
      <c r="CF33" s="621"/>
      <c r="CG33" s="621"/>
      <c r="CH33" s="621"/>
      <c r="CI33" s="621"/>
      <c r="CJ33" s="621"/>
      <c r="CK33" s="621"/>
      <c r="CL33" s="621"/>
      <c r="CM33" s="621"/>
      <c r="CN33" s="621"/>
      <c r="CO33" s="621"/>
      <c r="CP33" s="621"/>
      <c r="CQ33" s="622"/>
      <c r="CR33" s="623">
        <v>1515308</v>
      </c>
      <c r="CS33" s="656"/>
      <c r="CT33" s="656"/>
      <c r="CU33" s="656"/>
      <c r="CV33" s="656"/>
      <c r="CW33" s="656"/>
      <c r="CX33" s="656"/>
      <c r="CY33" s="657"/>
      <c r="CZ33" s="628">
        <v>49.3</v>
      </c>
      <c r="DA33" s="653"/>
      <c r="DB33" s="653"/>
      <c r="DC33" s="658"/>
      <c r="DD33" s="632">
        <v>1112567</v>
      </c>
      <c r="DE33" s="656"/>
      <c r="DF33" s="656"/>
      <c r="DG33" s="656"/>
      <c r="DH33" s="656"/>
      <c r="DI33" s="656"/>
      <c r="DJ33" s="656"/>
      <c r="DK33" s="657"/>
      <c r="DL33" s="632">
        <v>674166</v>
      </c>
      <c r="DM33" s="656"/>
      <c r="DN33" s="656"/>
      <c r="DO33" s="656"/>
      <c r="DP33" s="656"/>
      <c r="DQ33" s="656"/>
      <c r="DR33" s="656"/>
      <c r="DS33" s="656"/>
      <c r="DT33" s="656"/>
      <c r="DU33" s="656"/>
      <c r="DV33" s="657"/>
      <c r="DW33" s="628">
        <v>46.1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9260</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774736</v>
      </c>
      <c r="CS34" s="624"/>
      <c r="CT34" s="624"/>
      <c r="CU34" s="624"/>
      <c r="CV34" s="624"/>
      <c r="CW34" s="624"/>
      <c r="CX34" s="624"/>
      <c r="CY34" s="625"/>
      <c r="CZ34" s="628">
        <v>25.2</v>
      </c>
      <c r="DA34" s="653"/>
      <c r="DB34" s="653"/>
      <c r="DC34" s="658"/>
      <c r="DD34" s="632">
        <v>511647</v>
      </c>
      <c r="DE34" s="624"/>
      <c r="DF34" s="624"/>
      <c r="DG34" s="624"/>
      <c r="DH34" s="624"/>
      <c r="DI34" s="624"/>
      <c r="DJ34" s="624"/>
      <c r="DK34" s="625"/>
      <c r="DL34" s="632">
        <v>221292</v>
      </c>
      <c r="DM34" s="624"/>
      <c r="DN34" s="624"/>
      <c r="DO34" s="624"/>
      <c r="DP34" s="624"/>
      <c r="DQ34" s="624"/>
      <c r="DR34" s="624"/>
      <c r="DS34" s="624"/>
      <c r="DT34" s="624"/>
      <c r="DU34" s="624"/>
      <c r="DV34" s="625"/>
      <c r="DW34" s="628">
        <v>15.1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366093</v>
      </c>
      <c r="S35" s="624"/>
      <c r="T35" s="624"/>
      <c r="U35" s="624"/>
      <c r="V35" s="624"/>
      <c r="W35" s="624"/>
      <c r="X35" s="624"/>
      <c r="Y35" s="625"/>
      <c r="Z35" s="626">
        <v>11.6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56588</v>
      </c>
      <c r="CS35" s="656"/>
      <c r="CT35" s="656"/>
      <c r="CU35" s="656"/>
      <c r="CV35" s="656"/>
      <c r="CW35" s="656"/>
      <c r="CX35" s="656"/>
      <c r="CY35" s="657"/>
      <c r="CZ35" s="628">
        <v>1.8</v>
      </c>
      <c r="DA35" s="653"/>
      <c r="DB35" s="653"/>
      <c r="DC35" s="658"/>
      <c r="DD35" s="632">
        <v>55650</v>
      </c>
      <c r="DE35" s="656"/>
      <c r="DF35" s="656"/>
      <c r="DG35" s="656"/>
      <c r="DH35" s="656"/>
      <c r="DI35" s="656"/>
      <c r="DJ35" s="656"/>
      <c r="DK35" s="657"/>
      <c r="DL35" s="632">
        <v>29731</v>
      </c>
      <c r="DM35" s="656"/>
      <c r="DN35" s="656"/>
      <c r="DO35" s="656"/>
      <c r="DP35" s="656"/>
      <c r="DQ35" s="656"/>
      <c r="DR35" s="656"/>
      <c r="DS35" s="656"/>
      <c r="DT35" s="656"/>
      <c r="DU35" s="656"/>
      <c r="DV35" s="657"/>
      <c r="DW35" s="628">
        <v>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132708</v>
      </c>
      <c r="S36" s="624"/>
      <c r="T36" s="624"/>
      <c r="U36" s="624"/>
      <c r="V36" s="624"/>
      <c r="W36" s="624"/>
      <c r="X36" s="624"/>
      <c r="Y36" s="625"/>
      <c r="Z36" s="626">
        <v>4.2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127946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6639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451357</v>
      </c>
      <c r="CS36" s="624"/>
      <c r="CT36" s="624"/>
      <c r="CU36" s="624"/>
      <c r="CV36" s="624"/>
      <c r="CW36" s="624"/>
      <c r="CX36" s="624"/>
      <c r="CY36" s="625"/>
      <c r="CZ36" s="628">
        <v>14.7</v>
      </c>
      <c r="DA36" s="653"/>
      <c r="DB36" s="653"/>
      <c r="DC36" s="658"/>
      <c r="DD36" s="632">
        <v>361581</v>
      </c>
      <c r="DE36" s="624"/>
      <c r="DF36" s="624"/>
      <c r="DG36" s="624"/>
      <c r="DH36" s="624"/>
      <c r="DI36" s="624"/>
      <c r="DJ36" s="624"/>
      <c r="DK36" s="625"/>
      <c r="DL36" s="632">
        <v>315246</v>
      </c>
      <c r="DM36" s="624"/>
      <c r="DN36" s="624"/>
      <c r="DO36" s="624"/>
      <c r="DP36" s="624"/>
      <c r="DQ36" s="624"/>
      <c r="DR36" s="624"/>
      <c r="DS36" s="624"/>
      <c r="DT36" s="624"/>
      <c r="DU36" s="624"/>
      <c r="DV36" s="625"/>
      <c r="DW36" s="628">
        <v>21.6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183808</v>
      </c>
      <c r="S37" s="624"/>
      <c r="T37" s="624"/>
      <c r="U37" s="624"/>
      <c r="V37" s="624"/>
      <c r="W37" s="624"/>
      <c r="X37" s="624"/>
      <c r="Y37" s="625"/>
      <c r="Z37" s="626">
        <v>5.8</v>
      </c>
      <c r="AA37" s="626"/>
      <c r="AB37" s="626"/>
      <c r="AC37" s="626"/>
      <c r="AD37" s="627">
        <v>8009</v>
      </c>
      <c r="AE37" s="627"/>
      <c r="AF37" s="627"/>
      <c r="AG37" s="627"/>
      <c r="AH37" s="627"/>
      <c r="AI37" s="627"/>
      <c r="AJ37" s="627"/>
      <c r="AK37" s="627"/>
      <c r="AL37" s="628">
        <v>0.5</v>
      </c>
      <c r="AM37" s="629"/>
      <c r="AN37" s="629"/>
      <c r="AO37" s="630"/>
      <c r="AQ37" s="686" t="s">
        <v>319</v>
      </c>
      <c r="AR37" s="687"/>
      <c r="AS37" s="687"/>
      <c r="AT37" s="687"/>
      <c r="AU37" s="687"/>
      <c r="AV37" s="687"/>
      <c r="AW37" s="687"/>
      <c r="AX37" s="687"/>
      <c r="AY37" s="688"/>
      <c r="AZ37" s="623">
        <v>118008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6639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63633</v>
      </c>
      <c r="CS37" s="656"/>
      <c r="CT37" s="656"/>
      <c r="CU37" s="656"/>
      <c r="CV37" s="656"/>
      <c r="CW37" s="656"/>
      <c r="CX37" s="656"/>
      <c r="CY37" s="657"/>
      <c r="CZ37" s="628">
        <v>2.1</v>
      </c>
      <c r="DA37" s="653"/>
      <c r="DB37" s="653"/>
      <c r="DC37" s="658"/>
      <c r="DD37" s="632">
        <v>46267</v>
      </c>
      <c r="DE37" s="656"/>
      <c r="DF37" s="656"/>
      <c r="DG37" s="656"/>
      <c r="DH37" s="656"/>
      <c r="DI37" s="656"/>
      <c r="DJ37" s="656"/>
      <c r="DK37" s="657"/>
      <c r="DL37" s="632">
        <v>46267</v>
      </c>
      <c r="DM37" s="656"/>
      <c r="DN37" s="656"/>
      <c r="DO37" s="656"/>
      <c r="DP37" s="656"/>
      <c r="DQ37" s="656"/>
      <c r="DR37" s="656"/>
      <c r="DS37" s="656"/>
      <c r="DT37" s="656"/>
      <c r="DU37" s="656"/>
      <c r="DV37" s="657"/>
      <c r="DW37" s="628">
        <v>3.2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323526</v>
      </c>
      <c r="S38" s="624"/>
      <c r="T38" s="624"/>
      <c r="U38" s="624"/>
      <c r="V38" s="624"/>
      <c r="W38" s="624"/>
      <c r="X38" s="624"/>
      <c r="Y38" s="625"/>
      <c r="Z38" s="626">
        <v>10.199999999999999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126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76891</v>
      </c>
      <c r="CS38" s="624"/>
      <c r="CT38" s="624"/>
      <c r="CU38" s="624"/>
      <c r="CV38" s="624"/>
      <c r="CW38" s="624"/>
      <c r="CX38" s="624"/>
      <c r="CY38" s="625"/>
      <c r="CZ38" s="628">
        <v>2.5</v>
      </c>
      <c r="DA38" s="653"/>
      <c r="DB38" s="653"/>
      <c r="DC38" s="658"/>
      <c r="DD38" s="632">
        <v>56850</v>
      </c>
      <c r="DE38" s="624"/>
      <c r="DF38" s="624"/>
      <c r="DG38" s="624"/>
      <c r="DH38" s="624"/>
      <c r="DI38" s="624"/>
      <c r="DJ38" s="624"/>
      <c r="DK38" s="625"/>
      <c r="DL38" s="632">
        <v>56842</v>
      </c>
      <c r="DM38" s="624"/>
      <c r="DN38" s="624"/>
      <c r="DO38" s="624"/>
      <c r="DP38" s="624"/>
      <c r="DQ38" s="624"/>
      <c r="DR38" s="624"/>
      <c r="DS38" s="624"/>
      <c r="DT38" s="624"/>
      <c r="DU38" s="624"/>
      <c r="DV38" s="625"/>
      <c r="DW38" s="628">
        <v>3.9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166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78121</v>
      </c>
      <c r="CS39" s="656"/>
      <c r="CT39" s="656"/>
      <c r="CU39" s="656"/>
      <c r="CV39" s="656"/>
      <c r="CW39" s="656"/>
      <c r="CX39" s="656"/>
      <c r="CY39" s="657"/>
      <c r="CZ39" s="628">
        <v>2.5</v>
      </c>
      <c r="DA39" s="653"/>
      <c r="DB39" s="653"/>
      <c r="DC39" s="658"/>
      <c r="DD39" s="632">
        <v>74784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2826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74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77615</v>
      </c>
      <c r="CS40" s="624"/>
      <c r="CT40" s="624"/>
      <c r="CU40" s="624"/>
      <c r="CV40" s="624"/>
      <c r="CW40" s="624"/>
      <c r="CX40" s="624"/>
      <c r="CY40" s="625"/>
      <c r="CZ40" s="628">
        <v>2.5</v>
      </c>
      <c r="DA40" s="653"/>
      <c r="DB40" s="653"/>
      <c r="DC40" s="658"/>
      <c r="DD40" s="632">
        <v>52055</v>
      </c>
      <c r="DE40" s="624"/>
      <c r="DF40" s="624"/>
      <c r="DG40" s="624"/>
      <c r="DH40" s="624"/>
      <c r="DI40" s="624"/>
      <c r="DJ40" s="624"/>
      <c r="DK40" s="625"/>
      <c r="DL40" s="632">
        <v>51055</v>
      </c>
      <c r="DM40" s="624"/>
      <c r="DN40" s="624"/>
      <c r="DO40" s="624"/>
      <c r="DP40" s="624"/>
      <c r="DQ40" s="624"/>
      <c r="DR40" s="624"/>
      <c r="DS40" s="624"/>
      <c r="DT40" s="624"/>
      <c r="DU40" s="624"/>
      <c r="DV40" s="625"/>
      <c r="DW40" s="628">
        <v>3.5</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3160701</v>
      </c>
      <c r="S41" s="696"/>
      <c r="T41" s="696"/>
      <c r="U41" s="696"/>
      <c r="V41" s="696"/>
      <c r="W41" s="696"/>
      <c r="X41" s="696"/>
      <c r="Y41" s="700"/>
      <c r="Z41" s="701">
        <v>100</v>
      </c>
      <c r="AA41" s="701"/>
      <c r="AB41" s="701"/>
      <c r="AC41" s="701"/>
      <c r="AD41" s="702">
        <v>1458433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2407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14</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7531</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378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704963</v>
      </c>
      <c r="CS42" s="656"/>
      <c r="CT42" s="656"/>
      <c r="CU42" s="656"/>
      <c r="CV42" s="656"/>
      <c r="CW42" s="656"/>
      <c r="CX42" s="656"/>
      <c r="CY42" s="657"/>
      <c r="CZ42" s="628">
        <v>22.9</v>
      </c>
      <c r="DA42" s="653"/>
      <c r="DB42" s="653"/>
      <c r="DC42" s="658"/>
      <c r="DD42" s="632">
        <v>110936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704963</v>
      </c>
      <c r="CS44" s="624"/>
      <c r="CT44" s="624"/>
      <c r="CU44" s="624"/>
      <c r="CV44" s="624"/>
      <c r="CW44" s="624"/>
      <c r="CX44" s="624"/>
      <c r="CY44" s="625"/>
      <c r="CZ44" s="628">
        <v>22.9</v>
      </c>
      <c r="DA44" s="629"/>
      <c r="DB44" s="629"/>
      <c r="DC44" s="635"/>
      <c r="DD44" s="632">
        <v>110936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41850</v>
      </c>
      <c r="CS45" s="656"/>
      <c r="CT45" s="656"/>
      <c r="CU45" s="656"/>
      <c r="CV45" s="656"/>
      <c r="CW45" s="656"/>
      <c r="CX45" s="656"/>
      <c r="CY45" s="657"/>
      <c r="CZ45" s="628">
        <v>1.4</v>
      </c>
      <c r="DA45" s="653"/>
      <c r="DB45" s="653"/>
      <c r="DC45" s="658"/>
      <c r="DD45" s="632">
        <v>18167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652453</v>
      </c>
      <c r="CS46" s="624"/>
      <c r="CT46" s="624"/>
      <c r="CU46" s="624"/>
      <c r="CV46" s="624"/>
      <c r="CW46" s="624"/>
      <c r="CX46" s="624"/>
      <c r="CY46" s="625"/>
      <c r="CZ46" s="628">
        <v>21.2</v>
      </c>
      <c r="DA46" s="629"/>
      <c r="DB46" s="629"/>
      <c r="DC46" s="635"/>
      <c r="DD46" s="632">
        <v>85109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3073474</v>
      </c>
      <c r="CS49" s="682"/>
      <c r="CT49" s="682"/>
      <c r="CU49" s="682"/>
      <c r="CV49" s="682"/>
      <c r="CW49" s="682"/>
      <c r="CX49" s="682"/>
      <c r="CY49" s="711"/>
      <c r="CZ49" s="703">
        <v>100</v>
      </c>
      <c r="DA49" s="712"/>
      <c r="DB49" s="712"/>
      <c r="DC49" s="713"/>
      <c r="DD49" s="714">
        <v>1932529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GBcEOw8ocNh0yb/9pPRiBKBtojT7lro0/BoIJyqvUcr/Dn6deT9cvp883G0CRc0SQPBbsf9lI9LTVwnRJaW+Q==" saltValue="BUhnsLnM34eK9gLgkGa7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3057</v>
      </c>
      <c r="R7" s="753"/>
      <c r="S7" s="753"/>
      <c r="T7" s="753"/>
      <c r="U7" s="753"/>
      <c r="V7" s="753">
        <v>2976</v>
      </c>
      <c r="W7" s="753"/>
      <c r="X7" s="753"/>
      <c r="Y7" s="753"/>
      <c r="Z7" s="753"/>
      <c r="AA7" s="753">
        <v>81</v>
      </c>
      <c r="AB7" s="753"/>
      <c r="AC7" s="753"/>
      <c r="AD7" s="753"/>
      <c r="AE7" s="754"/>
      <c r="AF7" s="755">
        <v>81</v>
      </c>
      <c r="AG7" s="756"/>
      <c r="AH7" s="756"/>
      <c r="AI7" s="756"/>
      <c r="AJ7" s="757"/>
      <c r="AK7" s="758">
        <v>133</v>
      </c>
      <c r="AL7" s="759"/>
      <c r="AM7" s="759"/>
      <c r="AN7" s="759"/>
      <c r="AO7" s="759"/>
      <c r="AP7" s="759">
        <v>1938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7</v>
      </c>
      <c r="CI7" s="744"/>
      <c r="CJ7" s="744"/>
      <c r="CK7" s="744"/>
      <c r="CL7" s="745"/>
      <c r="CM7" s="743">
        <v>6</v>
      </c>
      <c r="CN7" s="744"/>
      <c r="CO7" s="744"/>
      <c r="CP7" s="744"/>
      <c r="CQ7" s="745"/>
      <c r="CR7" s="743">
        <v>3</v>
      </c>
      <c r="CS7" s="744"/>
      <c r="CT7" s="744"/>
      <c r="CU7" s="744"/>
      <c r="CV7" s="745"/>
      <c r="CW7" s="743">
        <v>14</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58</v>
      </c>
      <c r="R8" s="784"/>
      <c r="S8" s="784"/>
      <c r="T8" s="784"/>
      <c r="U8" s="784"/>
      <c r="V8" s="784">
        <v>55</v>
      </c>
      <c r="W8" s="784"/>
      <c r="X8" s="784"/>
      <c r="Y8" s="784"/>
      <c r="Z8" s="784"/>
      <c r="AA8" s="784">
        <v>4</v>
      </c>
      <c r="AB8" s="784"/>
      <c r="AC8" s="784"/>
      <c r="AD8" s="784"/>
      <c r="AE8" s="785"/>
      <c r="AF8" s="786">
        <v>4</v>
      </c>
      <c r="AG8" s="787"/>
      <c r="AH8" s="787"/>
      <c r="AI8" s="787"/>
      <c r="AJ8" s="788"/>
      <c r="AK8" s="769">
        <v>13</v>
      </c>
      <c r="AL8" s="770"/>
      <c r="AM8" s="770"/>
      <c r="AN8" s="770"/>
      <c r="AO8" s="770"/>
      <c r="AP8" s="770" t="s">
        <v>545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106</v>
      </c>
      <c r="R9" s="784"/>
      <c r="S9" s="784"/>
      <c r="T9" s="784"/>
      <c r="U9" s="784"/>
      <c r="V9" s="784">
        <v>103</v>
      </c>
      <c r="W9" s="784"/>
      <c r="X9" s="784"/>
      <c r="Y9" s="784"/>
      <c r="Z9" s="784"/>
      <c r="AA9" s="784">
        <v>3</v>
      </c>
      <c r="AB9" s="784"/>
      <c r="AC9" s="784"/>
      <c r="AD9" s="784"/>
      <c r="AE9" s="785"/>
      <c r="AF9" s="786">
        <v>3</v>
      </c>
      <c r="AG9" s="787"/>
      <c r="AH9" s="787"/>
      <c r="AI9" s="787"/>
      <c r="AJ9" s="788"/>
      <c r="AK9" s="769">
        <v>48</v>
      </c>
      <c r="AL9" s="770"/>
      <c r="AM9" s="770"/>
      <c r="AN9" s="770"/>
      <c r="AO9" s="770"/>
      <c r="AP9" s="770" t="s">
        <v>545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3221</v>
      </c>
      <c r="R23" s="793"/>
      <c r="S23" s="793"/>
      <c r="T23" s="793"/>
      <c r="U23" s="793"/>
      <c r="V23" s="793">
        <v>3134</v>
      </c>
      <c r="W23" s="793"/>
      <c r="X23" s="793"/>
      <c r="Y23" s="793"/>
      <c r="Z23" s="793"/>
      <c r="AA23" s="793">
        <v>87</v>
      </c>
      <c r="AB23" s="793"/>
      <c r="AC23" s="793"/>
      <c r="AD23" s="793"/>
      <c r="AE23" s="794"/>
      <c r="AF23" s="795">
        <v>87</v>
      </c>
      <c r="AG23" s="793"/>
      <c r="AH23" s="793"/>
      <c r="AI23" s="793"/>
      <c r="AJ23" s="796"/>
      <c r="AK23" s="797"/>
      <c r="AL23" s="798"/>
      <c r="AM23" s="798"/>
      <c r="AN23" s="798"/>
      <c r="AO23" s="798"/>
      <c r="AP23" s="793">
        <v>1938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109</v>
      </c>
      <c r="R28" s="823"/>
      <c r="S28" s="823"/>
      <c r="T28" s="823"/>
      <c r="U28" s="823"/>
      <c r="V28" s="823">
        <v>103</v>
      </c>
      <c r="W28" s="823"/>
      <c r="X28" s="823"/>
      <c r="Y28" s="823"/>
      <c r="Z28" s="823"/>
      <c r="AA28" s="823">
        <v>7</v>
      </c>
      <c r="AB28" s="823"/>
      <c r="AC28" s="823"/>
      <c r="AD28" s="823"/>
      <c r="AE28" s="824"/>
      <c r="AF28" s="825">
        <v>7</v>
      </c>
      <c r="AG28" s="823"/>
      <c r="AH28" s="823"/>
      <c r="AI28" s="823"/>
      <c r="AJ28" s="826"/>
      <c r="AK28" s="827">
        <v>14</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27</v>
      </c>
      <c r="R29" s="784"/>
      <c r="S29" s="784"/>
      <c r="T29" s="784"/>
      <c r="U29" s="784"/>
      <c r="V29" s="784">
        <v>27</v>
      </c>
      <c r="W29" s="784"/>
      <c r="X29" s="784"/>
      <c r="Y29" s="784"/>
      <c r="Z29" s="784"/>
      <c r="AA29" s="784">
        <v>0</v>
      </c>
      <c r="AB29" s="784"/>
      <c r="AC29" s="784"/>
      <c r="AD29" s="784"/>
      <c r="AE29" s="785"/>
      <c r="AF29" s="786">
        <v>0</v>
      </c>
      <c r="AG29" s="787"/>
      <c r="AH29" s="787"/>
      <c r="AI29" s="787"/>
      <c r="AJ29" s="788"/>
      <c r="AK29" s="834">
        <v>8</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145</v>
      </c>
      <c r="R30" s="784"/>
      <c r="S30" s="784"/>
      <c r="T30" s="784"/>
      <c r="U30" s="784"/>
      <c r="V30" s="784">
        <v>147</v>
      </c>
      <c r="W30" s="784"/>
      <c r="X30" s="784"/>
      <c r="Y30" s="784"/>
      <c r="Z30" s="784"/>
      <c r="AA30" s="784">
        <v>-2</v>
      </c>
      <c r="AB30" s="784"/>
      <c r="AC30" s="784"/>
      <c r="AD30" s="784"/>
      <c r="AE30" s="785"/>
      <c r="AF30" s="786">
        <v>36</v>
      </c>
      <c r="AG30" s="787"/>
      <c r="AH30" s="787"/>
      <c r="AI30" s="787"/>
      <c r="AJ30" s="788"/>
      <c r="AK30" s="834">
        <v>118</v>
      </c>
      <c r="AL30" s="830"/>
      <c r="AM30" s="830"/>
      <c r="AN30" s="830"/>
      <c r="AO30" s="830"/>
      <c r="AP30" s="830">
        <v>296</v>
      </c>
      <c r="AQ30" s="830"/>
      <c r="AR30" s="830"/>
      <c r="AS30" s="830"/>
      <c r="AT30" s="830"/>
      <c r="AU30" s="830">
        <v>189</v>
      </c>
      <c r="AV30" s="830"/>
      <c r="AW30" s="830"/>
      <c r="AX30" s="830"/>
      <c r="AY30" s="830"/>
      <c r="AZ30" s="831" t="s">
        <v>545</v>
      </c>
      <c r="BA30" s="831"/>
      <c r="BB30" s="831"/>
      <c r="BC30" s="831"/>
      <c r="BD30" s="831"/>
      <c r="BE30" s="832" t="s">
        <v>393</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43</v>
      </c>
      <c r="AG63" s="844"/>
      <c r="AH63" s="844"/>
      <c r="AI63" s="844"/>
      <c r="AJ63" s="845"/>
      <c r="AK63" s="846"/>
      <c r="AL63" s="841"/>
      <c r="AM63" s="841"/>
      <c r="AN63" s="841"/>
      <c r="AO63" s="841"/>
      <c r="AP63" s="844">
        <v>296</v>
      </c>
      <c r="AQ63" s="844"/>
      <c r="AR63" s="844"/>
      <c r="AS63" s="844"/>
      <c r="AT63" s="844"/>
      <c r="AU63" s="844">
        <v>189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8102</v>
      </c>
      <c r="R68" s="866"/>
      <c r="S68" s="866"/>
      <c r="T68" s="866"/>
      <c r="U68" s="866"/>
      <c r="V68" s="866">
        <v>6206</v>
      </c>
      <c r="W68" s="866"/>
      <c r="X68" s="866"/>
      <c r="Y68" s="866"/>
      <c r="Z68" s="866"/>
      <c r="AA68" s="866">
        <v>1897</v>
      </c>
      <c r="AB68" s="866"/>
      <c r="AC68" s="866"/>
      <c r="AD68" s="866"/>
      <c r="AE68" s="866"/>
      <c r="AF68" s="866">
        <v>1897</v>
      </c>
      <c r="AG68" s="866"/>
      <c r="AH68" s="866"/>
      <c r="AI68" s="866"/>
      <c r="AJ68" s="866"/>
      <c r="AK68" s="866" t="s">
        <v>545</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2653</v>
      </c>
      <c r="R69" s="830"/>
      <c r="S69" s="830"/>
      <c r="T69" s="830"/>
      <c r="U69" s="830"/>
      <c r="V69" s="830">
        <v>2392</v>
      </c>
      <c r="W69" s="830"/>
      <c r="X69" s="830"/>
      <c r="Y69" s="830"/>
      <c r="Z69" s="830"/>
      <c r="AA69" s="830">
        <v>261</v>
      </c>
      <c r="AB69" s="830"/>
      <c r="AC69" s="830"/>
      <c r="AD69" s="830"/>
      <c r="AE69" s="830"/>
      <c r="AF69" s="830">
        <v>261</v>
      </c>
      <c r="AG69" s="830"/>
      <c r="AH69" s="830"/>
      <c r="AI69" s="830"/>
      <c r="AJ69" s="830"/>
      <c r="AK69" s="830" t="s">
        <v>545</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1047955</v>
      </c>
      <c r="R70" s="830"/>
      <c r="S70" s="830"/>
      <c r="T70" s="830"/>
      <c r="U70" s="830"/>
      <c r="V70" s="830">
        <v>1016638</v>
      </c>
      <c r="W70" s="830"/>
      <c r="X70" s="830"/>
      <c r="Y70" s="830"/>
      <c r="Z70" s="830"/>
      <c r="AA70" s="830">
        <v>31318</v>
      </c>
      <c r="AB70" s="830"/>
      <c r="AC70" s="830"/>
      <c r="AD70" s="830"/>
      <c r="AE70" s="830"/>
      <c r="AF70" s="830">
        <v>31318</v>
      </c>
      <c r="AG70" s="830"/>
      <c r="AH70" s="830"/>
      <c r="AI70" s="830"/>
      <c r="AJ70" s="830"/>
      <c r="AK70" s="830">
        <v>1</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698</v>
      </c>
      <c r="R71" s="830"/>
      <c r="S71" s="830"/>
      <c r="T71" s="830"/>
      <c r="U71" s="830"/>
      <c r="V71" s="830">
        <v>664</v>
      </c>
      <c r="W71" s="830"/>
      <c r="X71" s="830"/>
      <c r="Y71" s="830"/>
      <c r="Z71" s="830"/>
      <c r="AA71" s="830">
        <v>35</v>
      </c>
      <c r="AB71" s="830"/>
      <c r="AC71" s="830"/>
      <c r="AD71" s="830"/>
      <c r="AE71" s="830"/>
      <c r="AF71" s="830">
        <v>23</v>
      </c>
      <c r="AG71" s="830"/>
      <c r="AH71" s="830"/>
      <c r="AI71" s="830"/>
      <c r="AJ71" s="830"/>
      <c r="AK71" s="830" t="s">
        <v>545</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10312</v>
      </c>
      <c r="R72" s="830"/>
      <c r="S72" s="830"/>
      <c r="T72" s="830"/>
      <c r="U72" s="830"/>
      <c r="V72" s="830">
        <v>10083</v>
      </c>
      <c r="W72" s="830"/>
      <c r="X72" s="830"/>
      <c r="Y72" s="830"/>
      <c r="Z72" s="830"/>
      <c r="AA72" s="830">
        <v>229</v>
      </c>
      <c r="AB72" s="830"/>
      <c r="AC72" s="830"/>
      <c r="AD72" s="830"/>
      <c r="AE72" s="830"/>
      <c r="AF72" s="830">
        <v>229</v>
      </c>
      <c r="AG72" s="830"/>
      <c r="AH72" s="830"/>
      <c r="AI72" s="830"/>
      <c r="AJ72" s="830"/>
      <c r="AK72" s="830">
        <v>198</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56622</v>
      </c>
      <c r="R73" s="830"/>
      <c r="S73" s="830"/>
      <c r="T73" s="830"/>
      <c r="U73" s="830"/>
      <c r="V73" s="830">
        <v>56259</v>
      </c>
      <c r="W73" s="830"/>
      <c r="X73" s="830"/>
      <c r="Y73" s="830"/>
      <c r="Z73" s="830"/>
      <c r="AA73" s="830">
        <v>363</v>
      </c>
      <c r="AB73" s="830"/>
      <c r="AC73" s="830"/>
      <c r="AD73" s="830"/>
      <c r="AE73" s="830"/>
      <c r="AF73" s="830">
        <v>363</v>
      </c>
      <c r="AG73" s="830"/>
      <c r="AH73" s="830"/>
      <c r="AI73" s="830"/>
      <c r="AJ73" s="830"/>
      <c r="AK73" s="830">
        <v>8856</v>
      </c>
      <c r="AL73" s="830"/>
      <c r="AM73" s="830"/>
      <c r="AN73" s="830"/>
      <c r="AO73" s="830"/>
      <c r="AP73" s="830" t="s">
        <v>545</v>
      </c>
      <c r="AQ73" s="830"/>
      <c r="AR73" s="830"/>
      <c r="AS73" s="830"/>
      <c r="AT73" s="830"/>
      <c r="AU73" s="830" t="s">
        <v>545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34091</v>
      </c>
      <c r="AG88" s="844"/>
      <c r="AH88" s="844"/>
      <c r="AI88" s="844"/>
      <c r="AJ88" s="844"/>
      <c r="AK88" s="841"/>
      <c r="AL88" s="841"/>
      <c r="AM88" s="841"/>
      <c r="AN88" s="841"/>
      <c r="AO88" s="841"/>
      <c r="AP88" s="844" t="s">
        <v>545</v>
      </c>
      <c r="AQ88" s="844"/>
      <c r="AR88" s="844"/>
      <c r="AS88" s="844"/>
      <c r="AT88" s="844"/>
      <c r="AU88" s="844" t="s">
        <v>545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v>14</v>
      </c>
      <c r="CX102" s="852"/>
      <c r="CY102" s="852"/>
      <c r="CZ102" s="852"/>
      <c r="DA102" s="891"/>
      <c r="DB102" s="890" t="s">
        <v>545</v>
      </c>
      <c r="DC102" s="852"/>
      <c r="DD102" s="852"/>
      <c r="DE102" s="852"/>
      <c r="DF102" s="891"/>
      <c r="DG102" s="890" t="s">
        <v>545</v>
      </c>
      <c r="DH102" s="852"/>
      <c r="DI102" s="852"/>
      <c r="DJ102" s="852"/>
      <c r="DK102" s="891"/>
      <c r="DL102" s="890" t="s">
        <v>545</v>
      </c>
      <c r="DM102" s="852"/>
      <c r="DN102" s="852"/>
      <c r="DO102" s="852"/>
      <c r="DP102" s="891"/>
      <c r="DQ102" s="890" t="s">
        <v>545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260097</v>
      </c>
      <c r="AB110" s="900"/>
      <c r="AC110" s="900"/>
      <c r="AD110" s="900"/>
      <c r="AE110" s="901"/>
      <c r="AF110" s="902">
        <v>255963</v>
      </c>
      <c r="AG110" s="900"/>
      <c r="AH110" s="900"/>
      <c r="AI110" s="900"/>
      <c r="AJ110" s="901"/>
      <c r="AK110" s="902">
        <v>253295</v>
      </c>
      <c r="AL110" s="900"/>
      <c r="AM110" s="900"/>
      <c r="AN110" s="900"/>
      <c r="AO110" s="901"/>
      <c r="AP110" s="903">
        <v>21.4</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1960434</v>
      </c>
      <c r="BR110" s="931"/>
      <c r="BS110" s="931"/>
      <c r="BT110" s="931"/>
      <c r="BU110" s="931"/>
      <c r="BV110" s="931">
        <v>1862774</v>
      </c>
      <c r="BW110" s="931"/>
      <c r="BX110" s="931"/>
      <c r="BY110" s="931"/>
      <c r="BZ110" s="931"/>
      <c r="CA110" s="931">
        <v>1937622</v>
      </c>
      <c r="CB110" s="931"/>
      <c r="CC110" s="931"/>
      <c r="CD110" s="931"/>
      <c r="CE110" s="931"/>
      <c r="CF110" s="944">
        <v>163.5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295253</v>
      </c>
      <c r="BR112" s="926"/>
      <c r="BS112" s="926"/>
      <c r="BT112" s="926"/>
      <c r="BU112" s="926"/>
      <c r="BV112" s="926">
        <v>287729</v>
      </c>
      <c r="BW112" s="926"/>
      <c r="BX112" s="926"/>
      <c r="BY112" s="926"/>
      <c r="BZ112" s="926"/>
      <c r="CA112" s="926">
        <v>189339</v>
      </c>
      <c r="CB112" s="926"/>
      <c r="CC112" s="926"/>
      <c r="CD112" s="926"/>
      <c r="CE112" s="926"/>
      <c r="CF112" s="920">
        <v>16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37512</v>
      </c>
      <c r="AB113" s="938"/>
      <c r="AC113" s="938"/>
      <c r="AD113" s="938"/>
      <c r="AE113" s="939"/>
      <c r="AF113" s="940">
        <v>43268</v>
      </c>
      <c r="AG113" s="938"/>
      <c r="AH113" s="938"/>
      <c r="AI113" s="938"/>
      <c r="AJ113" s="939"/>
      <c r="AK113" s="940">
        <v>44540</v>
      </c>
      <c r="AL113" s="938"/>
      <c r="AM113" s="938"/>
      <c r="AN113" s="938"/>
      <c r="AO113" s="939"/>
      <c r="AP113" s="941">
        <v>3.8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487428</v>
      </c>
      <c r="BR114" s="926"/>
      <c r="BS114" s="926"/>
      <c r="BT114" s="926"/>
      <c r="BU114" s="926"/>
      <c r="BV114" s="926">
        <v>295115</v>
      </c>
      <c r="BW114" s="926"/>
      <c r="BX114" s="926"/>
      <c r="BY114" s="926"/>
      <c r="BZ114" s="926"/>
      <c r="CA114" s="926">
        <v>215034</v>
      </c>
      <c r="CB114" s="926"/>
      <c r="CC114" s="926"/>
      <c r="CD114" s="926"/>
      <c r="CE114" s="926"/>
      <c r="CF114" s="920">
        <v>18.100000000000001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296</v>
      </c>
      <c r="AB116" s="959"/>
      <c r="AC116" s="959"/>
      <c r="AD116" s="959"/>
      <c r="AE116" s="960"/>
      <c r="AF116" s="961">
        <v>414</v>
      </c>
      <c r="AG116" s="959"/>
      <c r="AH116" s="959"/>
      <c r="AI116" s="959"/>
      <c r="AJ116" s="960"/>
      <c r="AK116" s="961">
        <v>500</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297905</v>
      </c>
      <c r="AB117" s="979"/>
      <c r="AC117" s="979"/>
      <c r="AD117" s="979"/>
      <c r="AE117" s="980"/>
      <c r="AF117" s="981">
        <v>299645</v>
      </c>
      <c r="AG117" s="979"/>
      <c r="AH117" s="979"/>
      <c r="AI117" s="979"/>
      <c r="AJ117" s="980"/>
      <c r="AK117" s="981">
        <v>298335</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2743115</v>
      </c>
      <c r="BR119" s="1000"/>
      <c r="BS119" s="1000"/>
      <c r="BT119" s="1000"/>
      <c r="BU119" s="1000"/>
      <c r="BV119" s="1000">
        <v>2445618</v>
      </c>
      <c r="BW119" s="1000"/>
      <c r="BX119" s="1000"/>
      <c r="BY119" s="1000"/>
      <c r="BZ119" s="1000"/>
      <c r="CA119" s="1000">
        <v>2341995</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2039399</v>
      </c>
      <c r="BR120" s="931"/>
      <c r="BS120" s="931"/>
      <c r="BT120" s="931"/>
      <c r="BU120" s="931"/>
      <c r="BV120" s="931">
        <v>1983508</v>
      </c>
      <c r="BW120" s="931"/>
      <c r="BX120" s="931"/>
      <c r="BY120" s="931"/>
      <c r="BZ120" s="931"/>
      <c r="CA120" s="931">
        <v>1683469</v>
      </c>
      <c r="CB120" s="931"/>
      <c r="CC120" s="931"/>
      <c r="CD120" s="931"/>
      <c r="CE120" s="931"/>
      <c r="CF120" s="944">
        <v>142.1</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287729</v>
      </c>
      <c r="DM120" s="931"/>
      <c r="DN120" s="931"/>
      <c r="DO120" s="931"/>
      <c r="DP120" s="931"/>
      <c r="DQ120" s="931">
        <v>189339</v>
      </c>
      <c r="DR120" s="931"/>
      <c r="DS120" s="931"/>
      <c r="DT120" s="931"/>
      <c r="DU120" s="931"/>
      <c r="DV120" s="932">
        <v>16</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1691177</v>
      </c>
      <c r="BR122" s="1000"/>
      <c r="BS122" s="1000"/>
      <c r="BT122" s="1000"/>
      <c r="BU122" s="1000"/>
      <c r="BV122" s="1000">
        <v>1819244</v>
      </c>
      <c r="BW122" s="1000"/>
      <c r="BX122" s="1000"/>
      <c r="BY122" s="1000"/>
      <c r="BZ122" s="1000"/>
      <c r="CA122" s="1000">
        <v>1620686</v>
      </c>
      <c r="CB122" s="1000"/>
      <c r="CC122" s="1000"/>
      <c r="CD122" s="1000"/>
      <c r="CE122" s="1000"/>
      <c r="CF122" s="1017">
        <v>136.80000000000001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3730576</v>
      </c>
      <c r="BR123" s="1064"/>
      <c r="BS123" s="1064"/>
      <c r="BT123" s="1064"/>
      <c r="BU123" s="1064"/>
      <c r="BV123" s="1064">
        <v>3802752</v>
      </c>
      <c r="BW123" s="1064"/>
      <c r="BX123" s="1064"/>
      <c r="BY123" s="1064"/>
      <c r="BZ123" s="1064"/>
      <c r="CA123" s="1064">
        <v>3304155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295254</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34</v>
      </c>
      <c r="AB128" s="1046"/>
      <c r="AC128" s="1046"/>
      <c r="AD128" s="1046"/>
      <c r="AE128" s="1047"/>
      <c r="AF128" s="1048">
        <v>34</v>
      </c>
      <c r="AG128" s="1046"/>
      <c r="AH128" s="1046"/>
      <c r="AI128" s="1046"/>
      <c r="AJ128" s="1047"/>
      <c r="AK128" s="1048">
        <v>34</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1363985</v>
      </c>
      <c r="AB129" s="959"/>
      <c r="AC129" s="959"/>
      <c r="AD129" s="959"/>
      <c r="AE129" s="960"/>
      <c r="AF129" s="961">
        <v>1355037</v>
      </c>
      <c r="AG129" s="959"/>
      <c r="AH129" s="959"/>
      <c r="AI129" s="959"/>
      <c r="AJ129" s="960"/>
      <c r="AK129" s="961">
        <v>1389077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209213</v>
      </c>
      <c r="AB130" s="959"/>
      <c r="AC130" s="959"/>
      <c r="AD130" s="959"/>
      <c r="AE130" s="960"/>
      <c r="AF130" s="961">
        <v>208165</v>
      </c>
      <c r="AG130" s="959"/>
      <c r="AH130" s="959"/>
      <c r="AI130" s="959"/>
      <c r="AJ130" s="960"/>
      <c r="AK130" s="961">
        <v>204218</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1154772</v>
      </c>
      <c r="AB131" s="986"/>
      <c r="AC131" s="986"/>
      <c r="AD131" s="986"/>
      <c r="AE131" s="987"/>
      <c r="AF131" s="985">
        <v>1146872</v>
      </c>
      <c r="AG131" s="986"/>
      <c r="AH131" s="986"/>
      <c r="AI131" s="986"/>
      <c r="AJ131" s="987"/>
      <c r="AK131" s="985">
        <v>1184859</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7.6775328810000003</v>
      </c>
      <c r="AB132" s="1097"/>
      <c r="AC132" s="1097"/>
      <c r="AD132" s="1097"/>
      <c r="AE132" s="1098"/>
      <c r="AF132" s="1099">
        <v>7.9735140449999999</v>
      </c>
      <c r="AG132" s="1097"/>
      <c r="AH132" s="1097"/>
      <c r="AI132" s="1097"/>
      <c r="AJ132" s="1098"/>
      <c r="AK132" s="1099">
        <v>7.9404384830000003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7.3</v>
      </c>
      <c r="AB133" s="1080"/>
      <c r="AC133" s="1080"/>
      <c r="AD133" s="1080"/>
      <c r="AE133" s="1081"/>
      <c r="AF133" s="1079">
        <v>7.5</v>
      </c>
      <c r="AG133" s="1080"/>
      <c r="AH133" s="1080"/>
      <c r="AI133" s="1080"/>
      <c r="AJ133" s="1081"/>
      <c r="AK133" s="1079">
        <v>7.8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mh34NmJnOeTCFd8150Wpl7sN/CaCdVMsO46FpdSc1rXwhlVYy7Il9y49EYO3FiptFGnuxt1GTFN69Kubh3nyA==" saltValue="l0yWUQfcfwlb4cgXhfHl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7t5b1YDr+hY2YELVK+K0NzhMmyJhDPWw54FFMxjq55d9Q0vad73xJDc7Fbn7WiyfLSqA/e7/5OejPjTFAMuVA==" saltValue="428Cx5Fyf5a62N8SI/W2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o7uZeH2D2j4oKzrEPBRjMhH6q84p29oX062tX6eVd2SKEY6XM109tu+jzbvHsCKlA6mmuYsAXzP8GGRZkdK+A==" saltValue="bZU04LnjxmcnUB5MBW4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539880</v>
      </c>
      <c r="AP9" s="269">
        <v>581141</v>
      </c>
      <c r="AQ9" s="270">
        <v>289558</v>
      </c>
      <c r="AR9" s="271">
        <v>100.7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11672</v>
      </c>
      <c r="AP10" s="272">
        <v>12564</v>
      </c>
      <c r="AQ10" s="273">
        <v>31838</v>
      </c>
      <c r="AR10" s="274">
        <v>-60.5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5309</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t="s">
        <v>485</v>
      </c>
      <c r="AP13" s="272" t="s">
        <v>485</v>
      </c>
      <c r="AQ13" s="273">
        <v>8195</v>
      </c>
      <c r="AR13" s="274" t="s">
        <v>485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t="s">
        <v>485</v>
      </c>
      <c r="AP14" s="272" t="s">
        <v>485</v>
      </c>
      <c r="AQ14" s="273">
        <v>5752</v>
      </c>
      <c r="AR14" s="274" t="s">
        <v>485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-37583</v>
      </c>
      <c r="AP15" s="272">
        <v>-40455</v>
      </c>
      <c r="AQ15" s="273">
        <v>-17150</v>
      </c>
      <c r="AR15" s="274">
        <v>135.9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513969</v>
      </c>
      <c r="AP16" s="272">
        <v>553250</v>
      </c>
      <c r="AQ16" s="273">
        <v>323504</v>
      </c>
      <c r="AR16" s="274">
        <v>71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51.67</v>
      </c>
      <c r="AP21" s="286">
        <v>26.26</v>
      </c>
      <c r="AQ21" s="287">
        <v>25.41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94.9</v>
      </c>
      <c r="AP22" s="291">
        <v>94.5</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253295</v>
      </c>
      <c r="AP32" s="300">
        <v>272653</v>
      </c>
      <c r="AQ32" s="301">
        <v>167749</v>
      </c>
      <c r="AR32" s="302">
        <v>62.5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44540</v>
      </c>
      <c r="AP35" s="300">
        <v>47944</v>
      </c>
      <c r="AQ35" s="301">
        <v>32778</v>
      </c>
      <c r="AR35" s="302">
        <v>46.3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t="s">
        <v>485</v>
      </c>
      <c r="AP36" s="300" t="s">
        <v>485</v>
      </c>
      <c r="AQ36" s="301">
        <v>4535</v>
      </c>
      <c r="AR36" s="302" t="s">
        <v>485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1146</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500</v>
      </c>
      <c r="AP38" s="303">
        <v>538</v>
      </c>
      <c r="AQ38" s="304">
        <v>37</v>
      </c>
      <c r="AR38" s="292">
        <v>1354.1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-34</v>
      </c>
      <c r="AP39" s="300">
        <v>-37</v>
      </c>
      <c r="AQ39" s="301">
        <v>-7395</v>
      </c>
      <c r="AR39" s="302">
        <v>-99.5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-204218</v>
      </c>
      <c r="AP40" s="300">
        <v>-219826</v>
      </c>
      <c r="AQ40" s="301">
        <v>-144519</v>
      </c>
      <c r="AR40" s="302">
        <v>52.1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94083</v>
      </c>
      <c r="AP41" s="300">
        <v>101273</v>
      </c>
      <c r="AQ41" s="301">
        <v>54333</v>
      </c>
      <c r="AR41" s="302">
        <v>86.4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222646</v>
      </c>
      <c r="AN51" s="322">
        <v>210640</v>
      </c>
      <c r="AO51" s="323">
        <v>-19.3</v>
      </c>
      <c r="AP51" s="324">
        <v>332350</v>
      </c>
      <c r="AQ51" s="325">
        <v>4.9000000000000004</v>
      </c>
      <c r="AR51" s="326">
        <v>-24.2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177949</v>
      </c>
      <c r="AN52" s="330">
        <v>168353</v>
      </c>
      <c r="AO52" s="331">
        <v>-2.1</v>
      </c>
      <c r="AP52" s="332">
        <v>200453</v>
      </c>
      <c r="AQ52" s="333">
        <v>0.7</v>
      </c>
      <c r="AR52" s="334">
        <v>-2.8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353853</v>
      </c>
      <c r="AN53" s="322">
        <v>343547</v>
      </c>
      <c r="AO53" s="323">
        <v>63.1</v>
      </c>
      <c r="AP53" s="324">
        <v>362690</v>
      </c>
      <c r="AQ53" s="325">
        <v>9.1</v>
      </c>
      <c r="AR53" s="326">
        <v>54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285393</v>
      </c>
      <c r="AN54" s="330">
        <v>277081</v>
      </c>
      <c r="AO54" s="331">
        <v>64.599999999999994</v>
      </c>
      <c r="AP54" s="332">
        <v>172580</v>
      </c>
      <c r="AQ54" s="333">
        <v>-13.9</v>
      </c>
      <c r="AR54" s="334">
        <v>78.5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318577</v>
      </c>
      <c r="AN55" s="322">
        <v>322773</v>
      </c>
      <c r="AO55" s="323">
        <v>-6</v>
      </c>
      <c r="AP55" s="324">
        <v>296093</v>
      </c>
      <c r="AQ55" s="325">
        <v>-18.399999999999999</v>
      </c>
      <c r="AR55" s="326">
        <v>12.4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284302</v>
      </c>
      <c r="AN56" s="330">
        <v>288047</v>
      </c>
      <c r="AO56" s="331">
        <v>4</v>
      </c>
      <c r="AP56" s="332">
        <v>140545</v>
      </c>
      <c r="AQ56" s="333">
        <v>-18.600000000000001</v>
      </c>
      <c r="AR56" s="334">
        <v>22.6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310765</v>
      </c>
      <c r="AN57" s="322">
        <v>322705</v>
      </c>
      <c r="AO57" s="323">
        <v>0</v>
      </c>
      <c r="AP57" s="324">
        <v>308655</v>
      </c>
      <c r="AQ57" s="325">
        <v>4.2</v>
      </c>
      <c r="AR57" s="326">
        <v>-4.2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260979</v>
      </c>
      <c r="AN58" s="330">
        <v>271006</v>
      </c>
      <c r="AO58" s="331">
        <v>-5.9</v>
      </c>
      <c r="AP58" s="332">
        <v>169887</v>
      </c>
      <c r="AQ58" s="333">
        <v>20.9</v>
      </c>
      <c r="AR58" s="334">
        <v>-26.8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704963</v>
      </c>
      <c r="AN59" s="322">
        <v>758841</v>
      </c>
      <c r="AO59" s="323">
        <v>135.19999999999999</v>
      </c>
      <c r="AP59" s="324">
        <v>325476</v>
      </c>
      <c r="AQ59" s="325">
        <v>5.4</v>
      </c>
      <c r="AR59" s="326">
        <v>129.80000000000001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652453</v>
      </c>
      <c r="AN60" s="330">
        <v>702318</v>
      </c>
      <c r="AO60" s="331">
        <v>159.19999999999999</v>
      </c>
      <c r="AP60" s="332">
        <v>190204</v>
      </c>
      <c r="AQ60" s="333">
        <v>12</v>
      </c>
      <c r="AR60" s="334">
        <v>147.19999999999999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382161</v>
      </c>
      <c r="AN61" s="337">
        <v>391701</v>
      </c>
      <c r="AO61" s="338">
        <v>34.6</v>
      </c>
      <c r="AP61" s="339">
        <v>325053</v>
      </c>
      <c r="AQ61" s="340">
        <v>1</v>
      </c>
      <c r="AR61" s="326">
        <v>33.6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332215</v>
      </c>
      <c r="AN62" s="330">
        <v>341361</v>
      </c>
      <c r="AO62" s="331">
        <v>44</v>
      </c>
      <c r="AP62" s="332">
        <v>174734</v>
      </c>
      <c r="AQ62" s="333">
        <v>0.2</v>
      </c>
      <c r="AR62" s="334">
        <v>43.8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jeCedLHIcP1/pb8V4oPwD1yQkVVzMWIQKK/ROXtO0G1Hr/7dkiqQTYT1ZaQ+CG/P6J8n9ijeolY7ioyIHcJeQ==" saltValue="aaTQLIzlgJM7HfLMtV8z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ts2CIpBu4uAHeHgcjlhEyb7Mi5sCtm6rCx6atYM4EO0TxWLBv3DvwQdTm7VBuE/lCXJOzRvZGNuC9dUbyQOBxg==" saltValue="qQuVyZQs2utGhg9MZ6ju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RxhTyskJnPxWZzVozxgTSLelqU+k0NfCF+kEqlR7fsYBtgbOeY6hMR/yYI7855A9ldNok4Derid+IfPd+kgHFQ==" saltValue="oIEfpqyfcEN+5qMBMAOG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99.7</v>
      </c>
      <c r="G47" s="12">
        <v>92.52</v>
      </c>
      <c r="H47" s="12">
        <v>94.64</v>
      </c>
      <c r="I47" s="12">
        <v>91.25</v>
      </c>
      <c r="J47" s="13">
        <v>78.48</v>
      </c>
    </row>
    <row r="48" spans="2:10" ht="57.75" customHeight="1" x14ac:dyDescent="0.15">
      <c r="B48" s="14"/>
      <c r="C48" s="1141" t="s">
        <v>4</v>
      </c>
      <c r="D48" s="1141"/>
      <c r="E48" s="1142"/>
      <c r="F48" s="15">
        <v>9.69</v>
      </c>
      <c r="G48" s="16">
        <v>7.64</v>
      </c>
      <c r="H48" s="16">
        <v>8.06</v>
      </c>
      <c r="I48" s="16">
        <v>9.39</v>
      </c>
      <c r="J48" s="17">
        <v>6.28</v>
      </c>
    </row>
    <row r="49" spans="2:10" ht="57.75" customHeight="1" thickBot="1" x14ac:dyDescent="0.2">
      <c r="B49" s="18"/>
      <c r="C49" s="1143" t="s">
        <v>5</v>
      </c>
      <c r="D49" s="1143"/>
      <c r="E49" s="1144"/>
      <c r="F49" s="19">
        <v>0.22</v>
      </c>
      <c r="G49" s="20" t="s">
        <v>529</v>
      </c>
      <c r="H49" s="20">
        <v>0.33</v>
      </c>
      <c r="I49" s="20" t="s">
        <v>530</v>
      </c>
      <c r="J49" s="21" t="s">
        <v>531</v>
      </c>
    </row>
    <row r="50" spans="2:10" x14ac:dyDescent="0.15"/>
  </sheetData>
  <sheetProtection algorithmName="SHA-512" hashValue="MoV9XpaEArZn/Opc76j1GbORtc8aWOJ3/8MiwJWTzv2si06lq395bX1Ga4RoFZz9D1Zij+ksT/R8vqjc+vytgg==" saltValue="GxfZHsNdo+8GNzaK7EXY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2026-03-12T04:06:03Z</cp:lastPrinted>
  <dcterms:created xsi:type="dcterms:W3CDTF">2026-02-26T09:56:07Z</dcterms:created>
  <dcterms:modified xsi:type="dcterms:W3CDTF">2026-03-12T04:11:36Z</dcterms:modified>
  <cp:category/>
</cp:coreProperties>
</file>