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41.109\zaisei04\026　財政状況資料集\R7財政状況資料集\03_組合せ分析・ストック情報項目除く（3月末公表分_R6年度決算)\07_完成版\HP及び市町村返却用\"/>
    </mc:Choice>
  </mc:AlternateContent>
  <xr:revisionPtr revIDLastSave="0" documentId="13_ncr:1_{06AAD37C-3936-45B0-A74C-B1C0EC54F59C}" xr6:coauthVersionLast="47" xr6:coauthVersionMax="47" xr10:uidLastSave="{00000000-0000-0000-0000-000000000000}"/>
  <bookViews>
    <workbookView xWindow="-110" yWindow="-110" windowWidth="22780" windowHeight="145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C35" i="10"/>
  <c r="CO34" i="10"/>
  <c r="BW34" i="10"/>
  <c r="BW35" i="10" s="1"/>
  <c r="BW36" i="10" s="1"/>
  <c r="BW37" i="10" s="1"/>
  <c r="BW38" i="10" s="1"/>
  <c r="BW39" i="10" s="1"/>
  <c r="BW40" i="10" s="1"/>
  <c r="BE34" i="10"/>
  <c r="C34" i="10"/>
  <c r="U34" i="10" s="1"/>
  <c r="U35" i="10" l="1"/>
  <c r="U36"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<sst xmlns="http://schemas.openxmlformats.org/spreadsheetml/2006/main" count="1140" uniqueCount="564">
  <si>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</si>
  <si>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</si>
  <si>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</si>
  <si>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</si>
  <si>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</si>
  <si>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</si>
  <si>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</si>
  <si>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</si>
  <si>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</si>
  <si>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</si>
  <si>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</si>
  <si>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</si>
  <si>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</si>
  <si>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</si>
  <si>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</si>
  <si>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</si>
  <si>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</si>
  <si>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</si>
  <si>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</si>
  <si>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</si>
  <si>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</si>
  <si>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</si>
  <si>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</si>
  <si>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</si>
  <si>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</si>
  <si>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</si>
  <si>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</si>
  <si>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</si>
  <si>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</si>
  <si>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</si>
  <si>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</si>
  <si>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</si>
  <si>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</si>
  <si>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</si>
  <si>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</si>
  <si>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</si>
  <si>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</si>
  <si>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</si>
  <si>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</si>
  <si>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</si>
  <si>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</si>
  <si>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</si>
  <si>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</si>
  <si>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</si>
  <si>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</si>
  <si>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</si>
  <si>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</si>
  <si>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</si>
  <si>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</si>
  <si>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</si>
  <si>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</si>
  <si>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</si>
  <si>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</si>
  <si>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</si>
  <si>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</si>
  <si>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</si>
  <si>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</si>
  <si>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</si>
  <si>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</si>
  <si>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</si>
  <si>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</si>
  <si>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</si>
  <si>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</si>
  <si>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</si>
  <si>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</si>
  <si>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</si>
  <si>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</si>
  <si>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</si>
  <si>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</si>
  <si>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</si>
  <si>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</si>
  <si>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</si>
  <si>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</si>
  <si>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</si>
  <si>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</si>
  <si>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</si>
  <si>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</si>
  <si>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</si>
  <si>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</si>
  <si>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</si>
  <si>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</si>
  <si>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</si>
  <si>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</si>
  <si>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</si>
  <si>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</si>
  <si>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</si>
  <si>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</si>
  <si>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</si>
  <si>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</si>
  <si>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</si>
  <si>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</si>
  <si>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</si>
  <si>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</si>
  <si>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</si>
  <si>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東栄町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</si>
  <si>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</si>
  <si>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</si>
  <si>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</si>
  <si>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</si>
  <si>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</si>
  <si>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</si>
  <si>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</si>
  <si>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</si>
  <si>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</si>
  <si>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</si>
  <si>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</si>
  <si>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</si>
  <si>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</si>
  <si>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</si>
  <si>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</si>
  <si>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</si>
  <si>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</si>
  <si>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</si>
  <si>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</si>
  <si>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</si>
  <si>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</si>
  <si>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</si>
  <si>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</si>
  <si>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</si>
  <si>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</si>
  <si>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</si>
  <si>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</si>
  <si>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</si>
  <si>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</si>
  <si>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</si>
  <si>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</si>
  <si>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</si>
  <si>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</si>
  <si>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</si>
  <si>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</si>
  <si>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</si>
  <si>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</si>
  <si>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</si>
  <si>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</si>
  <si>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</si>
  <si>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</si>
  <si>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</si>
  <si>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</si>
  <si>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</si>
  <si>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</si>
  <si>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</si>
  <si>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</si>
  <si>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</si>
  <si>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</si>
  <si>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-3.0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</si>
  <si>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</si>
  <si>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</si>
  <si>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</si>
  <si>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</si>
  <si>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</si>
  <si>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</si>
  <si>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</si>
  <si>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</si>
  <si>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</si>
  <si>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</si>
  <si>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</si>
  <si>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</si>
  <si>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</si>
  <si>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</si>
  <si>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</si>
  <si>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</si>
  <si>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</si>
  <si>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</si>
  <si>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</si>
  <si>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</si>
  <si>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</si>
  <si>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</si>
  <si>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</si>
  <si>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</si>
  <si>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</si>
  <si>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</si>
  <si>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</si>
  <si>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</si>
  <si>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</si>
  <si>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</si>
  <si>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</si>
  <si>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</si>
  <si>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</si>
  <si>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</si>
  <si>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</si>
  <si>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</si>
  <si>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</si>
  <si>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</si>
  <si>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</si>
  <si>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</si>
  <si>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</si>
  <si>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</si>
  <si>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</si>
  <si>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</si>
  <si>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</si>
  <si>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</si>
  <si>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</si>
  <si>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</si>
  <si>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</si>
  <si>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</si>
  <si>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</si>
  <si>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</si>
  <si>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</si>
  <si>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</si>
  <si>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</si>
  <si>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</si>
  <si>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</si>
  <si>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</si>
  <si>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愛知県東栄町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</si>
  <si>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</si>
  <si>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</si>
  <si>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</si>
  <si>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</si>
  <si>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</si>
  <si>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</si>
  <si>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</si>
  <si>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</si>
  <si>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</si>
  <si>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</si>
  <si>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</si>
  <si>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</si>
  <si>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</si>
  <si>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</si>
  <si>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</si>
  <si>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</si>
  <si>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</si>
  <si>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</si>
  <si>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</si>
  <si>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</si>
  <si>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</si>
  <si>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</si>
  <si>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</si>
  <si>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</si>
  <si>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</si>
  <si>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</si>
  <si>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</si>
  <si>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</si>
  <si>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</si>
  <si>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</si>
  <si>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</si>
  <si>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</si>
  <si>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</si>
  <si>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</si>
  <si>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</si>
  <si>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</si>
  <si>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</si>
  <si>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</si>
  <si>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</si>
  <si>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</si>
  <si>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</si>
  <si>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</si>
  <si>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</si>
  <si>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</si>
  <si>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</si>
  <si>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</si>
  <si>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</si>
  <si>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</si>
  <si>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</si>
  <si>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</si>
  <si>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</si>
  <si>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</si>
  <si>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</si>
  <si>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</si>
  <si>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</si>
  <si>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</si>
  <si>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</si>
  <si>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</si>
  <si>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</si>
  <si>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</si>
  <si>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</si>
  <si>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</si>
  <si>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</si>
  <si>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</si>
  <si>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</si>
  <si>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</si>
  <si>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</si>
  <si>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</si>
  <si>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</si>
  <si>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</si>
  <si>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</si>
  <si>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</si>
  <si>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</si>
  <si>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</si>
  <si>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</si>
  <si>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</si>
  <si>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</si>
  <si>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</si>
  <si>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</si>
  <si>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</si>
  <si>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</si>
  <si>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</si>
  <si>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</si>
  <si>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</si>
  <si>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</si>
  <si>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</si>
  <si>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</si>
  <si>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</si>
  <si>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</si>
  <si>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</si>
  <si>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</si>
  <si>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</si>
  <si>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</si>
  <si>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</si>
  <si>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</si>
  <si>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</si>
  <si>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</si>
  <si>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</si>
  <si>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</si>
  <si>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</si>
  <si>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</si>
  <si>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</si>
  <si>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</si>
  <si>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</si>
  <si>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</si>
  <si>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</si>
  <si>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</si>
  <si>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</si>
  <si>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</si>
  <si>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</si>
  <si>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</si>
  <si>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</si>
  <si>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</si>
  <si>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</si>
  <si>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</si>
  <si>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</si>
  <si>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</si>
  <si>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</si>
  <si>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</si>
  <si>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</si>
  <si>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</si>
  <si>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</si>
  <si>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</si>
  <si>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</si>
  <si>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</si>
  <si>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</si>
  <si>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</si>
  <si>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</si>
  <si>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</si>
  <si>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</si>
  <si>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</si>
  <si>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</si>
  <si>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</si>
  <si>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</si>
  <si>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</si>
  <si>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</si>
  <si>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</si>
  <si>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</si>
  <si>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</si>
  <si>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</si>
  <si>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</si>
  <si>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</si>
  <si>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</si>
  <si>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</si>
  <si>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</si>
  <si>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</si>
  <si>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</si>
  <si>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</si>
  <si>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</si>
  <si>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</si>
  <si>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愛知県東栄町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</si>
  <si>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</si>
  <si>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</si>
  <si>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</si>
  <si>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</si>
  <si>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</si>
  <si>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</si>
  <si>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</si>
  <si>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</si>
  <si>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</si>
  <si>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</si>
  <si>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</si>
  <si>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</si>
  <si>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</si>
  <si>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</si>
  <si>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</si>
  <si>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</si>
  <si>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</si>
  <si>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</si>
  <si>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</si>
  <si>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</si>
  <si>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</si>
  <si>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</si>
  <si>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</si>
  <si>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</si>
  <si>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</si>
  <si>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</si>
  <si>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</si>
  <si>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</si>
  <si>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</si>
  <si>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</si>
  <si>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</si>
  <si>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</si>
  <si>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</si>
  <si>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</si>
  <si>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</si>
  <si>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東栄診療所特別会計</t>
    <phoneticPr fontId="5"/>
  </si>
  <si>
    <t>簡易水道事業特別会計</t>
    <phoneticPr fontId="5"/>
  </si>
  <si>
    <t>法適用企業</t>
    <phoneticPr fontId="5"/>
  </si>
  <si>
    <t>特定環境保全公共下水道事業特別会計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</si>
  <si>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</si>
  <si>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</si>
  <si>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</si>
  <si>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</si>
  <si>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</si>
  <si>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</si>
  <si>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</si>
  <si>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</si>
  <si>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</si>
  <si>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</si>
  <si>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</si>
  <si>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</si>
  <si>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</si>
  <si>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</si>
  <si>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</si>
  <si>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</si>
  <si>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</si>
  <si>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</si>
  <si>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</si>
  <si>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</si>
  <si>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</si>
  <si>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</si>
  <si>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</si>
  <si>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</si>
  <si>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</si>
  <si>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</si>
  <si>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</si>
  <si>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</si>
  <si>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</si>
  <si>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</si>
  <si>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</si>
  <si>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</si>
  <si>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</si>
  <si>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</si>
  <si>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</si>
  <si>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</si>
  <si>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</si>
  <si>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</si>
  <si>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</si>
  <si>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</si>
  <si>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</si>
  <si>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</si>
  <si>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</si>
  <si>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</si>
  <si>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</si>
  <si>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</si>
  <si>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</si>
  <si>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</si>
  <si>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</si>
  <si>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</si>
  <si>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</si>
  <si>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</si>
  <si>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</si>
  <si>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</si>
  <si>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</si>
  <si>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</si>
  <si>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</si>
  <si>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</si>
  <si>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</si>
  <si>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</si>
  <si>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</si>
  <si>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</si>
  <si>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</si>
  <si>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</si>
  <si>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</si>
  <si>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</si>
  <si>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</si>
  <si>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</si>
  <si>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</si>
  <si>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</si>
  <si>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</si>
  <si>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</si>
  <si>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</si>
  <si>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</si>
  <si>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</si>
  <si>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</si>
  <si>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</si>
  <si>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</si>
  <si>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</si>
  <si>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</si>
  <si>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</si>
  <si>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</si>
  <si>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</si>
  <si>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</si>
  <si>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</si>
  <si>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</si>
  <si>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</si>
  <si>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</si>
  <si>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</si>
  <si>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</si>
  <si>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</si>
  <si>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</si>
  <si>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</si>
  <si>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</si>
  <si>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</si>
  <si>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</si>
  <si>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</si>
  <si>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</si>
  <si>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</si>
  <si>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</si>
  <si>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</si>
  <si>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</si>
  <si>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</si>
  <si>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</si>
  <si>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</si>
  <si>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</si>
  <si>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</si>
  <si>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</si>
  <si>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</si>
  <si>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</si>
  <si>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</si>
  <si>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</si>
  <si>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</si>
  <si>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</si>
  <si>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</si>
  <si>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</si>
  <si>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</si>
  <si>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</si>
  <si>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</si>
  <si>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</si>
  <si>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</si>
  <si>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</si>
  <si>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</si>
  <si>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</si>
  <si>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</si>
  <si>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</si>
  <si>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</si>
  <si>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</si>
  <si>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</si>
  <si>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</si>
  <si>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</si>
  <si>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</si>
  <si>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</si>
  <si>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</si>
  <si>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</si>
  <si>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</si>
  <si>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3.61</t>
  </si>
  <si>
    <t>▲ 6.71</t>
  </si>
  <si>
    <t>▲ 2.17</t>
  </si>
  <si>
    <t>▲ 17.68</t>
  </si>
  <si>
    <t>一般会計</t>
  </si>
  <si>
    <t>特定環境保全公共下水道事業特別会計</t>
  </si>
  <si>
    <t>▲ 0.12</t>
  </si>
  <si>
    <t>簡易水道事業特別会計</t>
  </si>
  <si>
    <t>▲ 0.45</t>
  </si>
  <si>
    <t>国民健康保険特別会計</t>
  </si>
  <si>
    <t>東栄診療所特別会計</t>
  </si>
  <si>
    <t>農業集落排水事業特別会計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</si>
  <si>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</si>
  <si>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</si>
  <si>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</si>
  <si>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</si>
  <si>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</si>
  <si>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</si>
  <si>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</si>
  <si>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</si>
  <si>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</si>
  <si>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北設広域事務組合</t>
    <phoneticPr fontId="38"/>
  </si>
  <si>
    <t>愛知県市町村職員退職手当組合</t>
    <phoneticPr fontId="38"/>
  </si>
  <si>
    <t>愛知県後期高齢者医療広域連合（一般会計）</t>
    <rPh sb="15" eb="17">
      <t>イッパン</t>
    </rPh>
    <rPh sb="17" eb="19">
      <t>カイケイ</t>
    </rPh>
    <phoneticPr fontId="38"/>
  </si>
  <si>
    <t>愛知県後期高齢者医療広域連合（後期高齢者医療特別会計）</t>
    <rPh sb="15" eb="17">
      <t>コウキ</t>
    </rPh>
    <rPh sb="17" eb="19">
      <t>コウレイ</t>
    </rPh>
    <rPh sb="19" eb="20">
      <t>シャ</t>
    </rPh>
    <rPh sb="20" eb="22">
      <t>イリョウ</t>
    </rPh>
    <rPh sb="22" eb="24">
      <t>トクベツ</t>
    </rPh>
    <rPh sb="24" eb="26">
      <t>カイケイ</t>
    </rPh>
    <phoneticPr fontId="38"/>
  </si>
  <si>
    <t>東三河広域連合（一般会計）</t>
    <rPh sb="0" eb="3">
      <t>ヒガシミカワ</t>
    </rPh>
    <rPh sb="3" eb="5">
      <t>コウイキ</t>
    </rPh>
    <rPh sb="5" eb="7">
      <t>レンゴウ</t>
    </rPh>
    <rPh sb="8" eb="10">
      <t>イッパン</t>
    </rPh>
    <rPh sb="10" eb="12">
      <t>カイケイ</t>
    </rPh>
    <phoneticPr fontId="2"/>
  </si>
  <si>
    <t>東三河広域連合（介護保険特別会計）</t>
    <rPh sb="0" eb="3">
      <t>ヒガシミカワ</t>
    </rPh>
    <rPh sb="3" eb="5">
      <t>コウイキ</t>
    </rPh>
    <rPh sb="5" eb="7">
      <t>レンゴウ</t>
    </rPh>
    <rPh sb="8" eb="10">
      <t>カイゴ</t>
    </rPh>
    <rPh sb="10" eb="12">
      <t>ホケン</t>
    </rPh>
    <rPh sb="12" eb="14">
      <t>トクベツ</t>
    </rPh>
    <rPh sb="14" eb="16">
      <t>カイケイ</t>
    </rPh>
    <phoneticPr fontId="2"/>
  </si>
  <si>
    <t>-</t>
    <phoneticPr fontId="38"/>
  </si>
  <si>
    <t>とうえい</t>
    <phoneticPr fontId="2"/>
  </si>
  <si>
    <t>庁舎建設基金</t>
  </si>
  <si>
    <t>住宅開発基金</t>
  </si>
  <si>
    <t>森づくり基金</t>
  </si>
  <si>
    <t>宅地分譲用地売払代金</t>
    <rPh sb="0" eb="2">
      <t>タクチ</t>
    </rPh>
    <rPh sb="2" eb="6">
      <t>ブンジョウヨウチ</t>
    </rPh>
    <rPh sb="6" eb="7">
      <t>ウ</t>
    </rPh>
    <rPh sb="7" eb="8">
      <t>ハラ</t>
    </rPh>
    <rPh sb="8" eb="10">
      <t>ダイキン</t>
    </rPh>
    <phoneticPr fontId="38"/>
  </si>
  <si>
    <t>新規居住者用地貸付料</t>
    <rPh sb="0" eb="2">
      <t>シンキ</t>
    </rPh>
    <rPh sb="2" eb="7">
      <t>キョジュウシャヨウチ</t>
    </rPh>
    <rPh sb="7" eb="10">
      <t>カシツケリョウ</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</si>
</sst>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
      <sz val="11"/>
      <color theme="1"/>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33C45CC8-B8DE-4762-A103-D72DF22D79A8}"/>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362690</c:v>
                </c:pt>
                <c:pt idx="2">
                  <c:v>296093</c:v>
                </c:pt>
                <c:pt idx="3">
                  <c:v>308655</c:v>
                </c:pt>
                <c:pt idx="4">
                  <c:v>325476</c:v>
                </c:pt>
              </c:numCache>
            </c:numRef>
          </c:val>
          <c:smooth val="0"/>
          <c:extLst>
            <c:ext xmlns:c16="http://schemas.microsoft.com/office/drawing/2014/chart" uri="{C3380CC4-5D6E-409C-BE32-E72D297353CC}">
              <c16:uniqueId val="{00000000-F79F-4BFD-A62E-C23650AE771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173034</c:v>
                </c:pt>
                <c:pt idx="1">
                  <c:v>130657</c:v>
                </c:pt>
                <c:pt idx="2">
                  <c:v>88381</c:v>
                </c:pt>
                <c:pt idx="3">
                  <c:v>117766</c:v>
                </c:pt>
                <c:pt idx="4">
                  <c:v>172518</c:v>
                </c:pt>
              </c:numCache>
            </c:numRef>
          </c:val>
          <c:smooth val="0"/>
          <c:extLst>
            <c:ext xmlns:c16="http://schemas.microsoft.com/office/drawing/2014/chart" uri="{C3380CC4-5D6E-409C-BE32-E72D297353CC}">
              <c16:uniqueId val="{00000001-F79F-4BFD-A62E-C23650AE771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8.2100000000000009</c:v>
                </c:pt>
                <c:pt idx="1">
                  <c:v>9.67</c:v>
                </c:pt>
                <c:pt idx="2">
                  <c:v>8.61</c:v>
                </c:pt>
                <c:pt idx="3">
                  <c:v>9.8699999999999992</c:v>
                </c:pt>
                <c:pt idx="4">
                  <c:v>5.96</c:v>
                </c:pt>
              </c:numCache>
            </c:numRef>
          </c:val>
          <c:extLst>
            <c:ext xmlns:c16="http://schemas.microsoft.com/office/drawing/2014/chart" uri="{C3380CC4-5D6E-409C-BE32-E72D297353CC}">
              <c16:uniqueId val="{00000000-859F-4A06-9CAD-97B6B0A6864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91.03</c:v>
                </c:pt>
                <c:pt idx="1">
                  <c:v>87.78</c:v>
                </c:pt>
                <c:pt idx="2">
                  <c:v>87.34</c:v>
                </c:pt>
                <c:pt idx="3">
                  <c:v>83.41</c:v>
                </c:pt>
                <c:pt idx="4">
                  <c:v>68.930000000000007</c:v>
                </c:pt>
              </c:numCache>
            </c:numRef>
          </c:val>
          <c:extLst>
            <c:ext xmlns:c16="http://schemas.microsoft.com/office/drawing/2014/chart" uri="{C3380CC4-5D6E-409C-BE32-E72D297353CC}">
              <c16:uniqueId val="{00000001-859F-4A06-9CAD-97B6B0A6864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-3.61</c:v>
                </c:pt>
                <c:pt idx="1">
                  <c:v>7.52</c:v>
                </c:pt>
                <c:pt idx="2">
                  <c:v>-6.71</c:v>
                </c:pt>
                <c:pt idx="3">
                  <c:v>-2.17</c:v>
                </c:pt>
                <c:pt idx="4">
                  <c:v>-17.68</c:v>
                </c:pt>
              </c:numCache>
            </c:numRef>
          </c:val>
          <c:smooth val="0"/>
          <c:extLst>
            <c:ext xmlns:c16="http://schemas.microsoft.com/office/drawing/2014/chart" uri="{C3380CC4-5D6E-409C-BE32-E72D297353CC}">
              <c16:uniqueId val="{00000002-859F-4A06-9CAD-97B6B0A6864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2A6-4762-AF05-22A6932A631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2A6-4762-AF05-22A6932A631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2A6-4762-AF05-22A6932A631D}"/>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0.06</c:v>
                </c:pt>
                <c:pt idx="2">
                  <c:v>#N/A</c:v>
                </c:pt>
                <c:pt idx="3">
                  <c:v>0.11</c:v>
                </c:pt>
                <c:pt idx="4">
                  <c:v>#N/A</c:v>
                </c:pt>
                <c:pt idx="5">
                  <c:v>7.0000000000000007E-2</c:v>
                </c:pt>
                <c:pt idx="6">
                  <c:v>#N/A</c:v>
                </c:pt>
                <c:pt idx="7">
                  <c:v>0.1</c:v>
                </c:pt>
                <c:pt idx="8">
                  <c:v>#N/A</c:v>
                </c:pt>
                <c:pt idx="9">
                  <c:v>0.05</c:v>
                </c:pt>
              </c:numCache>
            </c:numRef>
          </c:val>
          <c:extLst>
            <c:ext xmlns:c16="http://schemas.microsoft.com/office/drawing/2014/chart" uri="{C3380CC4-5D6E-409C-BE32-E72D297353CC}">
              <c16:uniqueId val="{00000003-62A6-4762-AF05-22A6932A631D}"/>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0.09</c:v>
                </c:pt>
                <c:pt idx="2">
                  <c:v>#N/A</c:v>
                </c:pt>
                <c:pt idx="3">
                  <c:v>0.13</c:v>
                </c:pt>
                <c:pt idx="4">
                  <c:v>#N/A</c:v>
                </c:pt>
                <c:pt idx="5">
                  <c:v>0.57999999999999996</c:v>
                </c:pt>
                <c:pt idx="6">
                  <c:v>#N/A</c:v>
                </c:pt>
                <c:pt idx="7">
                  <c:v>0.48</c:v>
                </c:pt>
                <c:pt idx="8">
                  <c:v>#N/A</c:v>
                </c:pt>
                <c:pt idx="9">
                  <c:v>0.57999999999999996</c:v>
                </c:pt>
              </c:numCache>
            </c:numRef>
          </c:val>
          <c:extLst>
            <c:ext xmlns:c16="http://schemas.microsoft.com/office/drawing/2014/chart" uri="{C3380CC4-5D6E-409C-BE32-E72D297353CC}">
              <c16:uniqueId val="{00000004-62A6-4762-AF05-22A6932A631D}"/>
            </c:ext>
          </c:extLst>
        </c:ser>
        <c:ser>
          <c:idx val="5"/>
          <c:order val="5"/>
          <c:tx>
            <c:strRef>
              <c:f>データシート!$A$32</c:f>
              <c:strCache>
                <c:ptCount val="1"/>
                <c:pt idx="0">
                  <c:v>東栄診療所特別会計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0.71</c:v>
                </c:pt>
                <c:pt idx="2">
                  <c:v>#N/A</c:v>
                </c:pt>
                <c:pt idx="3">
                  <c:v>0.63</c:v>
                </c:pt>
                <c:pt idx="4">
                  <c:v>#N/A</c:v>
                </c:pt>
                <c:pt idx="5">
                  <c:v>1.26</c:v>
                </c:pt>
                <c:pt idx="6">
                  <c:v>#N/A</c:v>
                </c:pt>
                <c:pt idx="7">
                  <c:v>0.84</c:v>
                </c:pt>
                <c:pt idx="8">
                  <c:v>#N/A</c:v>
                </c:pt>
                <c:pt idx="9">
                  <c:v>0.96</c:v>
                </c:pt>
              </c:numCache>
            </c:numRef>
          </c:val>
          <c:extLst>
            <c:ext xmlns:c16="http://schemas.microsoft.com/office/drawing/2014/chart" uri="{C3380CC4-5D6E-409C-BE32-E72D297353CC}">
              <c16:uniqueId val="{00000005-62A6-4762-AF05-22A6932A631D}"/>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0.27</c:v>
                </c:pt>
                <c:pt idx="2">
                  <c:v>#N/A</c:v>
                </c:pt>
                <c:pt idx="3">
                  <c:v>1.01</c:v>
                </c:pt>
                <c:pt idx="4">
                  <c:v>#N/A</c:v>
                </c:pt>
                <c:pt idx="5">
                  <c:v>0.46</c:v>
                </c:pt>
                <c:pt idx="6">
                  <c:v>#N/A</c:v>
                </c:pt>
                <c:pt idx="7">
                  <c:v>0.71</c:v>
                </c:pt>
                <c:pt idx="8">
                  <c:v>#N/A</c:v>
                </c:pt>
                <c:pt idx="9">
                  <c:v>1.42</c:v>
                </c:pt>
              </c:numCache>
            </c:numRef>
          </c:val>
          <c:extLst>
            <c:ext xmlns:c16="http://schemas.microsoft.com/office/drawing/2014/chart" uri="{C3380CC4-5D6E-409C-BE32-E72D297353CC}">
              <c16:uniqueId val="{00000006-62A6-4762-AF05-22A6932A631D}"/>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0.24</c:v>
                </c:pt>
                <c:pt idx="2">
                  <c:v>0.45</c:v>
                </c:pt>
                <c:pt idx="3">
                  <c:v>#N/A</c:v>
                </c:pt>
                <c:pt idx="4">
                  <c:v>#N/A</c:v>
                </c:pt>
                <c:pt idx="5">
                  <c:v>1.64</c:v>
                </c:pt>
                <c:pt idx="6">
                  <c:v>#N/A</c:v>
                </c:pt>
                <c:pt idx="7">
                  <c:v>1.84</c:v>
                </c:pt>
                <c:pt idx="8">
                  <c:v>#N/A</c:v>
                </c:pt>
                <c:pt idx="9">
                  <c:v>3.94</c:v>
                </c:pt>
              </c:numCache>
            </c:numRef>
          </c:val>
          <c:extLst>
            <c:ext xmlns:c16="http://schemas.microsoft.com/office/drawing/2014/chart" uri="{C3380CC4-5D6E-409C-BE32-E72D297353CC}">
              <c16:uniqueId val="{00000007-62A6-4762-AF05-22A6932A631D}"/>
            </c:ext>
          </c:extLst>
        </c:ser>
        <c:ser>
          <c:idx val="8"/>
          <c:order val="8"/>
          <c:tx>
            <c:strRef>
              <c:f>データシート!$A$35</c:f>
              <c:strCache>
                <c:ptCount val="1"/>
                <c:pt idx="0">
                  <c:v>特定環境保全公共下水道事業特別会計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0.14000000000000001</c:v>
                </c:pt>
                <c:pt idx="2">
                  <c:v>0.12</c:v>
                </c:pt>
                <c:pt idx="3">
                  <c:v>#N/A</c:v>
                </c:pt>
                <c:pt idx="4">
                  <c:v>#N/A</c:v>
                </c:pt>
                <c:pt idx="5">
                  <c:v>1.94</c:v>
                </c:pt>
                <c:pt idx="6">
                  <c:v>#N/A</c:v>
                </c:pt>
                <c:pt idx="7">
                  <c:v>2.6</c:v>
                </c:pt>
                <c:pt idx="8">
                  <c:v>#N/A</c:v>
                </c:pt>
                <c:pt idx="9">
                  <c:v>4.8600000000000003</c:v>
                </c:pt>
              </c:numCache>
            </c:numRef>
          </c:val>
          <c:extLst>
            <c:ext xmlns:c16="http://schemas.microsoft.com/office/drawing/2014/chart" uri="{C3380CC4-5D6E-409C-BE32-E72D297353CC}">
              <c16:uniqueId val="{00000008-62A6-4762-AF05-22A6932A631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8.26</c:v>
                </c:pt>
                <c:pt idx="2">
                  <c:v>#N/A</c:v>
                </c:pt>
                <c:pt idx="3">
                  <c:v>9.67</c:v>
                </c:pt>
                <c:pt idx="4">
                  <c:v>#N/A</c:v>
                </c:pt>
                <c:pt idx="5">
                  <c:v>8.61</c:v>
                </c:pt>
                <c:pt idx="6">
                  <c:v>#N/A</c:v>
                </c:pt>
                <c:pt idx="7">
                  <c:v>9.86</c:v>
                </c:pt>
                <c:pt idx="8">
                  <c:v>#N/A</c:v>
                </c:pt>
                <c:pt idx="9">
                  <c:v>5.95</c:v>
                </c:pt>
              </c:numCache>
            </c:numRef>
          </c:val>
          <c:extLst>
            <c:ext xmlns:c16="http://schemas.microsoft.com/office/drawing/2014/chart" uri="{C3380CC4-5D6E-409C-BE32-E72D297353CC}">
              <c16:uniqueId val="{00000009-62A6-4762-AF05-22A6932A631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343</c:v>
                </c:pt>
                <c:pt idx="5">
                  <c:v>339</c:v>
                </c:pt>
                <c:pt idx="8">
                  <c:v>342</c:v>
                </c:pt>
                <c:pt idx="11">
                  <c:v>334</c:v>
                </c:pt>
                <c:pt idx="14">
                  <c:v>337</c:v>
                </c:pt>
              </c:numCache>
            </c:numRef>
          </c:val>
          <c:extLst>
            <c:ext xmlns:c16="http://schemas.microsoft.com/office/drawing/2014/chart" uri="{C3380CC4-5D6E-409C-BE32-E72D297353CC}">
              <c16:uniqueId val="{00000000-85F0-4AB2-B721-401F8D02624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5F0-4AB2-B721-401F8D02624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5F0-4AB2-B721-401F8D02624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5F0-4AB2-B721-401F8D02624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110</c:v>
                </c:pt>
                <c:pt idx="3">
                  <c:v>103</c:v>
                </c:pt>
                <c:pt idx="6">
                  <c:v>126</c:v>
                </c:pt>
                <c:pt idx="9">
                  <c:v>117</c:v>
                </c:pt>
                <c:pt idx="12">
                  <c:v>119</c:v>
                </c:pt>
              </c:numCache>
            </c:numRef>
          </c:val>
          <c:extLst>
            <c:ext xmlns:c16="http://schemas.microsoft.com/office/drawing/2014/chart" uri="{C3380CC4-5D6E-409C-BE32-E72D297353CC}">
              <c16:uniqueId val="{00000004-85F0-4AB2-B721-401F8D02624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5F0-4AB2-B721-401F8D02624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5F0-4AB2-B721-401F8D02624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399</c:v>
                </c:pt>
                <c:pt idx="3">
                  <c:v>401</c:v>
                </c:pt>
                <c:pt idx="6">
                  <c:v>410</c:v>
                </c:pt>
                <c:pt idx="9">
                  <c:v>447</c:v>
                </c:pt>
                <c:pt idx="12">
                  <c:v>456</c:v>
                </c:pt>
              </c:numCache>
            </c:numRef>
          </c:val>
          <c:extLst>
            <c:ext xmlns:c16="http://schemas.microsoft.com/office/drawing/2014/chart" uri="{C3380CC4-5D6E-409C-BE32-E72D297353CC}">
              <c16:uniqueId val="{00000007-85F0-4AB2-B721-401F8D02624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166</c:v>
                </c:pt>
                <c:pt idx="2">
                  <c:v>#N/A</c:v>
                </c:pt>
                <c:pt idx="3">
                  <c:v>#N/A</c:v>
                </c:pt>
                <c:pt idx="4">
                  <c:v>165</c:v>
                </c:pt>
                <c:pt idx="5">
                  <c:v>#N/A</c:v>
                </c:pt>
                <c:pt idx="6">
                  <c:v>#N/A</c:v>
                </c:pt>
                <c:pt idx="7">
                  <c:v>194</c:v>
                </c:pt>
                <c:pt idx="8">
                  <c:v>#N/A</c:v>
                </c:pt>
                <c:pt idx="9">
                  <c:v>#N/A</c:v>
                </c:pt>
                <c:pt idx="10">
                  <c:v>230</c:v>
                </c:pt>
                <c:pt idx="11">
                  <c:v>#N/A</c:v>
                </c:pt>
                <c:pt idx="12">
                  <c:v>#N/A</c:v>
                </c:pt>
                <c:pt idx="13">
                  <c:v>238</c:v>
                </c:pt>
                <c:pt idx="14">
                  <c:v>#N/A</c:v>
                </c:pt>
              </c:numCache>
            </c:numRef>
          </c:val>
          <c:smooth val="0"/>
          <c:extLst>
            <c:ext xmlns:c16="http://schemas.microsoft.com/office/drawing/2014/chart" uri="{C3380CC4-5D6E-409C-BE32-E72D297353CC}">
              <c16:uniqueId val="{00000008-85F0-4AB2-B721-401F8D02624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3300</c:v>
                </c:pt>
                <c:pt idx="5">
                  <c:v>3483</c:v>
                </c:pt>
                <c:pt idx="8">
                  <c:v>3387</c:v>
                </c:pt>
                <c:pt idx="11">
                  <c:v>3188</c:v>
                </c:pt>
                <c:pt idx="14">
                  <c:v>3077</c:v>
                </c:pt>
              </c:numCache>
            </c:numRef>
          </c:val>
          <c:extLst>
            <c:ext xmlns:c16="http://schemas.microsoft.com/office/drawing/2014/chart" uri="{C3380CC4-5D6E-409C-BE32-E72D297353CC}">
              <c16:uniqueId val="{00000000-41EB-45E3-B170-BB8A385E49B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41EB-45E3-B170-BB8A385E49B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3290</c:v>
                </c:pt>
                <c:pt idx="5">
                  <c:v>3539</c:v>
                </c:pt>
                <c:pt idx="8">
                  <c:v>3040</c:v>
                </c:pt>
                <c:pt idx="11">
                  <c:v>2946</c:v>
                </c:pt>
                <c:pt idx="14">
                  <c:v>2635</c:v>
                </c:pt>
              </c:numCache>
            </c:numRef>
          </c:val>
          <c:extLst>
            <c:ext xmlns:c16="http://schemas.microsoft.com/office/drawing/2014/chart" uri="{C3380CC4-5D6E-409C-BE32-E72D297353CC}">
              <c16:uniqueId val="{00000002-41EB-45E3-B170-BB8A385E49B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1EB-45E3-B170-BB8A385E49B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1EB-45E3-B170-BB8A385E49B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1EB-45E3-B170-BB8A385E49B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1262</c:v>
                </c:pt>
                <c:pt idx="3">
                  <c:v>1258</c:v>
                </c:pt>
                <c:pt idx="6">
                  <c:v>1216</c:v>
                </c:pt>
                <c:pt idx="9">
                  <c:v>1230</c:v>
                </c:pt>
                <c:pt idx="12">
                  <c:v>1223</c:v>
                </c:pt>
              </c:numCache>
            </c:numRef>
          </c:val>
          <c:extLst>
            <c:ext xmlns:c16="http://schemas.microsoft.com/office/drawing/2014/chart" uri="{C3380CC4-5D6E-409C-BE32-E72D297353CC}">
              <c16:uniqueId val="{00000006-41EB-45E3-B170-BB8A385E49B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41EB-45E3-B170-BB8A385E49B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1266</c:v>
                </c:pt>
                <c:pt idx="3">
                  <c:v>1153</c:v>
                </c:pt>
                <c:pt idx="6">
                  <c:v>1138</c:v>
                </c:pt>
                <c:pt idx="9">
                  <c:v>1120</c:v>
                </c:pt>
                <c:pt idx="12">
                  <c:v>1073</c:v>
                </c:pt>
              </c:numCache>
            </c:numRef>
          </c:val>
          <c:extLst>
            <c:ext xmlns:c16="http://schemas.microsoft.com/office/drawing/2014/chart" uri="{C3380CC4-5D6E-409C-BE32-E72D297353CC}">
              <c16:uniqueId val="{00000008-41EB-45E3-B170-BB8A385E49B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1EB-45E3-B170-BB8A385E49B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3707</c:v>
                </c:pt>
                <c:pt idx="3">
                  <c:v>4013</c:v>
                </c:pt>
                <c:pt idx="6">
                  <c:v>3844</c:v>
                </c:pt>
                <c:pt idx="9">
                  <c:v>3642</c:v>
                </c:pt>
                <c:pt idx="12">
                  <c:v>3522</c:v>
                </c:pt>
              </c:numCache>
            </c:numRef>
          </c:val>
          <c:extLst>
            <c:ext xmlns:c16="http://schemas.microsoft.com/office/drawing/2014/chart" uri="{C3380CC4-5D6E-409C-BE32-E72D297353CC}">
              <c16:uniqueId val="{0000000A-41EB-45E3-B170-BB8A385E49B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106</c:v>
                </c:pt>
                <c:pt idx="14">
                  <c:v>#N/A</c:v>
                </c:pt>
              </c:numCache>
            </c:numRef>
          </c:val>
          <c:smooth val="0"/>
          <c:extLst>
            <c:ext xmlns:c16="http://schemas.microsoft.com/office/drawing/2014/chart" uri="{C3380CC4-5D6E-409C-BE32-E72D297353CC}">
              <c16:uniqueId val="{0000000B-41EB-45E3-B170-BB8A385E49B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1963</c:v>
                </c:pt>
                <c:pt idx="1">
                  <c:v>1885</c:v>
                </c:pt>
                <c:pt idx="2">
                  <c:v>1570</c:v>
                </c:pt>
              </c:numCache>
            </c:numRef>
          </c:val>
          <c:extLst>
            <c:ext xmlns:c16="http://schemas.microsoft.com/office/drawing/2014/chart" uri="{C3380CC4-5D6E-409C-BE32-E72D297353CC}">
              <c16:uniqueId val="{00000000-C784-4BB8-8E5A-66EAA91D6A4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365</c:v>
                </c:pt>
                <c:pt idx="1">
                  <c:v>365</c:v>
                </c:pt>
                <c:pt idx="2">
                  <c:v>376</c:v>
                </c:pt>
              </c:numCache>
            </c:numRef>
          </c:val>
          <c:extLst>
            <c:ext xmlns:c16="http://schemas.microsoft.com/office/drawing/2014/chart" uri="{C3380CC4-5D6E-409C-BE32-E72D297353CC}">
              <c16:uniqueId val="{00000001-C784-4BB8-8E5A-66EAA91D6A4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508</c:v>
                </c:pt>
                <c:pt idx="1">
                  <c:v>507</c:v>
                </c:pt>
                <c:pt idx="2">
                  <c:v>514</c:v>
                </c:pt>
              </c:numCache>
            </c:numRef>
          </c:val>
          <c:extLst>
            <c:ext xmlns:c16="http://schemas.microsoft.com/office/drawing/2014/chart" uri="{C3380CC4-5D6E-409C-BE32-E72D297353CC}">
              <c16:uniqueId val="{00000002-C784-4BB8-8E5A-66EAA91D6A4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愛知県東栄町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年度から開始した</a:t>
          </a:r>
          <a:r>
            <a:rPr kumimoji="1" lang="ja-JP" altLang="ja-JP" sz="1100">
              <a:solidFill>
                <a:schemeClr val="dk1"/>
              </a:solidFill>
              <a:effectLst/>
              <a:latin typeface="+mn-lt"/>
              <a:ea typeface="+mn-ea"/>
              <a:cs typeface="+mn-cs"/>
            </a:rPr>
            <a:t>防災行政無線整備事業に係る元金償還</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、元利償還金が</a:t>
          </a:r>
          <a:r>
            <a:rPr kumimoji="1" lang="ja-JP" altLang="en-US" sz="1100">
              <a:solidFill>
                <a:schemeClr val="dk1"/>
              </a:solidFill>
              <a:effectLst/>
              <a:latin typeface="+mn-lt"/>
              <a:ea typeface="+mn-ea"/>
              <a:cs typeface="+mn-cs"/>
            </a:rPr>
            <a:t>高い水準で推移</a:t>
          </a:r>
          <a:r>
            <a:rPr kumimoji="1" lang="ja-JP" altLang="ja-JP" sz="1100">
              <a:solidFill>
                <a:schemeClr val="dk1"/>
              </a:solidFill>
              <a:effectLst/>
              <a:latin typeface="+mn-lt"/>
              <a:ea typeface="+mn-ea"/>
              <a:cs typeface="+mn-cs"/>
            </a:rPr>
            <a:t>した。</a:t>
          </a:r>
          <a:endParaRPr lang="ja-JP" altLang="ja-JP" sz="1400">
            <a:effectLst/>
          </a:endParaRPr>
        </a:p>
        <a:p>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年度から、</a:t>
          </a:r>
          <a:r>
            <a:rPr kumimoji="1" lang="ja-JP" altLang="ja-JP" sz="1100">
              <a:solidFill>
                <a:schemeClr val="dk1"/>
              </a:solidFill>
              <a:effectLst/>
              <a:latin typeface="+mn-lt"/>
              <a:ea typeface="+mn-ea"/>
              <a:cs typeface="+mn-cs"/>
            </a:rPr>
            <a:t>令和３年・４年度借入の東栄診療所・保健福祉センター整備事業に係る元金償還が始まることにより、元利償還金の額が増加する見込みであるため、新規発行額の抑制に努める必要がある。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該当なし</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愛知県東栄町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昨年度に引き続き、</a:t>
          </a:r>
          <a:r>
            <a:rPr kumimoji="1" lang="ja-JP" altLang="ja-JP" sz="1100">
              <a:solidFill>
                <a:schemeClr val="dk1"/>
              </a:solidFill>
              <a:effectLst/>
              <a:latin typeface="+mn-lt"/>
              <a:ea typeface="+mn-ea"/>
              <a:cs typeface="+mn-cs"/>
            </a:rPr>
            <a:t>将来負担額が減少したものの、充当可能財源等が減少したことにより、将来負担比率の分子のマイナス幅は減少した。</a:t>
          </a:r>
          <a:endParaRPr lang="ja-JP" altLang="ja-JP" sz="1400">
            <a:effectLst/>
          </a:endParaRPr>
        </a:p>
        <a:p>
          <a:r>
            <a:rPr kumimoji="1" lang="ja-JP" altLang="ja-JP" sz="1100">
              <a:solidFill>
                <a:schemeClr val="dk1"/>
              </a:solidFill>
              <a:effectLst/>
              <a:latin typeface="+mn-lt"/>
              <a:ea typeface="+mn-ea"/>
              <a:cs typeface="+mn-cs"/>
            </a:rPr>
            <a:t>充当可能財源等が減少した要因は、財政調整基金残高の減により充当可能基金が減少したこと、臨時財政対策債の算入見込額の減により基準財政需要額算入見込額が減少したことがあげられる。</a:t>
          </a:r>
          <a:endParaRPr lang="ja-JP" altLang="ja-JP" sz="1400">
            <a:effectLst/>
          </a:endParaRPr>
        </a:p>
        <a:p>
          <a:r>
            <a:rPr kumimoji="1" lang="ja-JP" altLang="ja-JP" sz="1100">
              <a:solidFill>
                <a:schemeClr val="dk1"/>
              </a:solidFill>
              <a:effectLst/>
              <a:latin typeface="+mn-lt"/>
              <a:ea typeface="+mn-ea"/>
              <a:cs typeface="+mn-cs"/>
            </a:rPr>
            <a:t>令和元年度に東栄病院特別会計の清算金を財政調整基金に積み立てたことにより、以降は将来負担比率が０を下回って</a:t>
          </a:r>
          <a:r>
            <a:rPr kumimoji="1" lang="ja-JP" altLang="en-US" sz="1100">
              <a:solidFill>
                <a:schemeClr val="dk1"/>
              </a:solidFill>
              <a:effectLst/>
              <a:latin typeface="+mn-lt"/>
              <a:ea typeface="+mn-ea"/>
              <a:cs typeface="+mn-cs"/>
            </a:rPr>
            <a:t>いたが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年度決算では</a:t>
          </a:r>
          <a:r>
            <a:rPr kumimoji="1" lang="en-US" altLang="ja-JP" sz="1100">
              <a:solidFill>
                <a:schemeClr val="dk1"/>
              </a:solidFill>
              <a:effectLst/>
              <a:latin typeface="+mn-lt"/>
              <a:ea typeface="+mn-ea"/>
              <a:cs typeface="+mn-cs"/>
            </a:rPr>
            <a:t>5.4</a:t>
          </a:r>
          <a:r>
            <a:rPr kumimoji="1" lang="ja-JP" altLang="en-US" sz="1100">
              <a:solidFill>
                <a:schemeClr val="dk1"/>
              </a:solidFill>
              <a:effectLst/>
              <a:latin typeface="+mn-lt"/>
              <a:ea typeface="+mn-ea"/>
              <a:cs typeface="+mn-cs"/>
            </a:rPr>
            <a:t>％となった。</a:t>
          </a:r>
          <a:r>
            <a:rPr kumimoji="1" lang="ja-JP" altLang="ja-JP" sz="1100">
              <a:solidFill>
                <a:schemeClr val="dk1"/>
              </a:solidFill>
              <a:effectLst/>
              <a:latin typeface="+mn-lt"/>
              <a:ea typeface="+mn-ea"/>
              <a:cs typeface="+mn-cs"/>
            </a:rPr>
            <a:t>ここ数年は、当初予算を組むために財政調整基金を取り崩さざるをえない状況が続いていることから、各種事業費の見直しや計画的な基金の積み立てなど財源確保に努める必要がある。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愛知県東栄町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年度で実施した</a:t>
          </a:r>
          <a:r>
            <a:rPr kumimoji="1" lang="ja-JP" altLang="en-US" sz="1100">
              <a:solidFill>
                <a:schemeClr val="dk1"/>
              </a:solidFill>
              <a:effectLst/>
              <a:latin typeface="+mn-lt"/>
              <a:ea typeface="+mn-ea"/>
              <a:cs typeface="+mn-cs"/>
            </a:rPr>
            <a:t>旧東栄小学校解体工事</a:t>
          </a:r>
          <a:r>
            <a:rPr kumimoji="1" lang="ja-JP" altLang="ja-JP" sz="1100">
              <a:solidFill>
                <a:schemeClr val="dk1"/>
              </a:solidFill>
              <a:effectLst/>
              <a:latin typeface="+mn-lt"/>
              <a:ea typeface="+mn-ea"/>
              <a:cs typeface="+mn-cs"/>
            </a:rPr>
            <a:t>により、財源不足額が生じ、財政調整基金を取り崩さざるを得なかったため、基金全体では</a:t>
          </a:r>
          <a:r>
            <a:rPr kumimoji="1" lang="en-US" altLang="ja-JP" sz="1100">
              <a:solidFill>
                <a:schemeClr val="dk1"/>
              </a:solidFill>
              <a:effectLst/>
              <a:latin typeface="+mn-lt"/>
              <a:ea typeface="+mn-ea"/>
              <a:cs typeface="+mn-cs"/>
            </a:rPr>
            <a:t>297</a:t>
          </a:r>
          <a:r>
            <a:rPr kumimoji="1" lang="ja-JP" altLang="ja-JP" sz="1100">
              <a:solidFill>
                <a:schemeClr val="dk1"/>
              </a:solidFill>
              <a:effectLst/>
              <a:latin typeface="+mn-lt"/>
              <a:ea typeface="+mn-ea"/>
              <a:cs typeface="+mn-cs"/>
            </a:rPr>
            <a:t>百万円の減少となった。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令和７年度に公債費のピークを迎える見込みであるため、減債基金及び財政調整基金残高の確保に努める。</a:t>
          </a:r>
          <a:endParaRPr lang="ja-JP" altLang="ja-JP" sz="1400">
            <a:effectLst/>
          </a:endParaRPr>
        </a:p>
        <a:p>
          <a:r>
            <a:rPr kumimoji="1" lang="ja-JP" altLang="ja-JP" sz="1100">
              <a:solidFill>
                <a:schemeClr val="dk1"/>
              </a:solidFill>
              <a:effectLst/>
              <a:latin typeface="+mn-lt"/>
              <a:ea typeface="+mn-ea"/>
              <a:cs typeface="+mn-cs"/>
            </a:rPr>
            <a:t>また、役場庁舎は老朽化及び耐震性の課題があり、新庁舎建設の検討を本格的に進める必要があるため、その建設に係る財源として庁舎建設基金への積立を計画的に行う必要がある。</a:t>
          </a:r>
          <a:endParaRPr lang="ja-JP" altLang="ja-JP" sz="1400">
            <a:effectLst/>
          </a:endParaRPr>
        </a:p>
        <a:p>
          <a:r>
            <a:rPr kumimoji="1" lang="ja-JP" altLang="ja-JP" sz="1100">
              <a:solidFill>
                <a:schemeClr val="dk1"/>
              </a:solidFill>
              <a:effectLst/>
              <a:latin typeface="+mn-lt"/>
              <a:ea typeface="+mn-ea"/>
              <a:cs typeface="+mn-cs"/>
            </a:rPr>
            <a:t>公共施設等総合管理計画において、廃止・除却としている施設についての解体・撤去を進めるためにも基金の確保に留意する必要がある。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・庁舎建設基金　　　　　：庁舎の建設費用に使用</a:t>
          </a:r>
          <a:endParaRPr lang="ja-JP" altLang="ja-JP" sz="1400">
            <a:effectLst/>
          </a:endParaRPr>
        </a:p>
        <a:p>
          <a:r>
            <a:rPr kumimoji="1" lang="ja-JP" altLang="ja-JP" sz="1100">
              <a:solidFill>
                <a:schemeClr val="dk1"/>
              </a:solidFill>
              <a:effectLst/>
              <a:latin typeface="+mn-lt"/>
              <a:ea typeface="+mn-ea"/>
              <a:cs typeface="+mn-cs"/>
            </a:rPr>
            <a:t>　・住宅開発基金　　　　　：住宅又は宅地の整備に係る費用に使用</a:t>
          </a:r>
          <a:endParaRPr lang="ja-JP" altLang="ja-JP" sz="1400">
            <a:effectLst/>
          </a:endParaRPr>
        </a:p>
        <a:p>
          <a:r>
            <a:rPr kumimoji="1" lang="ja-JP" altLang="ja-JP" sz="1100">
              <a:solidFill>
                <a:schemeClr val="dk1"/>
              </a:solidFill>
              <a:effectLst/>
              <a:latin typeface="+mn-lt"/>
              <a:ea typeface="+mn-ea"/>
              <a:cs typeface="+mn-cs"/>
            </a:rPr>
            <a:t>　・森づくり基金　　　　　：森林環境の整備や木材の活用等に係る費用に使用</a:t>
          </a:r>
          <a:endParaRPr lang="ja-JP" altLang="ja-JP" sz="1400">
            <a:effectLst/>
          </a:endParaRPr>
        </a:p>
        <a:p>
          <a:r>
            <a:rPr kumimoji="1" lang="ja-JP" altLang="ja-JP" sz="1100">
              <a:solidFill>
                <a:schemeClr val="dk1"/>
              </a:solidFill>
              <a:effectLst/>
              <a:latin typeface="+mn-lt"/>
              <a:ea typeface="+mn-ea"/>
              <a:cs typeface="+mn-cs"/>
            </a:rPr>
            <a:t>　・宅地分譲用地売払代金　：住宅又は宅地の整備に係る費用に使用</a:t>
          </a:r>
          <a:endParaRPr lang="ja-JP" altLang="ja-JP" sz="1400">
            <a:effectLst/>
          </a:endParaRPr>
        </a:p>
        <a:p>
          <a:r>
            <a:rPr kumimoji="1" lang="ja-JP" altLang="ja-JP" sz="1100">
              <a:solidFill>
                <a:schemeClr val="dk1"/>
              </a:solidFill>
              <a:effectLst/>
              <a:latin typeface="+mn-lt"/>
              <a:ea typeface="+mn-ea"/>
              <a:cs typeface="+mn-cs"/>
            </a:rPr>
            <a:t>　・新規居住者用地貸付料　：住宅又は宅地の整備に係る費用に使用</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森林環境の整備や木材の活用等に係る事業に活用する森づくり基金</a:t>
          </a:r>
          <a:r>
            <a:rPr kumimoji="1" lang="ja-JP" altLang="en-US" sz="1100">
              <a:solidFill>
                <a:schemeClr val="dk1"/>
              </a:solidFill>
              <a:effectLst/>
              <a:latin typeface="+mn-lt"/>
              <a:ea typeface="+mn-ea"/>
              <a:cs typeface="+mn-cs"/>
            </a:rPr>
            <a:t>に積み立てを行ったが</a:t>
          </a:r>
          <a:r>
            <a:rPr kumimoji="1" lang="ja-JP" altLang="ja-JP" sz="1100">
              <a:solidFill>
                <a:schemeClr val="dk1"/>
              </a:solidFill>
              <a:effectLst/>
              <a:latin typeface="+mn-lt"/>
              <a:ea typeface="+mn-ea"/>
              <a:cs typeface="+mn-cs"/>
            </a:rPr>
            <a:t>、ほぼ横ばい</a:t>
          </a:r>
          <a:r>
            <a:rPr kumimoji="1" lang="ja-JP" altLang="en-US" sz="1100">
              <a:solidFill>
                <a:schemeClr val="dk1"/>
              </a:solidFill>
              <a:effectLst/>
              <a:latin typeface="+mn-lt"/>
              <a:ea typeface="+mn-ea"/>
              <a:cs typeface="+mn-cs"/>
            </a:rPr>
            <a:t>である</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庁舎建設等基金は、庁舎建設の具体的な計画がないため、取崩し時期は未定であるが、庁舎の老朽化は明確なため、早期実現に向け積立に努める。</a:t>
          </a:r>
          <a:endParaRPr lang="ja-JP" altLang="ja-JP" sz="1400">
            <a:effectLst/>
          </a:endParaRPr>
        </a:p>
        <a:p>
          <a:r>
            <a:rPr kumimoji="1" lang="ja-JP" altLang="ja-JP" sz="1100">
              <a:solidFill>
                <a:schemeClr val="dk1"/>
              </a:solidFill>
              <a:effectLst/>
              <a:latin typeface="+mn-lt"/>
              <a:ea typeface="+mn-ea"/>
              <a:cs typeface="+mn-cs"/>
            </a:rPr>
            <a:t>森づくり基金は、森林環境の整備や木材の活用等に係る事業に活用しながら、余剰分は積み立て、翌年度以降の事業に活用する。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年度で実施した旧東栄小学校解体工事により、財源不足額が生じ、財政調整基金を取り崩さざるを得なかったため、</a:t>
          </a:r>
          <a:r>
            <a:rPr kumimoji="1" lang="en-US" altLang="ja-JP" sz="1100">
              <a:solidFill>
                <a:schemeClr val="dk1"/>
              </a:solidFill>
              <a:effectLst/>
              <a:latin typeface="+mn-lt"/>
              <a:ea typeface="+mn-ea"/>
              <a:cs typeface="+mn-cs"/>
            </a:rPr>
            <a:t>315</a:t>
          </a:r>
          <a:r>
            <a:rPr kumimoji="1" lang="ja-JP" altLang="ja-JP" sz="1100">
              <a:solidFill>
                <a:schemeClr val="dk1"/>
              </a:solidFill>
              <a:effectLst/>
              <a:latin typeface="+mn-lt"/>
              <a:ea typeface="+mn-ea"/>
              <a:cs typeface="+mn-cs"/>
            </a:rPr>
            <a:t>百万円の減少となった。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財政調整基金は、緊急時及び特定財源のない事業への財源対策としての重要な手段であるため、規模に明確な設定を設けてはいないものの、常に確保するよう留意している。</a:t>
          </a:r>
          <a:endParaRPr lang="ja-JP" altLang="ja-JP" sz="1400">
            <a:effectLst/>
          </a:endParaRPr>
        </a:p>
        <a:p>
          <a:r>
            <a:rPr kumimoji="1" lang="ja-JP" altLang="ja-JP" sz="1100">
              <a:solidFill>
                <a:schemeClr val="dk1"/>
              </a:solidFill>
              <a:effectLst/>
              <a:latin typeface="+mn-lt"/>
              <a:ea typeface="+mn-ea"/>
              <a:cs typeface="+mn-cs"/>
            </a:rPr>
            <a:t>令和７年度に公債費のピークを迎えること、物価高騰など、今後も予断を許さない状況が続くことが想定されるため、一般財源の確保と歳出削減を進め、残高を維持するように努める。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当初予算時は、公債費の増加による財源対策として取崩しを見込んだが、年度末において財源確保の見通しが立ったため、取崩しを止め残高を確保することができた。ただし、新たに積立てをするほどの余裕はなかったため、残高は横ばいとなっ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診療所・保健福祉センター整備事業などの大型事業において借入れた地方債の償還が控えており、令和７年度に迎える公債費のピークに向け残高の確保に留意していく。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愛知県東栄町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2,703
2,672
123.38
4,261,444
4,102,827
135,615
2,277,151
3,521,991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近年は数値に大きな変動がなく、類似団体平均と同水準で推移している。</a:t>
          </a:r>
          <a:endParaRPr lang="ja-JP" altLang="ja-JP" sz="1400">
            <a:effectLst/>
          </a:endParaRPr>
        </a:p>
        <a:p>
          <a:r>
            <a:rPr kumimoji="1" lang="ja-JP" altLang="ja-JP" sz="1100">
              <a:solidFill>
                <a:schemeClr val="dk1"/>
              </a:solidFill>
              <a:effectLst/>
              <a:latin typeface="+mn-lt"/>
              <a:ea typeface="+mn-ea"/>
              <a:cs typeface="+mn-cs"/>
            </a:rPr>
            <a:t>過疎化による人口の減少や全国平均を上回る高齢化率に加え、町内に中心となる産業がないこと等により、財政基盤が弱い状態が続いている。</a:t>
          </a:r>
          <a:endParaRPr lang="ja-JP" altLang="ja-JP" sz="1400">
            <a:effectLst/>
          </a:endParaRPr>
        </a:p>
        <a:p>
          <a:r>
            <a:rPr kumimoji="1" lang="ja-JP" altLang="ja-JP" sz="1100">
              <a:solidFill>
                <a:schemeClr val="dk1"/>
              </a:solidFill>
              <a:effectLst/>
              <a:latin typeface="+mn-lt"/>
              <a:ea typeface="+mn-ea"/>
              <a:cs typeface="+mn-cs"/>
            </a:rPr>
            <a:t>地方税等収入の高水準での徴収率の維持、緊急且つ必要な事業の峻別、経常経費の更なる抑制といった歳出の見直しを継続して行っていくなど、財政基盤の維持・強化に努める必要がある。</a:t>
          </a:r>
          <a:endParaRPr lang="ja-JP" altLang="ja-JP" sz="1400">
            <a:effectLst/>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162814</xdr:rowOff>
    </xdr:from>
    <xdr:to>
      <xdr:col>23</xdr:col>
      <xdr:colOff>133350</xdr:colOff>
      <xdr:row>43</xdr:row>
      <xdr:rowOff>162814</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5351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162814</xdr:rowOff>
    </xdr:from>
    <xdr:to>
      <xdr:col>19</xdr:col>
      <xdr:colOff>133350</xdr:colOff>
      <xdr:row>43</xdr:row>
      <xdr:rowOff>162814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5351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42689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43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162814</xdr:rowOff>
    </xdr:from>
    <xdr:to>
      <xdr:col>15</xdr:col>
      <xdr:colOff>82550</xdr:colOff>
      <xdr:row>43</xdr:row>
      <xdr:rowOff>162814</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5351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153162</xdr:rowOff>
    </xdr:from>
    <xdr:to>
      <xdr:col>11</xdr:col>
      <xdr:colOff>31750</xdr:colOff>
      <xdr:row>43</xdr:row>
      <xdr:rowOff>162814</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52551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112014</xdr:rowOff>
    </xdr:from>
    <xdr:to>
      <xdr:col>23</xdr:col>
      <xdr:colOff>184150</xdr:colOff>
      <xdr:row>44</xdr:row>
      <xdr:rowOff>42164</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4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42435</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1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112014</xdr:rowOff>
    </xdr:from>
    <xdr:to>
      <xdr:col>19</xdr:col>
      <xdr:colOff>184150</xdr:colOff>
      <xdr:row>44</xdr:row>
      <xdr:rowOff>42164</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4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26941</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570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112014</xdr:rowOff>
    </xdr:from>
    <xdr:to>
      <xdr:col>15</xdr:col>
      <xdr:colOff>133350</xdr:colOff>
      <xdr:row>44</xdr:row>
      <xdr:rowOff>42164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4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26941</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57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112014</xdr:rowOff>
    </xdr:from>
    <xdr:to>
      <xdr:col>11</xdr:col>
      <xdr:colOff>82550</xdr:colOff>
      <xdr:row>44</xdr:row>
      <xdr:rowOff>42164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4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26941</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57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102362</xdr:rowOff>
    </xdr:from>
    <xdr:to>
      <xdr:col>7</xdr:col>
      <xdr:colOff>31750</xdr:colOff>
      <xdr:row>44</xdr:row>
      <xdr:rowOff>32512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47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17289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56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依然として類似団体平均は下回っているが、人件費及び</a:t>
          </a:r>
          <a:r>
            <a:rPr kumimoji="1" lang="ja-JP" altLang="en-US" sz="1100">
              <a:solidFill>
                <a:schemeClr val="dk1"/>
              </a:solidFill>
              <a:effectLst/>
              <a:latin typeface="+mn-lt"/>
              <a:ea typeface="+mn-ea"/>
              <a:cs typeface="+mn-cs"/>
            </a:rPr>
            <a:t>補助</a:t>
          </a:r>
          <a:r>
            <a:rPr kumimoji="1" lang="ja-JP" altLang="ja-JP" sz="1100">
              <a:solidFill>
                <a:schemeClr val="dk1"/>
              </a:solidFill>
              <a:effectLst/>
              <a:latin typeface="+mn-lt"/>
              <a:ea typeface="+mn-ea"/>
              <a:cs typeface="+mn-cs"/>
            </a:rPr>
            <a:t>費の増加により、前年度より</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ポイント上昇する結果となった。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人件費の増加は人事院勧告に従った給与改定等が影響している。また、</a:t>
          </a:r>
          <a:r>
            <a:rPr kumimoji="1" lang="ja-JP" altLang="en-US" sz="1100">
              <a:solidFill>
                <a:schemeClr val="dk1"/>
              </a:solidFill>
              <a:effectLst/>
              <a:latin typeface="+mn-lt"/>
              <a:ea typeface="+mn-ea"/>
              <a:cs typeface="+mn-cs"/>
            </a:rPr>
            <a:t>補助費</a:t>
          </a:r>
          <a:r>
            <a:rPr kumimoji="1" lang="ja-JP" altLang="ja-JP" sz="1100">
              <a:solidFill>
                <a:schemeClr val="dk1"/>
              </a:solidFill>
              <a:effectLst/>
              <a:latin typeface="+mn-lt"/>
              <a:ea typeface="+mn-ea"/>
              <a:cs typeface="+mn-cs"/>
            </a:rPr>
            <a:t>の増加は、</a:t>
          </a:r>
          <a:r>
            <a:rPr kumimoji="1" lang="ja-JP" altLang="en-US" sz="1100">
              <a:solidFill>
                <a:schemeClr val="dk1"/>
              </a:solidFill>
              <a:effectLst/>
              <a:latin typeface="+mn-lt"/>
              <a:ea typeface="+mn-ea"/>
              <a:cs typeface="+mn-cs"/>
            </a:rPr>
            <a:t>新城広域消防負担金等の</a:t>
          </a:r>
          <a:r>
            <a:rPr kumimoji="1" lang="ja-JP" altLang="ja-JP" sz="1100">
              <a:solidFill>
                <a:schemeClr val="dk1"/>
              </a:solidFill>
              <a:effectLst/>
              <a:latin typeface="+mn-lt"/>
              <a:ea typeface="+mn-ea"/>
              <a:cs typeface="+mn-cs"/>
            </a:rPr>
            <a:t>増加が影響した。</a:t>
          </a:r>
          <a:endParaRPr lang="ja-JP" altLang="ja-JP" sz="1400">
            <a:effectLst/>
          </a:endParaRPr>
        </a:p>
        <a:p>
          <a:r>
            <a:rPr kumimoji="1" lang="ja-JP" altLang="ja-JP" sz="1100">
              <a:solidFill>
                <a:schemeClr val="dk1"/>
              </a:solidFill>
              <a:effectLst/>
              <a:latin typeface="+mn-lt"/>
              <a:ea typeface="+mn-ea"/>
              <a:cs typeface="+mn-cs"/>
            </a:rPr>
            <a:t>人件費についても常勤職員数の減少により大きく増加する見込みはないものの、急激な好転は望めないものと考える。</a:t>
          </a:r>
          <a:r>
            <a:rPr kumimoji="1" lang="ja-JP" altLang="en-US" sz="1100">
              <a:solidFill>
                <a:schemeClr val="dk1"/>
              </a:solidFill>
              <a:effectLst/>
              <a:latin typeface="+mn-lt"/>
              <a:ea typeface="+mn-ea"/>
              <a:cs typeface="+mn-cs"/>
            </a:rPr>
            <a:t>補助費は負担金の算定基礎となる人件費が今後も伸びていくことが考えられるため、減少に転じる可能性は低い。</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64029</xdr:rowOff>
    </xdr:from>
    <xdr:to>
      <xdr:col>23</xdr:col>
      <xdr:colOff>133350</xdr:colOff>
      <xdr:row>63</xdr:row>
      <xdr:rowOff>130387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865379"/>
          <a:ext cx="8382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161079</xdr:rowOff>
    </xdr:from>
    <xdr:to>
      <xdr:col>19</xdr:col>
      <xdr:colOff>133350</xdr:colOff>
      <xdr:row>63</xdr:row>
      <xdr:rowOff>64029</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790979"/>
          <a:ext cx="889000" cy="7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137812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3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50482</xdr:rowOff>
    </xdr:from>
    <xdr:to>
      <xdr:col>15</xdr:col>
      <xdr:colOff>82550</xdr:colOff>
      <xdr:row>62</xdr:row>
      <xdr:rowOff>161079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680382"/>
          <a:ext cx="889000" cy="11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87541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88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50482</xdr:rowOff>
    </xdr:from>
    <xdr:to>
      <xdr:col>11</xdr:col>
      <xdr:colOff>31750</xdr:colOff>
      <xdr:row>62</xdr:row>
      <xdr:rowOff>88688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680382"/>
          <a:ext cx="889000" cy="3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23195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133790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51664</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85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13229</xdr:rowOff>
    </xdr:from>
    <xdr:to>
      <xdr:col>19</xdr:col>
      <xdr:colOff>184150</xdr:colOff>
      <xdr:row>63</xdr:row>
      <xdr:rowOff>114829</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81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125006</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583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110279</xdr:rowOff>
    </xdr:from>
    <xdr:to>
      <xdr:col>15</xdr:col>
      <xdr:colOff>133350</xdr:colOff>
      <xdr:row>63</xdr:row>
      <xdr:rowOff>40429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50606</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509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171132</xdr:rowOff>
    </xdr:from>
    <xdr:to>
      <xdr:col>11</xdr:col>
      <xdr:colOff>82550</xdr:colOff>
      <xdr:row>62</xdr:row>
      <xdr:rowOff>101282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62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111459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398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37888</xdr:rowOff>
    </xdr:from>
    <xdr:to>
      <xdr:col>7</xdr:col>
      <xdr:colOff>31750</xdr:colOff>
      <xdr:row>62</xdr:row>
      <xdr:rowOff>139488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66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149665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43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[599,817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人件費、物件費及び維持補修費の合計額の人口１人当たりの金額は、類似団体平均を若干下回る水準で推移している。</a:t>
          </a:r>
          <a:endParaRPr lang="ja-JP" altLang="ja-JP" sz="1400">
            <a:effectLst/>
          </a:endParaRPr>
        </a:p>
        <a:p>
          <a:r>
            <a:rPr kumimoji="1" lang="ja-JP" altLang="ja-JP" sz="1100">
              <a:solidFill>
                <a:schemeClr val="dk1"/>
              </a:solidFill>
              <a:effectLst/>
              <a:latin typeface="+mn-lt"/>
              <a:ea typeface="+mn-ea"/>
              <a:cs typeface="+mn-cs"/>
            </a:rPr>
            <a:t>人事院勧告や物価高騰等により、人件費・物件費は増加の気配がある一方で、人口は減少していくため、数値は横ばいもしくは増加する見込み。</a:t>
          </a:r>
          <a:endParaRPr lang="ja-JP" altLang="ja-JP" sz="1400">
            <a:effectLst/>
          </a:endParaRPr>
        </a:p>
        <a:p>
          <a:r>
            <a:rPr kumimoji="1" lang="ja-JP" altLang="ja-JP" sz="1100">
              <a:solidFill>
                <a:schemeClr val="dk1"/>
              </a:solidFill>
              <a:effectLst/>
              <a:latin typeface="+mn-lt"/>
              <a:ea typeface="+mn-ea"/>
              <a:cs typeface="+mn-cs"/>
            </a:rPr>
            <a:t>引き続き、事務事業の見直しなどにより、歳出を抑えていく必要がある。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115652</xdr:rowOff>
    </xdr:from>
    <xdr:to>
      <xdr:col>23</xdr:col>
      <xdr:colOff>133350</xdr:colOff>
      <xdr:row>81</xdr:row>
      <xdr:rowOff>154443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03102"/>
          <a:ext cx="838200" cy="3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139220</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26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114647</xdr:rowOff>
    </xdr:from>
    <xdr:to>
      <xdr:col>19</xdr:col>
      <xdr:colOff>133350</xdr:colOff>
      <xdr:row>81</xdr:row>
      <xdr:rowOff>115652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02097"/>
          <a:ext cx="88900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15454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7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84103</xdr:rowOff>
    </xdr:from>
    <xdr:to>
      <xdr:col>15</xdr:col>
      <xdr:colOff>82550</xdr:colOff>
      <xdr:row>81</xdr:row>
      <xdr:rowOff>114647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71553"/>
          <a:ext cx="889000" cy="3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59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82125</xdr:rowOff>
    </xdr:from>
    <xdr:to>
      <xdr:col>11</xdr:col>
      <xdr:colOff>31750</xdr:colOff>
      <xdr:row>81</xdr:row>
      <xdr:rowOff>84103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69575"/>
          <a:ext cx="889000" cy="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152001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69692</xdr:rowOff>
    </xdr:from>
    <xdr:to>
      <xdr:col>7</xdr:col>
      <xdr:colOff>31750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156069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4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103643</xdr:rowOff>
    </xdr:from>
    <xdr:to>
      <xdr:col>23</xdr:col>
      <xdr:colOff>184150</xdr:colOff>
      <xdr:row>82</xdr:row>
      <xdr:rowOff>33793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99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24920</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12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64852</xdr:rowOff>
    </xdr:from>
    <xdr:to>
      <xdr:col>19</xdr:col>
      <xdr:colOff>184150</xdr:colOff>
      <xdr:row>81</xdr:row>
      <xdr:rowOff>166452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5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5179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21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63847</xdr:rowOff>
    </xdr:from>
    <xdr:to>
      <xdr:col>15</xdr:col>
      <xdr:colOff>133350</xdr:colOff>
      <xdr:row>81</xdr:row>
      <xdr:rowOff>165447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5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4174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20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33303</xdr:rowOff>
    </xdr:from>
    <xdr:to>
      <xdr:col>11</xdr:col>
      <xdr:colOff>82550</xdr:colOff>
      <xdr:row>81</xdr:row>
      <xdr:rowOff>134903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2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145080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89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31325</xdr:rowOff>
    </xdr:from>
    <xdr:to>
      <xdr:col>7</xdr:col>
      <xdr:colOff>31750</xdr:colOff>
      <xdr:row>81</xdr:row>
      <xdr:rowOff>132925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1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143102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8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ラスパイレス指数の数値は前年度と比べて</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減少し、</a:t>
          </a:r>
          <a:r>
            <a:rPr kumimoji="1" lang="en-US" altLang="ja-JP" sz="1100">
              <a:solidFill>
                <a:schemeClr val="dk1"/>
              </a:solidFill>
              <a:effectLst/>
              <a:latin typeface="+mn-lt"/>
              <a:ea typeface="+mn-ea"/>
              <a:cs typeface="+mn-cs"/>
            </a:rPr>
            <a:t>93.2</a:t>
          </a:r>
          <a:r>
            <a:rPr kumimoji="1" lang="ja-JP" altLang="en-US"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今後も人事院勧告の趣旨を踏まえながら、給与の適正化に努めていく。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53339</xdr:rowOff>
    </xdr:from>
    <xdr:to>
      <xdr:col>81</xdr:col>
      <xdr:colOff>44450</xdr:colOff>
      <xdr:row>86</xdr:row>
      <xdr:rowOff>89536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4798039"/>
          <a:ext cx="8382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53040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797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61913</xdr:rowOff>
    </xdr:from>
    <xdr:to>
      <xdr:col>77</xdr:col>
      <xdr:colOff>44450</xdr:colOff>
      <xdr:row>86</xdr:row>
      <xdr:rowOff>89536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4635163"/>
          <a:ext cx="889000" cy="19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131145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875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37782</xdr:rowOff>
    </xdr:from>
    <xdr:to>
      <xdr:col>72</xdr:col>
      <xdr:colOff>203200</xdr:colOff>
      <xdr:row>85</xdr:row>
      <xdr:rowOff>61913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611032"/>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100648</xdr:rowOff>
    </xdr:from>
    <xdr:to>
      <xdr:col>68</xdr:col>
      <xdr:colOff>152400</xdr:colOff>
      <xdr:row>85</xdr:row>
      <xdr:rowOff>37782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502448"/>
          <a:ext cx="8890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32702</xdr:rowOff>
    </xdr:from>
    <xdr:to>
      <xdr:col>64</xdr:col>
      <xdr:colOff>152400</xdr:colOff>
      <xdr:row>86</xdr:row>
      <xdr:rowOff>134302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119079</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2539</xdr:rowOff>
    </xdr:from>
    <xdr:to>
      <xdr:col>81</xdr:col>
      <xdr:colOff>95250</xdr:colOff>
      <xdr:row>86</xdr:row>
      <xdr:rowOff>104139</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19066</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38736</xdr:rowOff>
    </xdr:from>
    <xdr:to>
      <xdr:col>77</xdr:col>
      <xdr:colOff>95250</xdr:colOff>
      <xdr:row>86</xdr:row>
      <xdr:rowOff>140336</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78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150513</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552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11113</xdr:rowOff>
    </xdr:from>
    <xdr:to>
      <xdr:col>73</xdr:col>
      <xdr:colOff>44450</xdr:colOff>
      <xdr:row>85</xdr:row>
      <xdr:rowOff>112713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58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122890</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353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158432</xdr:rowOff>
    </xdr:from>
    <xdr:to>
      <xdr:col>68</xdr:col>
      <xdr:colOff>203200</xdr:colOff>
      <xdr:row>85</xdr:row>
      <xdr:rowOff>88582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56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98759</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329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49848</xdr:rowOff>
    </xdr:from>
    <xdr:to>
      <xdr:col>64</xdr:col>
      <xdr:colOff>152400</xdr:colOff>
      <xdr:row>84</xdr:row>
      <xdr:rowOff>151448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45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161625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220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人当たり職員数は、近年同水準で推移している。</a:t>
          </a:r>
          <a:endParaRPr lang="ja-JP" altLang="ja-JP" sz="1400">
            <a:effectLst/>
          </a:endParaRPr>
        </a:p>
        <a:p>
          <a:r>
            <a:rPr kumimoji="1" lang="ja-JP" altLang="ja-JP" sz="1100">
              <a:solidFill>
                <a:schemeClr val="dk1"/>
              </a:solidFill>
              <a:effectLst/>
              <a:latin typeface="+mn-lt"/>
              <a:ea typeface="+mn-ea"/>
              <a:cs typeface="+mn-cs"/>
            </a:rPr>
            <a:t>人口減少が続いている一方で、職員の退職や新規採用の減少により常勤職員が減少していることが要因と考えられる。</a:t>
          </a:r>
          <a:endParaRPr lang="ja-JP" altLang="ja-JP" sz="1400">
            <a:effectLst/>
          </a:endParaRPr>
        </a:p>
        <a:p>
          <a:r>
            <a:rPr kumimoji="1" lang="ja-JP" altLang="ja-JP" sz="1100">
              <a:solidFill>
                <a:schemeClr val="dk1"/>
              </a:solidFill>
              <a:effectLst/>
              <a:latin typeface="+mn-lt"/>
              <a:ea typeface="+mn-ea"/>
              <a:cs typeface="+mn-cs"/>
            </a:rPr>
            <a:t>依然として類似団体平均を上回っていることから、行政サービスを維持しつつ、適正な定員管理の推進、組織体制や業務の見直し、効率化に努めていく。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33099</xdr:rowOff>
    </xdr:from>
    <xdr:to>
      <xdr:col>81</xdr:col>
      <xdr:colOff>44450</xdr:colOff>
      <xdr:row>60</xdr:row>
      <xdr:rowOff>68719</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6179800" y="10320099"/>
          <a:ext cx="8382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85131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49415</xdr:rowOff>
    </xdr:from>
    <xdr:to>
      <xdr:col>77</xdr:col>
      <xdr:colOff>44450</xdr:colOff>
      <xdr:row>60</xdr:row>
      <xdr:rowOff>68719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336415"/>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12148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995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49415</xdr:rowOff>
    </xdr:from>
    <xdr:to>
      <xdr:col>72</xdr:col>
      <xdr:colOff>203200</xdr:colOff>
      <xdr:row>60</xdr:row>
      <xdr:rowOff>69064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4401800" y="10336415"/>
          <a:ext cx="889000" cy="1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166708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3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52862</xdr:rowOff>
    </xdr:from>
    <xdr:to>
      <xdr:col>68</xdr:col>
      <xdr:colOff>152400</xdr:colOff>
      <xdr:row>60</xdr:row>
      <xdr:rowOff>69064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339862"/>
          <a:ext cx="889000" cy="1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155217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49071</xdr:rowOff>
    </xdr:from>
    <xdr:to>
      <xdr:col>64</xdr:col>
      <xdr:colOff>152400</xdr:colOff>
      <xdr:row>59</xdr:row>
      <xdr:rowOff>150671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160848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153749</xdr:rowOff>
    </xdr:from>
    <xdr:to>
      <xdr:col>81</xdr:col>
      <xdr:colOff>95250</xdr:colOff>
      <xdr:row>60</xdr:row>
      <xdr:rowOff>83899</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26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125826</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241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17919</xdr:rowOff>
    </xdr:from>
    <xdr:to>
      <xdr:col>77</xdr:col>
      <xdr:colOff>95250</xdr:colOff>
      <xdr:row>60</xdr:row>
      <xdr:rowOff>119519</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30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104296</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391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170065</xdr:rowOff>
    </xdr:from>
    <xdr:to>
      <xdr:col>73</xdr:col>
      <xdr:colOff>44450</xdr:colOff>
      <xdr:row>60</xdr:row>
      <xdr:rowOff>100215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2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84992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3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18264</xdr:rowOff>
    </xdr:from>
    <xdr:to>
      <xdr:col>68</xdr:col>
      <xdr:colOff>203200</xdr:colOff>
      <xdr:row>60</xdr:row>
      <xdr:rowOff>119864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30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104641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39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2062</xdr:rowOff>
    </xdr:from>
    <xdr:to>
      <xdr:col>64</xdr:col>
      <xdr:colOff>152400</xdr:colOff>
      <xdr:row>60</xdr:row>
      <xdr:rowOff>103662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28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88439</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375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類似団体平均を上回っている状況が続いており、</a:t>
          </a:r>
          <a:r>
            <a:rPr lang="ja-JP" altLang="en-US" sz="1100" b="0" i="0" u="none" strike="noStrike" baseline="0">
              <a:solidFill>
                <a:schemeClr val="dk1"/>
              </a:solidFill>
              <a:latin typeface="+mn-lt"/>
              <a:ea typeface="+mn-ea"/>
              <a:cs typeface="+mn-cs"/>
            </a:rPr>
            <a:t>前年度から</a:t>
          </a:r>
          <a:r>
            <a:rPr lang="en-US" altLang="ja-JP" sz="1100" b="0" i="0" u="none" strike="noStrike" baseline="0">
              <a:solidFill>
                <a:schemeClr val="dk1"/>
              </a:solidFill>
              <a:latin typeface="+mn-lt"/>
              <a:ea typeface="+mn-ea"/>
              <a:cs typeface="+mn-cs"/>
            </a:rPr>
            <a:t>1.4 </a:t>
          </a:r>
          <a:r>
            <a:rPr lang="ja-JP" altLang="en-US" sz="1100" b="0" i="0" u="none" strike="noStrike" baseline="0">
              <a:solidFill>
                <a:schemeClr val="dk1"/>
              </a:solidFill>
              <a:latin typeface="+mn-lt"/>
              <a:ea typeface="+mn-ea"/>
              <a:cs typeface="+mn-cs"/>
            </a:rPr>
            <a:t>ポイント上昇し、</a:t>
          </a:r>
          <a:r>
            <a:rPr lang="en-US" altLang="ja-JP" sz="1100" b="0" i="0" u="none" strike="noStrike" baseline="0">
              <a:solidFill>
                <a:schemeClr val="dk1"/>
              </a:solidFill>
              <a:latin typeface="+mn-lt"/>
              <a:ea typeface="+mn-ea"/>
              <a:cs typeface="+mn-cs"/>
            </a:rPr>
            <a:t>11.5</a:t>
          </a:r>
          <a:r>
            <a:rPr lang="ja-JP" altLang="en-US" sz="1100" b="0" i="0" u="none" strike="noStrike" baseline="0">
              <a:solidFill>
                <a:schemeClr val="dk1"/>
              </a:solidFill>
              <a:latin typeface="+mn-lt"/>
              <a:ea typeface="+mn-ea"/>
              <a:cs typeface="+mn-cs"/>
            </a:rPr>
            <a:t>％となった。先に行った大型公共事業に充てた地方債の償還が本格化したことなどが主な要因である。</a:t>
          </a:r>
          <a:r>
            <a:rPr kumimoji="1" lang="ja-JP" altLang="ja-JP" sz="1100">
              <a:solidFill>
                <a:schemeClr val="dk1"/>
              </a:solidFill>
              <a:effectLst/>
              <a:latin typeface="+mn-lt"/>
              <a:ea typeface="+mn-ea"/>
              <a:cs typeface="+mn-cs"/>
            </a:rPr>
            <a:t>令和３・４年度に実施した診療所・保健福祉センター整備事業といった大型事業の財源として発行した地方債の償還が控えているため、今後の新規発行の抑制に努める必要がある。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22860</xdr:rowOff>
    </xdr:from>
    <xdr:to>
      <xdr:col>81</xdr:col>
      <xdr:colOff>44450</xdr:colOff>
      <xdr:row>43</xdr:row>
      <xdr:rowOff>135467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7395210"/>
          <a:ext cx="8382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113877</xdr:rowOff>
    </xdr:from>
    <xdr:to>
      <xdr:col>77</xdr:col>
      <xdr:colOff>44450</xdr:colOff>
      <xdr:row>43</xdr:row>
      <xdr:rowOff>22860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731477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81704</xdr:rowOff>
    </xdr:from>
    <xdr:to>
      <xdr:col>72</xdr:col>
      <xdr:colOff>203200</xdr:colOff>
      <xdr:row>42</xdr:row>
      <xdr:rowOff>113877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728260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81704</xdr:rowOff>
    </xdr:from>
    <xdr:to>
      <xdr:col>68</xdr:col>
      <xdr:colOff>152400</xdr:colOff>
      <xdr:row>42</xdr:row>
      <xdr:rowOff>113877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728260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86377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84667</xdr:rowOff>
    </xdr:from>
    <xdr:to>
      <xdr:col>81</xdr:col>
      <xdr:colOff>95250</xdr:colOff>
      <xdr:row>44</xdr:row>
      <xdr:rowOff>14817</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56744</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74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143510</xdr:rowOff>
    </xdr:from>
    <xdr:to>
      <xdr:col>77</xdr:col>
      <xdr:colOff>95250</xdr:colOff>
      <xdr:row>43</xdr:row>
      <xdr:rowOff>73660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58437</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43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63077</xdr:rowOff>
    </xdr:from>
    <xdr:to>
      <xdr:col>73</xdr:col>
      <xdr:colOff>44450</xdr:colOff>
      <xdr:row>42</xdr:row>
      <xdr:rowOff>164677</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149454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30904</xdr:rowOff>
    </xdr:from>
    <xdr:to>
      <xdr:col>68</xdr:col>
      <xdr:colOff>203200</xdr:colOff>
      <xdr:row>42</xdr:row>
      <xdr:rowOff>132504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117281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63077</xdr:rowOff>
    </xdr:from>
    <xdr:to>
      <xdr:col>64</xdr:col>
      <xdr:colOff>152400</xdr:colOff>
      <xdr:row>42</xdr:row>
      <xdr:rowOff>164677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149454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a:solidFill>
                <a:schemeClr val="dk1"/>
              </a:solidFill>
              <a:latin typeface="+mn-lt"/>
              <a:ea typeface="+mn-ea"/>
              <a:cs typeface="+mn-cs"/>
            </a:rPr>
            <a:t>令和５年度までは比率なしとなったが、令和６年度は</a:t>
          </a:r>
          <a:r>
            <a:rPr lang="en-US" altLang="ja-JP" sz="1100" b="0" i="0" u="none" strike="noStrike" baseline="0">
              <a:solidFill>
                <a:schemeClr val="dk1"/>
              </a:solidFill>
              <a:latin typeface="+mn-lt"/>
              <a:ea typeface="+mn-ea"/>
              <a:cs typeface="+mn-cs"/>
            </a:rPr>
            <a:t>5.4</a:t>
          </a:r>
          <a:r>
            <a:rPr lang="ja-JP" altLang="en-US" sz="1100" b="0" i="0" u="none" strike="noStrike" baseline="0">
              <a:solidFill>
                <a:schemeClr val="dk1"/>
              </a:solidFill>
              <a:latin typeface="+mn-lt"/>
              <a:ea typeface="+mn-ea"/>
              <a:cs typeface="+mn-cs"/>
            </a:rPr>
            <a:t>％となった。財政</a:t>
          </a:r>
        </a:p>
        <a:p>
          <a:r>
            <a:rPr lang="ja-JP" altLang="en-US" sz="1100" b="0" i="0" u="none" strike="noStrike" baseline="0">
              <a:solidFill>
                <a:schemeClr val="dk1"/>
              </a:solidFill>
              <a:latin typeface="+mn-lt"/>
              <a:ea typeface="+mn-ea"/>
              <a:cs typeface="+mn-cs"/>
            </a:rPr>
            <a:t>調整基金残高が減少したことが主な要因である。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134451</xdr:rowOff>
    </xdr:from>
    <xdr:to>
      <xdr:col>81</xdr:col>
      <xdr:colOff>95250</xdr:colOff>
      <xdr:row>14</xdr:row>
      <xdr:rowOff>64601</xdr:rowOff>
    </xdr:to>
    <xdr:sp macro="" textlink="">
      <xdr:nvSpPr>
        <xdr:cNvPr id="451" name="楕円 450">
          <a:extLst>
            <a:ext uri="{FF2B5EF4-FFF2-40B4-BE49-F238E27FC236}">
              <a16:creationId xmlns:a16="http://schemas.microsoft.com/office/drawing/2014/main" id="{00000000-0008-0000-0300-0000C3010000}"/>
            </a:ext>
          </a:extLst>
        </xdr:cNvPr>
        <xdr:cNvSpPr/>
      </xdr:nvSpPr>
      <xdr:spPr>
        <a:xfrm>
          <a:off x="16967200" y="236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106528</xdr:rowOff>
    </xdr:from>
    <xdr:ext cx="762000" cy="259045"/>
    <xdr:sp macro="" textlink="">
      <xdr:nvSpPr>
        <xdr:cNvPr id="452" name="将来負担の状況該当値テキスト">
          <a:extLst>
            <a:ext uri="{FF2B5EF4-FFF2-40B4-BE49-F238E27FC236}">
              <a16:creationId xmlns:a16="http://schemas.microsoft.com/office/drawing/2014/main" id="{00000000-0008-0000-0300-0000C4010000}"/>
            </a:ext>
          </a:extLst>
        </xdr:cNvPr>
        <xdr:cNvSpPr txBox="1"/>
      </xdr:nvSpPr>
      <xdr:spPr>
        <a:xfrm>
          <a:off x="17106900" y="2335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愛知県東栄町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2,703
2,672
123.38
4,261,444
4,102,827
135,615
2,277,151
3,521,991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人件費の増加により前年度に比べ</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ポイント増加したが、以前から類似団体平均と比べると低い水準となっている。</a:t>
          </a:r>
          <a:endParaRPr lang="ja-JP" altLang="ja-JP" sz="1400">
            <a:effectLst/>
          </a:endParaRPr>
        </a:p>
        <a:p>
          <a:r>
            <a:rPr kumimoji="1" lang="ja-JP" altLang="ja-JP" sz="1100">
              <a:solidFill>
                <a:schemeClr val="dk1"/>
              </a:solidFill>
              <a:effectLst/>
              <a:latin typeface="+mn-lt"/>
              <a:ea typeface="+mn-ea"/>
              <a:cs typeface="+mn-cs"/>
            </a:rPr>
            <a:t>職員の退職や新規採用の減少による常勤職員の人員不足を補うため、会計年度任用職員の採用、外部委託などが増加したことが要因と考える。</a:t>
          </a:r>
          <a:endParaRPr lang="ja-JP" altLang="ja-JP" sz="1400">
            <a:effectLst/>
          </a:endParaRPr>
        </a:p>
        <a:p>
          <a:r>
            <a:rPr kumimoji="1" lang="ja-JP" altLang="ja-JP" sz="1100">
              <a:solidFill>
                <a:schemeClr val="dk1"/>
              </a:solidFill>
              <a:effectLst/>
              <a:latin typeface="+mn-lt"/>
              <a:ea typeface="+mn-ea"/>
              <a:cs typeface="+mn-cs"/>
            </a:rPr>
            <a:t>中途採用など、年齢構成の平準化による定員管理の適正化を引き続き行っていく。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119380</xdr:rowOff>
    </xdr:from>
    <xdr:to>
      <xdr:col>24</xdr:col>
      <xdr:colOff>25400</xdr:colOff>
      <xdr:row>35</xdr:row>
      <xdr:rowOff>161290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2013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59707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31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88900</xdr:rowOff>
    </xdr:from>
    <xdr:to>
      <xdr:col>19</xdr:col>
      <xdr:colOff>187325</xdr:colOff>
      <xdr:row>35</xdr:row>
      <xdr:rowOff>119380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896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143527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43180</xdr:rowOff>
    </xdr:from>
    <xdr:to>
      <xdr:col>15</xdr:col>
      <xdr:colOff>98425</xdr:colOff>
      <xdr:row>35</xdr:row>
      <xdr:rowOff>88900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439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113047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8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43180</xdr:rowOff>
    </xdr:from>
    <xdr:to>
      <xdr:col>11</xdr:col>
      <xdr:colOff>9525</xdr:colOff>
      <xdr:row>35</xdr:row>
      <xdr:rowOff>100330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439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86377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110490</xdr:rowOff>
    </xdr:from>
    <xdr:to>
      <xdr:col>24</xdr:col>
      <xdr:colOff>76200</xdr:colOff>
      <xdr:row>36</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127017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68580</xdr:rowOff>
    </xdr:from>
    <xdr:to>
      <xdr:col>20</xdr:col>
      <xdr:colOff>38100</xdr:colOff>
      <xdr:row>35</xdr:row>
      <xdr:rowOff>170180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6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8907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38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38100</xdr:rowOff>
    </xdr:from>
    <xdr:to>
      <xdr:col>15</xdr:col>
      <xdr:colOff>149225</xdr:colOff>
      <xdr:row>35</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149877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163830</xdr:rowOff>
    </xdr:from>
    <xdr:to>
      <xdr:col>11</xdr:col>
      <xdr:colOff>60325</xdr:colOff>
      <xdr:row>35</xdr:row>
      <xdr:rowOff>93980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9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104157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6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49530</xdr:rowOff>
    </xdr:from>
    <xdr:to>
      <xdr:col>6</xdr:col>
      <xdr:colOff>171450</xdr:colOff>
      <xdr:row>35</xdr:row>
      <xdr:rowOff>151130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161307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経常収入一般財源等は微増</a:t>
          </a:r>
          <a:r>
            <a:rPr kumimoji="1" lang="ja-JP" altLang="en-US" sz="1100">
              <a:solidFill>
                <a:schemeClr val="dk1"/>
              </a:solidFill>
              <a:effectLst/>
              <a:latin typeface="+mn-lt"/>
              <a:ea typeface="+mn-ea"/>
              <a:cs typeface="+mn-cs"/>
            </a:rPr>
            <a:t>となった</a:t>
          </a:r>
          <a:r>
            <a:rPr kumimoji="1" lang="ja-JP" altLang="ja-JP" sz="1100">
              <a:solidFill>
                <a:schemeClr val="dk1"/>
              </a:solidFill>
              <a:effectLst/>
              <a:latin typeface="+mn-lt"/>
              <a:ea typeface="+mn-ea"/>
              <a:cs typeface="+mn-cs"/>
            </a:rPr>
            <a:t>一方で、</a:t>
          </a:r>
          <a:r>
            <a:rPr kumimoji="1" lang="ja-JP" altLang="en-US" sz="1100">
              <a:solidFill>
                <a:schemeClr val="dk1"/>
              </a:solidFill>
              <a:effectLst/>
              <a:latin typeface="+mn-lt"/>
              <a:ea typeface="+mn-ea"/>
              <a:cs typeface="+mn-cs"/>
            </a:rPr>
            <a:t>物件費</a:t>
          </a:r>
          <a:r>
            <a:rPr kumimoji="1" lang="ja-JP" altLang="ja-JP" sz="1100">
              <a:solidFill>
                <a:schemeClr val="dk1"/>
              </a:solidFill>
              <a:effectLst/>
              <a:latin typeface="+mn-lt"/>
              <a:ea typeface="+mn-ea"/>
              <a:cs typeface="+mn-cs"/>
            </a:rPr>
            <a:t>の経常経費充当一般財源等は</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したため、数値は</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令和２年度以降、類似団体平均と同水準で推移している</a:t>
          </a:r>
          <a:r>
            <a:rPr kumimoji="1" lang="ja-JP" altLang="en-US"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今後も行政機能のデジタル化、標準化といった費用が見込まれるため、経常費用の抑制、削減に努める。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42418</xdr:rowOff>
    </xdr:from>
    <xdr:to>
      <xdr:col>82</xdr:col>
      <xdr:colOff>107950</xdr:colOff>
      <xdr:row>17</xdr:row>
      <xdr:rowOff>124714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95706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92710</xdr:rowOff>
    </xdr:from>
    <xdr:to>
      <xdr:col>78</xdr:col>
      <xdr:colOff>69850</xdr:colOff>
      <xdr:row>17</xdr:row>
      <xdr:rowOff>124714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0073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112539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84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5842</xdr:rowOff>
    </xdr:from>
    <xdr:to>
      <xdr:col>73</xdr:col>
      <xdr:colOff>180975</xdr:colOff>
      <xdr:row>17</xdr:row>
      <xdr:rowOff>92710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92049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5842</xdr:rowOff>
    </xdr:from>
    <xdr:to>
      <xdr:col>69</xdr:col>
      <xdr:colOff>92075</xdr:colOff>
      <xdr:row>17</xdr:row>
      <xdr:rowOff>110998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92049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43959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71391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163068</xdr:rowOff>
    </xdr:from>
    <xdr:to>
      <xdr:col>82</xdr:col>
      <xdr:colOff>158750</xdr:colOff>
      <xdr:row>17</xdr:row>
      <xdr:rowOff>93218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8145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51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73914</xdr:rowOff>
    </xdr:from>
    <xdr:to>
      <xdr:col>78</xdr:col>
      <xdr:colOff>120650</xdr:colOff>
      <xdr:row>18</xdr:row>
      <xdr:rowOff>4064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160291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74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41910</xdr:rowOff>
    </xdr:from>
    <xdr:to>
      <xdr:col>74</xdr:col>
      <xdr:colOff>31750</xdr:colOff>
      <xdr:row>17</xdr:row>
      <xdr:rowOff>143510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128287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126492</xdr:rowOff>
    </xdr:from>
    <xdr:to>
      <xdr:col>69</xdr:col>
      <xdr:colOff>142875</xdr:colOff>
      <xdr:row>17</xdr:row>
      <xdr:rowOff>56642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41419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60198</xdr:rowOff>
    </xdr:from>
    <xdr:to>
      <xdr:col>65</xdr:col>
      <xdr:colOff>53975</xdr:colOff>
      <xdr:row>17</xdr:row>
      <xdr:rowOff>161798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7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146575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6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昨年度比▲</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となった。</a:t>
          </a:r>
          <a:r>
            <a:rPr kumimoji="1" lang="ja-JP" altLang="ja-JP" sz="1100">
              <a:solidFill>
                <a:schemeClr val="dk1"/>
              </a:solidFill>
              <a:effectLst/>
              <a:latin typeface="+mn-lt"/>
              <a:ea typeface="+mn-ea"/>
              <a:cs typeface="+mn-cs"/>
            </a:rPr>
            <a:t>類似団体平均と</a:t>
          </a:r>
          <a:r>
            <a:rPr kumimoji="1" lang="ja-JP" altLang="en-US" sz="1100">
              <a:solidFill>
                <a:schemeClr val="dk1"/>
              </a:solidFill>
              <a:effectLst/>
              <a:latin typeface="+mn-lt"/>
              <a:ea typeface="+mn-ea"/>
              <a:cs typeface="+mn-cs"/>
            </a:rPr>
            <a:t>比較し低</a:t>
          </a:r>
          <a:r>
            <a:rPr kumimoji="1" lang="ja-JP" altLang="ja-JP" sz="1100">
              <a:solidFill>
                <a:schemeClr val="dk1"/>
              </a:solidFill>
              <a:effectLst/>
              <a:latin typeface="+mn-lt"/>
              <a:ea typeface="+mn-ea"/>
              <a:cs typeface="+mn-cs"/>
            </a:rPr>
            <a:t>水準</a:t>
          </a:r>
          <a:r>
            <a:rPr kumimoji="1" lang="ja-JP" altLang="en-US" sz="1100">
              <a:solidFill>
                <a:schemeClr val="dk1"/>
              </a:solidFill>
              <a:effectLst/>
              <a:latin typeface="+mn-lt"/>
              <a:ea typeface="+mn-ea"/>
              <a:cs typeface="+mn-cs"/>
            </a:rPr>
            <a:t>となっている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高齢者人口は減少傾向にあるものの、一人世帯の増加や障害福祉サービスのニーズの多様化などによる需要の増加が予測されるため、事業費の確保に努める必要がある。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78015</xdr:rowOff>
    </xdr:from>
    <xdr:to>
      <xdr:col>24</xdr:col>
      <xdr:colOff>25400</xdr:colOff>
      <xdr:row>55</xdr:row>
      <xdr:rowOff>4535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336315"/>
          <a:ext cx="8382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159657</xdr:rowOff>
    </xdr:from>
    <xdr:to>
      <xdr:col>19</xdr:col>
      <xdr:colOff>187325</xdr:colOff>
      <xdr:row>55</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179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110672</xdr:rowOff>
    </xdr:from>
    <xdr:to>
      <xdr:col>15</xdr:col>
      <xdr:colOff>98425</xdr:colOff>
      <xdr:row>54</xdr:row>
      <xdr:rowOff>159657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3689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110672</xdr:rowOff>
    </xdr:from>
    <xdr:to>
      <xdr:col>11</xdr:col>
      <xdr:colOff>9525</xdr:colOff>
      <xdr:row>55</xdr:row>
      <xdr:rowOff>53522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36897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27215</xdr:rowOff>
    </xdr:from>
    <xdr:to>
      <xdr:col>24</xdr:col>
      <xdr:colOff>76200</xdr:colOff>
      <xdr:row>54</xdr:row>
      <xdr:rowOff>128815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43742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3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125185</xdr:rowOff>
    </xdr:from>
    <xdr:to>
      <xdr:col>20</xdr:col>
      <xdr:colOff>38100</xdr:colOff>
      <xdr:row>55</xdr:row>
      <xdr:rowOff>55335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65512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5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108857</xdr:rowOff>
    </xdr:from>
    <xdr:to>
      <xdr:col>15</xdr:col>
      <xdr:colOff>149225</xdr:colOff>
      <xdr:row>55</xdr:row>
      <xdr:rowOff>39007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49184</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59872</xdr:rowOff>
    </xdr:from>
    <xdr:to>
      <xdr:col>11</xdr:col>
      <xdr:colOff>60325</xdr:colOff>
      <xdr:row>54</xdr:row>
      <xdr:rowOff>161472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その他（繰出金等）に係る経常収支比率は大きな変動はなく推移している。</a:t>
          </a:r>
          <a:endParaRPr lang="ja-JP" altLang="ja-JP" sz="1400">
            <a:effectLst/>
          </a:endParaRPr>
        </a:p>
        <a:p>
          <a:r>
            <a:rPr kumimoji="1" lang="ja-JP" altLang="ja-JP" sz="1100">
              <a:solidFill>
                <a:schemeClr val="dk1"/>
              </a:solidFill>
              <a:effectLst/>
              <a:latin typeface="+mn-lt"/>
              <a:ea typeface="+mn-ea"/>
              <a:cs typeface="+mn-cs"/>
            </a:rPr>
            <a:t>国民健康保険特別会計及び後期高齢者医療特別会計への繰出は、高齢化率は高いものの、人口減少が続いていることから、横ばいもしくは減少していくものと見込んでいる。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1270</xdr:rowOff>
    </xdr:from>
    <xdr:to>
      <xdr:col>82</xdr:col>
      <xdr:colOff>107950</xdr:colOff>
      <xdr:row>55</xdr:row>
      <xdr:rowOff>28702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43102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45991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818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10414</xdr:rowOff>
    </xdr:from>
    <xdr:to>
      <xdr:col>78</xdr:col>
      <xdr:colOff>69850</xdr:colOff>
      <xdr:row>55</xdr:row>
      <xdr:rowOff>28702</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4401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126001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1007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1270</xdr:rowOff>
    </xdr:from>
    <xdr:to>
      <xdr:col>73</xdr:col>
      <xdr:colOff>180975</xdr:colOff>
      <xdr:row>55</xdr:row>
      <xdr:rowOff>10414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4310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117856</xdr:rowOff>
    </xdr:from>
    <xdr:to>
      <xdr:col>69</xdr:col>
      <xdr:colOff>92075</xdr:colOff>
      <xdr:row>55</xdr:row>
      <xdr:rowOff>1270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3761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18559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1013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85344</xdr:rowOff>
    </xdr:from>
    <xdr:to>
      <xdr:col>65</xdr:col>
      <xdr:colOff>53975</xdr:colOff>
      <xdr:row>59</xdr:row>
      <xdr:rowOff>15494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271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1011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121920</xdr:rowOff>
    </xdr:from>
    <xdr:to>
      <xdr:col>82</xdr:col>
      <xdr:colOff>158750</xdr:colOff>
      <xdr:row>55</xdr:row>
      <xdr:rowOff>52070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138447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149352</xdr:rowOff>
    </xdr:from>
    <xdr:to>
      <xdr:col>78</xdr:col>
      <xdr:colOff>120650</xdr:colOff>
      <xdr:row>55</xdr:row>
      <xdr:rowOff>79502</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40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89679</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176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131064</xdr:rowOff>
    </xdr:from>
    <xdr:to>
      <xdr:col>74</xdr:col>
      <xdr:colOff>31750</xdr:colOff>
      <xdr:row>55</xdr:row>
      <xdr:rowOff>61214</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38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71391</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15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121920</xdr:rowOff>
    </xdr:from>
    <xdr:to>
      <xdr:col>69</xdr:col>
      <xdr:colOff>142875</xdr:colOff>
      <xdr:row>55</xdr:row>
      <xdr:rowOff>52070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62247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67056</xdr:rowOff>
    </xdr:from>
    <xdr:to>
      <xdr:col>65</xdr:col>
      <xdr:colOff>53975</xdr:colOff>
      <xdr:row>54</xdr:row>
      <xdr:rowOff>168656</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32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7383</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09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昨年度比</a:t>
          </a:r>
          <a:r>
            <a:rPr kumimoji="1" lang="en-US" altLang="ja-JP" sz="1100">
              <a:solidFill>
                <a:schemeClr val="dk1"/>
              </a:solidFill>
              <a:effectLst/>
              <a:latin typeface="+mn-lt"/>
              <a:ea typeface="+mn-ea"/>
              <a:cs typeface="+mn-cs"/>
            </a:rPr>
            <a:t>4.8</a:t>
          </a:r>
          <a:r>
            <a:rPr kumimoji="1" lang="ja-JP" altLang="en-US" sz="1100">
              <a:solidFill>
                <a:schemeClr val="dk1"/>
              </a:solidFill>
              <a:effectLst/>
              <a:latin typeface="+mn-lt"/>
              <a:ea typeface="+mn-ea"/>
              <a:cs typeface="+mn-cs"/>
            </a:rPr>
            <a:t>％増となった。</a:t>
          </a:r>
          <a:r>
            <a:rPr kumimoji="1" lang="ja-JP" altLang="ja-JP" sz="1100">
              <a:solidFill>
                <a:schemeClr val="dk1"/>
              </a:solidFill>
              <a:effectLst/>
              <a:latin typeface="+mn-lt"/>
              <a:ea typeface="+mn-ea"/>
              <a:cs typeface="+mn-cs"/>
            </a:rPr>
            <a:t>以前から類似団体平均と比べて高い水準で推移している。</a:t>
          </a:r>
          <a:r>
            <a:rPr kumimoji="1" lang="ja-JP" altLang="en-US" sz="1100">
              <a:solidFill>
                <a:schemeClr val="dk1"/>
              </a:solidFill>
              <a:effectLst/>
              <a:latin typeface="+mn-lt"/>
              <a:ea typeface="+mn-ea"/>
              <a:cs typeface="+mn-cs"/>
            </a:rPr>
            <a:t>広域消防消防負担金の増、公営企業会計への操出金の増が要因。</a:t>
          </a:r>
          <a:endParaRPr lang="ja-JP" altLang="ja-JP" sz="1400">
            <a:effectLst/>
          </a:endParaRPr>
        </a:p>
        <a:p>
          <a:r>
            <a:rPr kumimoji="1" lang="ja-JP" altLang="ja-JP" sz="1100">
              <a:solidFill>
                <a:schemeClr val="dk1"/>
              </a:solidFill>
              <a:effectLst/>
              <a:latin typeface="+mn-lt"/>
              <a:ea typeface="+mn-ea"/>
              <a:cs typeface="+mn-cs"/>
            </a:rPr>
            <a:t>消防防災業務を新城市に委託していることや、ごみ・し尿処理、介護保険事業などを一部組合や広域連合で共同で処理しているため、それに係る負担金が大き</a:t>
          </a:r>
          <a:r>
            <a:rPr kumimoji="1" lang="ja-JP" altLang="en-US" sz="1100">
              <a:solidFill>
                <a:schemeClr val="dk1"/>
              </a:solidFill>
              <a:effectLst/>
              <a:latin typeface="+mn-lt"/>
              <a:ea typeface="+mn-ea"/>
              <a:cs typeface="+mn-cs"/>
            </a:rPr>
            <a:t>い。</a:t>
          </a:r>
          <a:endParaRPr lang="ja-JP" altLang="ja-JP" sz="1400">
            <a:effectLst/>
          </a:endParaRPr>
        </a:p>
        <a:p>
          <a:r>
            <a:rPr kumimoji="1" lang="ja-JP" altLang="ja-JP" sz="1100">
              <a:solidFill>
                <a:schemeClr val="dk1"/>
              </a:solidFill>
              <a:effectLst/>
              <a:latin typeface="+mn-lt"/>
              <a:ea typeface="+mn-ea"/>
              <a:cs typeface="+mn-cs"/>
            </a:rPr>
            <a:t>物価高騰や人件費の増加により、今後も負担金の額は増加することが予想されるため、事業の見直し等経費の縮減に努める必要がある。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108712</xdr:rowOff>
    </xdr:from>
    <xdr:to>
      <xdr:col>82</xdr:col>
      <xdr:colOff>107950</xdr:colOff>
      <xdr:row>39</xdr:row>
      <xdr:rowOff>156718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623812"/>
          <a:ext cx="8382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94996</xdr:rowOff>
    </xdr:from>
    <xdr:to>
      <xdr:col>78</xdr:col>
      <xdr:colOff>69850</xdr:colOff>
      <xdr:row>38</xdr:row>
      <xdr:rowOff>108712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6100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62992</xdr:rowOff>
    </xdr:from>
    <xdr:to>
      <xdr:col>73</xdr:col>
      <xdr:colOff>180975</xdr:colOff>
      <xdr:row>38</xdr:row>
      <xdr:rowOff>94996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5780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60706</xdr:rowOff>
    </xdr:from>
    <xdr:to>
      <xdr:col>69</xdr:col>
      <xdr:colOff>92075</xdr:colOff>
      <xdr:row>38</xdr:row>
      <xdr:rowOff>62992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404356"/>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7383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105918</xdr:rowOff>
    </xdr:from>
    <xdr:to>
      <xdr:col>82</xdr:col>
      <xdr:colOff>158750</xdr:colOff>
      <xdr:row>40</xdr:row>
      <xdr:rowOff>36068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79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77995</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76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57912</xdr:rowOff>
    </xdr:from>
    <xdr:to>
      <xdr:col>78</xdr:col>
      <xdr:colOff>120650</xdr:colOff>
      <xdr:row>38</xdr:row>
      <xdr:rowOff>159512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144289</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659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44196</xdr:rowOff>
    </xdr:from>
    <xdr:to>
      <xdr:col>74</xdr:col>
      <xdr:colOff>31750</xdr:colOff>
      <xdr:row>38</xdr:row>
      <xdr:rowOff>145796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130573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12192</xdr:rowOff>
    </xdr:from>
    <xdr:to>
      <xdr:col>69</xdr:col>
      <xdr:colOff>142875</xdr:colOff>
      <xdr:row>38</xdr:row>
      <xdr:rowOff>113792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98569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公債費</a:t>
          </a:r>
          <a:r>
            <a:rPr kumimoji="1" lang="ja-JP" altLang="ja-JP" sz="1100">
              <a:solidFill>
                <a:schemeClr val="dk1"/>
              </a:solidFill>
              <a:effectLst/>
              <a:latin typeface="+mn-lt"/>
              <a:ea typeface="+mn-ea"/>
              <a:cs typeface="+mn-cs"/>
            </a:rPr>
            <a:t>に係る経常収支比率は大きな変動はなく、類似団体平均と比べても同水準で推移している。</a:t>
          </a:r>
          <a:endParaRPr lang="ja-JP" altLang="ja-JP" sz="1400">
            <a:effectLst/>
          </a:endParaRPr>
        </a:p>
        <a:p>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令和３・４年度に実施した診療所・保健福祉センター整備事業といった大型事業の財源として発行した地方債の償還が控えているため、今後の新規発行の抑制に努める必要がある。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54611</xdr:rowOff>
    </xdr:from>
    <xdr:to>
      <xdr:col>24</xdr:col>
      <xdr:colOff>25400</xdr:colOff>
      <xdr:row>77</xdr:row>
      <xdr:rowOff>58420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25626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165100</xdr:rowOff>
    </xdr:from>
    <xdr:to>
      <xdr:col>19</xdr:col>
      <xdr:colOff>187325</xdr:colOff>
      <xdr:row>77</xdr:row>
      <xdr:rowOff>54611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1953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115570</xdr:rowOff>
    </xdr:from>
    <xdr:to>
      <xdr:col>15</xdr:col>
      <xdr:colOff>98425</xdr:colOff>
      <xdr:row>76</xdr:row>
      <xdr:rowOff>165100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1457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43197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115570</xdr:rowOff>
    </xdr:from>
    <xdr:to>
      <xdr:col>11</xdr:col>
      <xdr:colOff>9525</xdr:colOff>
      <xdr:row>77</xdr:row>
      <xdr:rowOff>12700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1457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7620</xdr:rowOff>
    </xdr:from>
    <xdr:to>
      <xdr:col>24</xdr:col>
      <xdr:colOff>76200</xdr:colOff>
      <xdr:row>77</xdr:row>
      <xdr:rowOff>109220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151147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3811</xdr:rowOff>
    </xdr:from>
    <xdr:to>
      <xdr:col>20</xdr:col>
      <xdr:colOff>38100</xdr:colOff>
      <xdr:row>77</xdr:row>
      <xdr:rowOff>105411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90188</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291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114300</xdr:rowOff>
    </xdr:from>
    <xdr:to>
      <xdr:col>15</xdr:col>
      <xdr:colOff>149225</xdr:colOff>
      <xdr:row>77</xdr:row>
      <xdr:rowOff>44450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64770</xdr:rowOff>
    </xdr:from>
    <xdr:to>
      <xdr:col>11</xdr:col>
      <xdr:colOff>60325</xdr:colOff>
      <xdr:row>76</xdr:row>
      <xdr:rowOff>166370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151147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133350</xdr:rowOff>
    </xdr:from>
    <xdr:to>
      <xdr:col>6</xdr:col>
      <xdr:colOff>171450</xdr:colOff>
      <xdr:row>77</xdr:row>
      <xdr:rowOff>63500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73677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前年度と比べて、経常収入一般財源等は微増に留まった一方で、公債費以外の経常経費充当一般財源等は増加したため、数値は</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ポイント上昇した。</a:t>
          </a:r>
          <a:endParaRPr lang="ja-JP" altLang="ja-JP" sz="1400">
            <a:effectLst/>
          </a:endParaRPr>
        </a:p>
        <a:p>
          <a:r>
            <a:rPr kumimoji="1" lang="ja-JP" altLang="ja-JP" sz="1100">
              <a:solidFill>
                <a:schemeClr val="dk1"/>
              </a:solidFill>
              <a:effectLst/>
              <a:latin typeface="+mn-lt"/>
              <a:ea typeface="+mn-ea"/>
              <a:cs typeface="+mn-cs"/>
            </a:rPr>
            <a:t>物価高騰等の影響により、様々なものが値上がりする中で、広域ゴミ処理や情報ネットワーク、広域消防に係る負担金など、町の裁量では削減が難しい費用も増加しているため、事業、支出の精査、適正化を更に進め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8889</xdr:rowOff>
    </xdr:from>
    <xdr:to>
      <xdr:col>82</xdr:col>
      <xdr:colOff>107950</xdr:colOff>
      <xdr:row>76</xdr:row>
      <xdr:rowOff>130811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039089"/>
          <a:ext cx="838200" cy="12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97807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28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100330</xdr:rowOff>
    </xdr:from>
    <xdr:to>
      <xdr:col>78</xdr:col>
      <xdr:colOff>69850</xdr:colOff>
      <xdr:row>76</xdr:row>
      <xdr:rowOff>8889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2959080"/>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111760</xdr:rowOff>
    </xdr:from>
    <xdr:to>
      <xdr:col>73</xdr:col>
      <xdr:colOff>180975</xdr:colOff>
      <xdr:row>75</xdr:row>
      <xdr:rowOff>100330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7990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111760</xdr:rowOff>
    </xdr:from>
    <xdr:to>
      <xdr:col>69</xdr:col>
      <xdr:colOff>92075</xdr:colOff>
      <xdr:row>74</xdr:row>
      <xdr:rowOff>115570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27990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13988</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143527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80011</xdr:rowOff>
    </xdr:from>
    <xdr:to>
      <xdr:col>82</xdr:col>
      <xdr:colOff>158750</xdr:colOff>
      <xdr:row>77</xdr:row>
      <xdr:rowOff>10161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96538</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95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129540</xdr:rowOff>
    </xdr:from>
    <xdr:to>
      <xdr:col>78</xdr:col>
      <xdr:colOff>120650</xdr:colOff>
      <xdr:row>76</xdr:row>
      <xdr:rowOff>59689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69867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757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49530</xdr:rowOff>
    </xdr:from>
    <xdr:to>
      <xdr:col>74</xdr:col>
      <xdr:colOff>31750</xdr:colOff>
      <xdr:row>75</xdr:row>
      <xdr:rowOff>151130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161307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60960</xdr:rowOff>
    </xdr:from>
    <xdr:to>
      <xdr:col>69</xdr:col>
      <xdr:colOff>142875</xdr:colOff>
      <xdr:row>74</xdr:row>
      <xdr:rowOff>162560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1287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64770</xdr:rowOff>
    </xdr:from>
    <xdr:to>
      <xdr:col>65</xdr:col>
      <xdr:colOff>53975</xdr:colOff>
      <xdr:row>74</xdr:row>
      <xdr:rowOff>166370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27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5097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52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愛知県東栄町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139879</xdr:rowOff>
    </xdr:from>
    <xdr:to>
      <xdr:col>29</xdr:col>
      <xdr:colOff>127000</xdr:colOff>
      <xdr:row>18</xdr:row>
      <xdr:rowOff>163463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273604"/>
          <a:ext cx="647700" cy="23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148602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3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163463</xdr:rowOff>
    </xdr:from>
    <xdr:to>
      <xdr:col>26</xdr:col>
      <xdr:colOff>50800</xdr:colOff>
      <xdr:row>19</xdr:row>
      <xdr:rowOff>7994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297188"/>
          <a:ext cx="698500" cy="159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94945</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85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7994</xdr:rowOff>
    </xdr:from>
    <xdr:to>
      <xdr:col>22</xdr:col>
      <xdr:colOff>114300</xdr:colOff>
      <xdr:row>19</xdr:row>
      <xdr:rowOff>13104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313169"/>
          <a:ext cx="698500" cy="51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121813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9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13104</xdr:rowOff>
    </xdr:from>
    <xdr:to>
      <xdr:col>18</xdr:col>
      <xdr:colOff>177800</xdr:colOff>
      <xdr:row>19</xdr:row>
      <xdr:rowOff>18237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318279"/>
          <a:ext cx="698500" cy="51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141465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932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37114</xdr:rowOff>
    </xdr:from>
    <xdr:to>
      <xdr:col>15</xdr:col>
      <xdr:colOff>101600</xdr:colOff>
      <xdr:row>18</xdr:row>
      <xdr:rowOff>138714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0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148891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93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89079</xdr:rowOff>
    </xdr:from>
    <xdr:to>
      <xdr:col>29</xdr:col>
      <xdr:colOff>177800</xdr:colOff>
      <xdr:row>19</xdr:row>
      <xdr:rowOff>19229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222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169106</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13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112663</xdr:rowOff>
    </xdr:from>
    <xdr:to>
      <xdr:col>26</xdr:col>
      <xdr:colOff>101600</xdr:colOff>
      <xdr:row>19</xdr:row>
      <xdr:rowOff>42813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2463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27590</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332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128644</xdr:rowOff>
    </xdr:from>
    <xdr:to>
      <xdr:col>22</xdr:col>
      <xdr:colOff>165100</xdr:colOff>
      <xdr:row>19</xdr:row>
      <xdr:rowOff>58794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262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43571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348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133754</xdr:rowOff>
    </xdr:from>
    <xdr:to>
      <xdr:col>19</xdr:col>
      <xdr:colOff>38100</xdr:colOff>
      <xdr:row>19</xdr:row>
      <xdr:rowOff>63904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267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48681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353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138887</xdr:rowOff>
    </xdr:from>
    <xdr:to>
      <xdr:col>15</xdr:col>
      <xdr:colOff>101600</xdr:colOff>
      <xdr:row>19</xdr:row>
      <xdr:rowOff>69037</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2726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53814</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35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228750</xdr:rowOff>
    </xdr:from>
    <xdr:to>
      <xdr:col>29</xdr:col>
      <xdr:colOff>127000</xdr:colOff>
      <xdr:row>35</xdr:row>
      <xdr:rowOff>247758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839100"/>
          <a:ext cx="647700" cy="190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279418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89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247758</xdr:rowOff>
    </xdr:from>
    <xdr:to>
      <xdr:col>26</xdr:col>
      <xdr:colOff>50800</xdr:colOff>
      <xdr:row>35</xdr:row>
      <xdr:rowOff>304946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858108"/>
          <a:ext cx="698500" cy="57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40699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993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304946</xdr:rowOff>
    </xdr:from>
    <xdr:to>
      <xdr:col>22</xdr:col>
      <xdr:colOff>114300</xdr:colOff>
      <xdr:row>36</xdr:row>
      <xdr:rowOff>8368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915296"/>
          <a:ext cx="698500" cy="463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66390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1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8368</xdr:rowOff>
    </xdr:from>
    <xdr:to>
      <xdr:col>18</xdr:col>
      <xdr:colOff>177800</xdr:colOff>
      <xdr:row>36</xdr:row>
      <xdr:rowOff>14019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961618"/>
          <a:ext cx="698500" cy="56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90168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4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329478</xdr:rowOff>
    </xdr:from>
    <xdr:to>
      <xdr:col>15</xdr:col>
      <xdr:colOff>101600</xdr:colOff>
      <xdr:row>36</xdr:row>
      <xdr:rowOff>88178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39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72955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2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177950</xdr:rowOff>
    </xdr:from>
    <xdr:to>
      <xdr:col>29</xdr:col>
      <xdr:colOff>177800</xdr:colOff>
      <xdr:row>35</xdr:row>
      <xdr:rowOff>279550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788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23027</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63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196958</xdr:rowOff>
    </xdr:from>
    <xdr:to>
      <xdr:col>26</xdr:col>
      <xdr:colOff>101600</xdr:colOff>
      <xdr:row>35</xdr:row>
      <xdr:rowOff>298558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807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308735</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576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254146</xdr:rowOff>
    </xdr:from>
    <xdr:to>
      <xdr:col>22</xdr:col>
      <xdr:colOff>165100</xdr:colOff>
      <xdr:row>36</xdr:row>
      <xdr:rowOff>12846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864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23023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633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300468</xdr:rowOff>
    </xdr:from>
    <xdr:to>
      <xdr:col>19</xdr:col>
      <xdr:colOff>38100</xdr:colOff>
      <xdr:row>36</xdr:row>
      <xdr:rowOff>59168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10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69345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679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306119</xdr:rowOff>
    </xdr:from>
    <xdr:to>
      <xdr:col>15</xdr:col>
      <xdr:colOff>101600</xdr:colOff>
      <xdr:row>36</xdr:row>
      <xdr:rowOff>64819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16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74996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685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愛知県東栄町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2,703
2,672
123.38
4,261,444
4,102,827
135,615
2,277,151
3,521,991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109117</xdr:rowOff>
    </xdr:from>
    <xdr:to>
      <xdr:col>24</xdr:col>
      <xdr:colOff>63500</xdr:colOff>
      <xdr:row>37</xdr:row>
      <xdr:rowOff>129632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52767"/>
          <a:ext cx="838200" cy="2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163138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63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129632</xdr:rowOff>
    </xdr:from>
    <xdr:to>
      <xdr:col>19</xdr:col>
      <xdr:colOff>177800</xdr:colOff>
      <xdr:row>37</xdr:row>
      <xdr:rowOff>143251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73282"/>
          <a:ext cx="889000" cy="1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107036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10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141532</xdr:rowOff>
    </xdr:from>
    <xdr:to>
      <xdr:col>15</xdr:col>
      <xdr:colOff>50800</xdr:colOff>
      <xdr:row>37</xdr:row>
      <xdr:rowOff>143251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485182"/>
          <a:ext cx="889000" cy="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130234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13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141532</xdr:rowOff>
    </xdr:from>
    <xdr:to>
      <xdr:col>10</xdr:col>
      <xdr:colOff>114300</xdr:colOff>
      <xdr:row>37</xdr:row>
      <xdr:rowOff>155001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85182"/>
          <a:ext cx="889000" cy="13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146458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14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31769</xdr:rowOff>
    </xdr:from>
    <xdr:to>
      <xdr:col>6</xdr:col>
      <xdr:colOff>38100</xdr:colOff>
      <xdr:row>37</xdr:row>
      <xdr:rowOff>133369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149896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15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58317</xdr:rowOff>
    </xdr:from>
    <xdr:to>
      <xdr:col>24</xdr:col>
      <xdr:colOff>114300</xdr:colOff>
      <xdr:row>37</xdr:row>
      <xdr:rowOff>159917</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40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36744</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80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78832</xdr:rowOff>
    </xdr:from>
    <xdr:to>
      <xdr:col>20</xdr:col>
      <xdr:colOff>38100</xdr:colOff>
      <xdr:row>38</xdr:row>
      <xdr:rowOff>8982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42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109</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515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92451</xdr:rowOff>
    </xdr:from>
    <xdr:to>
      <xdr:col>15</xdr:col>
      <xdr:colOff>101600</xdr:colOff>
      <xdr:row>38</xdr:row>
      <xdr:rowOff>22601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3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13728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52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90732</xdr:rowOff>
    </xdr:from>
    <xdr:to>
      <xdr:col>10</xdr:col>
      <xdr:colOff>165100</xdr:colOff>
      <xdr:row>38</xdr:row>
      <xdr:rowOff>20882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3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12009</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52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104201</xdr:rowOff>
    </xdr:from>
    <xdr:to>
      <xdr:col>6</xdr:col>
      <xdr:colOff>38100</xdr:colOff>
      <xdr:row>38</xdr:row>
      <xdr:rowOff>34351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4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25478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54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150523</xdr:rowOff>
    </xdr:from>
    <xdr:to>
      <xdr:col>24</xdr:col>
      <xdr:colOff>63500</xdr:colOff>
      <xdr:row>58</xdr:row>
      <xdr:rowOff>7717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923173"/>
          <a:ext cx="838200" cy="2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86879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859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7717</xdr:rowOff>
    </xdr:from>
    <xdr:to>
      <xdr:col>19</xdr:col>
      <xdr:colOff>177800</xdr:colOff>
      <xdr:row>58</xdr:row>
      <xdr:rowOff>11679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951817"/>
          <a:ext cx="8890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69070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7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11679</xdr:rowOff>
    </xdr:from>
    <xdr:to>
      <xdr:col>15</xdr:col>
      <xdr:colOff>50800</xdr:colOff>
      <xdr:row>58</xdr:row>
      <xdr:rowOff>30200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955779"/>
          <a:ext cx="889000" cy="1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76897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7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30132</xdr:rowOff>
    </xdr:from>
    <xdr:to>
      <xdr:col>10</xdr:col>
      <xdr:colOff>114300</xdr:colOff>
      <xdr:row>58</xdr:row>
      <xdr:rowOff>30200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974232"/>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93013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9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139177</xdr:rowOff>
    </xdr:from>
    <xdr:to>
      <xdr:col>6</xdr:col>
      <xdr:colOff>38100</xdr:colOff>
      <xdr:row>58</xdr:row>
      <xdr:rowOff>69327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85854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687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99723</xdr:rowOff>
    </xdr:from>
    <xdr:to>
      <xdr:col>24</xdr:col>
      <xdr:colOff>114300</xdr:colOff>
      <xdr:row>58</xdr:row>
      <xdr:rowOff>29873</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87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59100</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60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128367</xdr:rowOff>
    </xdr:from>
    <xdr:to>
      <xdr:col>20</xdr:col>
      <xdr:colOff>38100</xdr:colOff>
      <xdr:row>58</xdr:row>
      <xdr:rowOff>58517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0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49644</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993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132329</xdr:rowOff>
    </xdr:from>
    <xdr:to>
      <xdr:col>15</xdr:col>
      <xdr:colOff>101600</xdr:colOff>
      <xdr:row>58</xdr:row>
      <xdr:rowOff>62479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0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53606</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99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150850</xdr:rowOff>
    </xdr:from>
    <xdr:to>
      <xdr:col>10</xdr:col>
      <xdr:colOff>165100</xdr:colOff>
      <xdr:row>58</xdr:row>
      <xdr:rowOff>81000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72127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1001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150782</xdr:rowOff>
    </xdr:from>
    <xdr:to>
      <xdr:col>6</xdr:col>
      <xdr:colOff>38100</xdr:colOff>
      <xdr:row>58</xdr:row>
      <xdr:rowOff>80932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2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72059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1001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71996</xdr:rowOff>
    </xdr:from>
    <xdr:to>
      <xdr:col>24</xdr:col>
      <xdr:colOff>63500</xdr:colOff>
      <xdr:row>78</xdr:row>
      <xdr:rowOff>134956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45096"/>
          <a:ext cx="838200" cy="6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5216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37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69889</xdr:rowOff>
    </xdr:from>
    <xdr:to>
      <xdr:col>19</xdr:col>
      <xdr:colOff>177800</xdr:colOff>
      <xdr:row>78</xdr:row>
      <xdr:rowOff>134956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42989"/>
          <a:ext cx="889000" cy="6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2967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69889</xdr:rowOff>
    </xdr:from>
    <xdr:to>
      <xdr:col>15</xdr:col>
      <xdr:colOff>50800</xdr:colOff>
      <xdr:row>79</xdr:row>
      <xdr:rowOff>34914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42989"/>
          <a:ext cx="889000" cy="13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149782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52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31511</xdr:rowOff>
    </xdr:from>
    <xdr:to>
      <xdr:col>10</xdr:col>
      <xdr:colOff>114300</xdr:colOff>
      <xdr:row>79</xdr:row>
      <xdr:rowOff>34914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576061"/>
          <a:ext cx="889000" cy="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9219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77733</xdr:rowOff>
    </xdr:from>
    <xdr:to>
      <xdr:col>6</xdr:col>
      <xdr:colOff>38100</xdr:colOff>
      <xdr:row>79</xdr:row>
      <xdr:rowOff>7883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24410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22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21196</xdr:rowOff>
    </xdr:from>
    <xdr:to>
      <xdr:col>24</xdr:col>
      <xdr:colOff>114300</xdr:colOff>
      <xdr:row>78</xdr:row>
      <xdr:rowOff>122796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9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44073</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4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84156</xdr:rowOff>
    </xdr:from>
    <xdr:to>
      <xdr:col>20</xdr:col>
      <xdr:colOff>38100</xdr:colOff>
      <xdr:row>79</xdr:row>
      <xdr:rowOff>14306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5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5433</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54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19089</xdr:rowOff>
    </xdr:from>
    <xdr:to>
      <xdr:col>15</xdr:col>
      <xdr:colOff>101600</xdr:colOff>
      <xdr:row>78</xdr:row>
      <xdr:rowOff>120689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9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137216</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16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155564</xdr:rowOff>
    </xdr:from>
    <xdr:to>
      <xdr:col>10</xdr:col>
      <xdr:colOff>165100</xdr:colOff>
      <xdr:row>79</xdr:row>
      <xdr:rowOff>85714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52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76841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62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152161</xdr:rowOff>
    </xdr:from>
    <xdr:to>
      <xdr:col>6</xdr:col>
      <xdr:colOff>38100</xdr:colOff>
      <xdr:row>79</xdr:row>
      <xdr:rowOff>82311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52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73438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61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170355</xdr:rowOff>
    </xdr:from>
    <xdr:to>
      <xdr:col>24</xdr:col>
      <xdr:colOff>63500</xdr:colOff>
      <xdr:row>96</xdr:row>
      <xdr:rowOff>24882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458105"/>
          <a:ext cx="838200" cy="2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09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24882</xdr:rowOff>
    </xdr:from>
    <xdr:to>
      <xdr:col>19</xdr:col>
      <xdr:colOff>177800</xdr:colOff>
      <xdr:row>96</xdr:row>
      <xdr:rowOff>68827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484082"/>
          <a:ext cx="889000" cy="4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100812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131006</xdr:rowOff>
    </xdr:from>
    <xdr:to>
      <xdr:col>15</xdr:col>
      <xdr:colOff>50800</xdr:colOff>
      <xdr:row>96</xdr:row>
      <xdr:rowOff>68827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418756"/>
          <a:ext cx="889000" cy="10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149671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131006</xdr:rowOff>
    </xdr:from>
    <xdr:to>
      <xdr:col>10</xdr:col>
      <xdr:colOff>114300</xdr:colOff>
      <xdr:row>96</xdr:row>
      <xdr:rowOff>155961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418756"/>
          <a:ext cx="889000" cy="19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90105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99507</xdr:rowOff>
    </xdr:from>
    <xdr:to>
      <xdr:col>6</xdr:col>
      <xdr:colOff>38100</xdr:colOff>
      <xdr:row>96</xdr:row>
      <xdr:rowOff>29657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46184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119555</xdr:rowOff>
    </xdr:from>
    <xdr:to>
      <xdr:col>24</xdr:col>
      <xdr:colOff>114300</xdr:colOff>
      <xdr:row>96</xdr:row>
      <xdr:rowOff>49705</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40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97982</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38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145532</xdr:rowOff>
    </xdr:from>
    <xdr:to>
      <xdr:col>20</xdr:col>
      <xdr:colOff>38100</xdr:colOff>
      <xdr:row>96</xdr:row>
      <xdr:rowOff>75682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43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66809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52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18027</xdr:rowOff>
    </xdr:from>
    <xdr:to>
      <xdr:col>15</xdr:col>
      <xdr:colOff>101600</xdr:colOff>
      <xdr:row>96</xdr:row>
      <xdr:rowOff>119627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47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110754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56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80206</xdr:rowOff>
    </xdr:from>
    <xdr:to>
      <xdr:col>10</xdr:col>
      <xdr:colOff>165100</xdr:colOff>
      <xdr:row>96</xdr:row>
      <xdr:rowOff>10356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36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1483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46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105161</xdr:rowOff>
    </xdr:from>
    <xdr:to>
      <xdr:col>6</xdr:col>
      <xdr:colOff>38100</xdr:colOff>
      <xdr:row>97</xdr:row>
      <xdr:rowOff>35311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6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26438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5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95871</xdr:rowOff>
    </xdr:from>
    <xdr:to>
      <xdr:col>55</xdr:col>
      <xdr:colOff>0</xdr:colOff>
      <xdr:row>38</xdr:row>
      <xdr:rowOff>65144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439521"/>
          <a:ext cx="838200" cy="140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53117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396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52581</xdr:rowOff>
    </xdr:from>
    <xdr:to>
      <xdr:col>50</xdr:col>
      <xdr:colOff>114300</xdr:colOff>
      <xdr:row>38</xdr:row>
      <xdr:rowOff>65144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567681"/>
          <a:ext cx="889000" cy="1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74080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24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33692</xdr:rowOff>
    </xdr:from>
    <xdr:to>
      <xdr:col>45</xdr:col>
      <xdr:colOff>177800</xdr:colOff>
      <xdr:row>38</xdr:row>
      <xdr:rowOff>52581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6548792"/>
          <a:ext cx="889000" cy="1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85529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25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99869</xdr:rowOff>
    </xdr:from>
    <xdr:to>
      <xdr:col>41</xdr:col>
      <xdr:colOff>50800</xdr:colOff>
      <xdr:row>38</xdr:row>
      <xdr:rowOff>33692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443519"/>
          <a:ext cx="889000" cy="10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77393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59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35578</xdr:rowOff>
    </xdr:from>
    <xdr:to>
      <xdr:col>36</xdr:col>
      <xdr:colOff>165100</xdr:colOff>
      <xdr:row>37</xdr:row>
      <xdr:rowOff>137178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153705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154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45071</xdr:rowOff>
    </xdr:from>
    <xdr:to>
      <xdr:col>55</xdr:col>
      <xdr:colOff>50800</xdr:colOff>
      <xdr:row>37</xdr:row>
      <xdr:rowOff>146671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38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67948</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24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14344</xdr:rowOff>
    </xdr:from>
    <xdr:to>
      <xdr:col>50</xdr:col>
      <xdr:colOff>165100</xdr:colOff>
      <xdr:row>38</xdr:row>
      <xdr:rowOff>115944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52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107071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62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1781</xdr:rowOff>
    </xdr:from>
    <xdr:to>
      <xdr:col>46</xdr:col>
      <xdr:colOff>38100</xdr:colOff>
      <xdr:row>38</xdr:row>
      <xdr:rowOff>103381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51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94508</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60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154342</xdr:rowOff>
    </xdr:from>
    <xdr:to>
      <xdr:col>41</xdr:col>
      <xdr:colOff>101600</xdr:colOff>
      <xdr:row>38</xdr:row>
      <xdr:rowOff>84492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49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101019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273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49069</xdr:rowOff>
    </xdr:from>
    <xdr:to>
      <xdr:col>36</xdr:col>
      <xdr:colOff>165100</xdr:colOff>
      <xdr:row>37</xdr:row>
      <xdr:rowOff>150669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39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141796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48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42539</xdr:rowOff>
    </xdr:from>
    <xdr:to>
      <xdr:col>55</xdr:col>
      <xdr:colOff>0</xdr:colOff>
      <xdr:row>59</xdr:row>
      <xdr:rowOff>60420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158089"/>
          <a:ext cx="838200" cy="1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136114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08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60420</xdr:rowOff>
    </xdr:from>
    <xdr:to>
      <xdr:col>50</xdr:col>
      <xdr:colOff>114300</xdr:colOff>
      <xdr:row>59</xdr:row>
      <xdr:rowOff>70016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175970"/>
          <a:ext cx="889000" cy="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65408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83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56210</xdr:rowOff>
    </xdr:from>
    <xdr:to>
      <xdr:col>45</xdr:col>
      <xdr:colOff>177800</xdr:colOff>
      <xdr:row>59</xdr:row>
      <xdr:rowOff>70016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171760"/>
          <a:ext cx="889000" cy="13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69510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842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42370</xdr:rowOff>
    </xdr:from>
    <xdr:to>
      <xdr:col>41</xdr:col>
      <xdr:colOff>50800</xdr:colOff>
      <xdr:row>59</xdr:row>
      <xdr:rowOff>56210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157920"/>
          <a:ext cx="889000" cy="1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47762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82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110992</xdr:rowOff>
    </xdr:from>
    <xdr:to>
      <xdr:col>36</xdr:col>
      <xdr:colOff>165100</xdr:colOff>
      <xdr:row>59</xdr:row>
      <xdr:rowOff>41142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57669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83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163189</xdr:rowOff>
    </xdr:from>
    <xdr:to>
      <xdr:col>55</xdr:col>
      <xdr:colOff>50800</xdr:colOff>
      <xdr:row>59</xdr:row>
      <xdr:rowOff>93339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10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91664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1003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9620</xdr:rowOff>
    </xdr:from>
    <xdr:to>
      <xdr:col>50</xdr:col>
      <xdr:colOff>165100</xdr:colOff>
      <xdr:row>59</xdr:row>
      <xdr:rowOff>111220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12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102347</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217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19216</xdr:rowOff>
    </xdr:from>
    <xdr:to>
      <xdr:col>46</xdr:col>
      <xdr:colOff>38100</xdr:colOff>
      <xdr:row>59</xdr:row>
      <xdr:rowOff>120816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13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111943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22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5410</xdr:rowOff>
    </xdr:from>
    <xdr:to>
      <xdr:col>41</xdr:col>
      <xdr:colOff>101600</xdr:colOff>
      <xdr:row>59</xdr:row>
      <xdr:rowOff>107010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1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98137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213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163020</xdr:rowOff>
    </xdr:from>
    <xdr:to>
      <xdr:col>36</xdr:col>
      <xdr:colOff>165100</xdr:colOff>
      <xdr:row>59</xdr:row>
      <xdr:rowOff>93170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10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84297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199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24505</xdr:rowOff>
    </xdr:from>
    <xdr:to>
      <xdr:col>55</xdr:col>
      <xdr:colOff>0</xdr:colOff>
      <xdr:row>79</xdr:row>
      <xdr:rowOff>30549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69055"/>
          <a:ext cx="838200" cy="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32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24505</xdr:rowOff>
    </xdr:from>
    <xdr:to>
      <xdr:col>50</xdr:col>
      <xdr:colOff>114300</xdr:colOff>
      <xdr:row>79</xdr:row>
      <xdr:rowOff>29721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69055"/>
          <a:ext cx="889000" cy="5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134253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13644</xdr:rowOff>
    </xdr:from>
    <xdr:to>
      <xdr:col>45</xdr:col>
      <xdr:colOff>177800</xdr:colOff>
      <xdr:row>79</xdr:row>
      <xdr:rowOff>29721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58194"/>
          <a:ext cx="889000" cy="1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80902</xdr:rowOff>
    </xdr:from>
    <xdr:to>
      <xdr:col>41</xdr:col>
      <xdr:colOff>50800</xdr:colOff>
      <xdr:row>79</xdr:row>
      <xdr:rowOff>13644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454002"/>
          <a:ext cx="889000" cy="10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107027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xdr:rowOff>
    </xdr:from>
    <xdr:to>
      <xdr:col>36</xdr:col>
      <xdr:colOff>165100</xdr:colOff>
      <xdr:row>78</xdr:row>
      <xdr:rowOff>118154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134681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16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151199</xdr:rowOff>
    </xdr:from>
    <xdr:to>
      <xdr:col>55</xdr:col>
      <xdr:colOff>50800</xdr:colOff>
      <xdr:row>79</xdr:row>
      <xdr:rowOff>81349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2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66126</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3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145155</xdr:rowOff>
    </xdr:from>
    <xdr:to>
      <xdr:col>50</xdr:col>
      <xdr:colOff>165100</xdr:colOff>
      <xdr:row>79</xdr:row>
      <xdr:rowOff>75305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1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66432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610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150371</xdr:rowOff>
    </xdr:from>
    <xdr:to>
      <xdr:col>46</xdr:col>
      <xdr:colOff>38100</xdr:colOff>
      <xdr:row>79</xdr:row>
      <xdr:rowOff>80521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2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71648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61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134294</xdr:rowOff>
    </xdr:from>
    <xdr:to>
      <xdr:col>41</xdr:col>
      <xdr:colOff>101600</xdr:colOff>
      <xdr:row>79</xdr:row>
      <xdr:rowOff>64444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0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55571</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60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30102</xdr:rowOff>
    </xdr:from>
    <xdr:to>
      <xdr:col>36</xdr:col>
      <xdr:colOff>165100</xdr:colOff>
      <xdr:row>78</xdr:row>
      <xdr:rowOff>131702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0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122829</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3495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65829</xdr:rowOff>
    </xdr:from>
    <xdr:to>
      <xdr:col>55</xdr:col>
      <xdr:colOff>0</xdr:colOff>
      <xdr:row>98</xdr:row>
      <xdr:rowOff>93349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67929"/>
          <a:ext cx="838200" cy="2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32946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63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93349</xdr:rowOff>
    </xdr:from>
    <xdr:to>
      <xdr:col>50</xdr:col>
      <xdr:colOff>114300</xdr:colOff>
      <xdr:row>98</xdr:row>
      <xdr:rowOff>105549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95449"/>
          <a:ext cx="889000" cy="1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128967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8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105549</xdr:rowOff>
    </xdr:from>
    <xdr:to>
      <xdr:col>45</xdr:col>
      <xdr:colOff>177800</xdr:colOff>
      <xdr:row>98</xdr:row>
      <xdr:rowOff>105852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907649"/>
          <a:ext cx="889000" cy="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123590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582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105852</xdr:rowOff>
    </xdr:from>
    <xdr:to>
      <xdr:col>41</xdr:col>
      <xdr:colOff>50800</xdr:colOff>
      <xdr:row>98</xdr:row>
      <xdr:rowOff>109189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907952"/>
          <a:ext cx="889000" cy="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121240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237</xdr:rowOff>
    </xdr:from>
    <xdr:to>
      <xdr:col>36</xdr:col>
      <xdr:colOff>165100</xdr:colOff>
      <xdr:row>98</xdr:row>
      <xdr:rowOff>101837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118364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5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15029</xdr:rowOff>
    </xdr:from>
    <xdr:to>
      <xdr:col>55</xdr:col>
      <xdr:colOff>50800</xdr:colOff>
      <xdr:row>98</xdr:row>
      <xdr:rowOff>116629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1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159946</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90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42549</xdr:rowOff>
    </xdr:from>
    <xdr:to>
      <xdr:col>50</xdr:col>
      <xdr:colOff>165100</xdr:colOff>
      <xdr:row>98</xdr:row>
      <xdr:rowOff>144149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4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135276</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937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54749</xdr:rowOff>
    </xdr:from>
    <xdr:to>
      <xdr:col>46</xdr:col>
      <xdr:colOff>38100</xdr:colOff>
      <xdr:row>98</xdr:row>
      <xdr:rowOff>156349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5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147476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4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55052</xdr:rowOff>
    </xdr:from>
    <xdr:to>
      <xdr:col>41</xdr:col>
      <xdr:colOff>101600</xdr:colOff>
      <xdr:row>98</xdr:row>
      <xdr:rowOff>156652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5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147779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4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58389</xdr:rowOff>
    </xdr:from>
    <xdr:to>
      <xdr:col>36</xdr:col>
      <xdr:colOff>165100</xdr:colOff>
      <xdr:row>98</xdr:row>
      <xdr:rowOff>159989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6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151116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5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71520</xdr:rowOff>
    </xdr:from>
    <xdr:to>
      <xdr:col>85</xdr:col>
      <xdr:colOff>127000</xdr:colOff>
      <xdr:row>38</xdr:row>
      <xdr:rowOff>122151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586620"/>
          <a:ext cx="838200" cy="5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80216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95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122151</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37251"/>
          <a:ext cx="889000" cy="9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11377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9790</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96340"/>
          <a:ext cx="889000" cy="3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9790</xdr:rowOff>
    </xdr:from>
    <xdr:to>
      <xdr:col>71</xdr:col>
      <xdr:colOff>177800</xdr:colOff>
      <xdr:row>39</xdr:row>
      <xdr:rowOff>26848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696340"/>
          <a:ext cx="889000" cy="1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66627</xdr:rowOff>
    </xdr:from>
    <xdr:to>
      <xdr:col>67</xdr:col>
      <xdr:colOff>101600</xdr:colOff>
      <xdr:row>38</xdr:row>
      <xdr:rowOff>168227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13304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20720</xdr:rowOff>
    </xdr:from>
    <xdr:to>
      <xdr:col>85</xdr:col>
      <xdr:colOff>177800</xdr:colOff>
      <xdr:row>38</xdr:row>
      <xdr:rowOff>122320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3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43597</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8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71351</xdr:rowOff>
    </xdr:from>
    <xdr:to>
      <xdr:col>81</xdr:col>
      <xdr:colOff>101600</xdr:colOff>
      <xdr:row>39</xdr:row>
      <xdr:rowOff>1501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8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18028</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36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130440</xdr:rowOff>
    </xdr:from>
    <xdr:to>
      <xdr:col>72</xdr:col>
      <xdr:colOff>38100</xdr:colOff>
      <xdr:row>39</xdr:row>
      <xdr:rowOff>60590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4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51717</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38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147498</xdr:rowOff>
    </xdr:from>
    <xdr:to>
      <xdr:col>67</xdr:col>
      <xdr:colOff>101600</xdr:colOff>
      <xdr:row>39</xdr:row>
      <xdr:rowOff>77648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6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68775</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55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65884</xdr:rowOff>
    </xdr:from>
    <xdr:to>
      <xdr:col>85</xdr:col>
      <xdr:colOff>127000</xdr:colOff>
      <xdr:row>77</xdr:row>
      <xdr:rowOff>80513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267534"/>
          <a:ext cx="838200" cy="1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25584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55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80513</xdr:rowOff>
    </xdr:from>
    <xdr:to>
      <xdr:col>81</xdr:col>
      <xdr:colOff>50800</xdr:colOff>
      <xdr:row>77</xdr:row>
      <xdr:rowOff>113458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82163"/>
          <a:ext cx="889000" cy="3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109619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296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113458</xdr:rowOff>
    </xdr:from>
    <xdr:to>
      <xdr:col>76</xdr:col>
      <xdr:colOff>114300</xdr:colOff>
      <xdr:row>77</xdr:row>
      <xdr:rowOff>127020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15108"/>
          <a:ext cx="889000" cy="1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142332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127020</xdr:rowOff>
    </xdr:from>
    <xdr:to>
      <xdr:col>71</xdr:col>
      <xdr:colOff>177800</xdr:colOff>
      <xdr:row>77</xdr:row>
      <xdr:rowOff>138212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28670"/>
          <a:ext cx="889000" cy="1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169333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46146</xdr:rowOff>
    </xdr:from>
    <xdr:to>
      <xdr:col>67</xdr:col>
      <xdr:colOff>101600</xdr:colOff>
      <xdr:row>77</xdr:row>
      <xdr:rowOff>147746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164273</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15084</xdr:rowOff>
    </xdr:from>
    <xdr:to>
      <xdr:col>85</xdr:col>
      <xdr:colOff>177800</xdr:colOff>
      <xdr:row>77</xdr:row>
      <xdr:rowOff>116684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1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164961</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95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29713</xdr:rowOff>
    </xdr:from>
    <xdr:to>
      <xdr:col>81</xdr:col>
      <xdr:colOff>101600</xdr:colOff>
      <xdr:row>77</xdr:row>
      <xdr:rowOff>131313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122440</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3324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62658</xdr:rowOff>
    </xdr:from>
    <xdr:to>
      <xdr:col>76</xdr:col>
      <xdr:colOff>165100</xdr:colOff>
      <xdr:row>77</xdr:row>
      <xdr:rowOff>164258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6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155385</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3357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76220</xdr:rowOff>
    </xdr:from>
    <xdr:to>
      <xdr:col>72</xdr:col>
      <xdr:colOff>38100</xdr:colOff>
      <xdr:row>78</xdr:row>
      <xdr:rowOff>6370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7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168947</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3370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87412</xdr:rowOff>
    </xdr:from>
    <xdr:to>
      <xdr:col>67</xdr:col>
      <xdr:colOff>101600</xdr:colOff>
      <xdr:row>78</xdr:row>
      <xdr:rowOff>17562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8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8689</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3381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67863</xdr:rowOff>
    </xdr:from>
    <xdr:to>
      <xdr:col>85</xdr:col>
      <xdr:colOff>127000</xdr:colOff>
      <xdr:row>98</xdr:row>
      <xdr:rowOff>123547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69963"/>
          <a:ext cx="838200" cy="5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3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67863</xdr:rowOff>
    </xdr:from>
    <xdr:to>
      <xdr:col>81</xdr:col>
      <xdr:colOff>50800</xdr:colOff>
      <xdr:row>98</xdr:row>
      <xdr:rowOff>134941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869963"/>
          <a:ext cx="889000" cy="6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107343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56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32564</xdr:rowOff>
    </xdr:from>
    <xdr:to>
      <xdr:col>76</xdr:col>
      <xdr:colOff>114300</xdr:colOff>
      <xdr:row>98</xdr:row>
      <xdr:rowOff>134941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834664"/>
          <a:ext cx="889000" cy="10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64577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52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32564</xdr:rowOff>
    </xdr:from>
    <xdr:to>
      <xdr:col>71</xdr:col>
      <xdr:colOff>177800</xdr:colOff>
      <xdr:row>98</xdr:row>
      <xdr:rowOff>109421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34664"/>
          <a:ext cx="889000" cy="7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19740</xdr:rowOff>
    </xdr:from>
    <xdr:to>
      <xdr:col>67</xdr:col>
      <xdr:colOff>101600</xdr:colOff>
      <xdr:row>98</xdr:row>
      <xdr:rowOff>121340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137867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9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72747</xdr:rowOff>
    </xdr:from>
    <xdr:to>
      <xdr:col>85</xdr:col>
      <xdr:colOff>177800</xdr:colOff>
      <xdr:row>99</xdr:row>
      <xdr:rowOff>2897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7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159124</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8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17063</xdr:rowOff>
    </xdr:from>
    <xdr:to>
      <xdr:col>81</xdr:col>
      <xdr:colOff>101600</xdr:colOff>
      <xdr:row>98</xdr:row>
      <xdr:rowOff>118663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1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109790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1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84141</xdr:rowOff>
    </xdr:from>
    <xdr:to>
      <xdr:col>76</xdr:col>
      <xdr:colOff>165100</xdr:colOff>
      <xdr:row>99</xdr:row>
      <xdr:rowOff>14291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8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5418</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57428" y="1697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153214</xdr:rowOff>
    </xdr:from>
    <xdr:to>
      <xdr:col>72</xdr:col>
      <xdr:colOff>38100</xdr:colOff>
      <xdr:row>98</xdr:row>
      <xdr:rowOff>83364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8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74491</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795" y="16876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58621</xdr:rowOff>
    </xdr:from>
    <xdr:to>
      <xdr:col>67</xdr:col>
      <xdr:colOff>101600</xdr:colOff>
      <xdr:row>98</xdr:row>
      <xdr:rowOff>160221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6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151348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5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7139</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5322089"/>
          <a:ext cx="838200" cy="133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7139</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5322089"/>
          <a:ext cx="889000" cy="133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145883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660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72953</xdr:rowOff>
    </xdr:from>
    <xdr:to>
      <xdr:col>98</xdr:col>
      <xdr:colOff>38100</xdr:colOff>
      <xdr:row>39</xdr:row>
      <xdr:rowOff>3103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19630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6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127789</xdr:rowOff>
    </xdr:from>
    <xdr:to>
      <xdr:col>112</xdr:col>
      <xdr:colOff>38100</xdr:colOff>
      <xdr:row>31</xdr:row>
      <xdr:rowOff>57939</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527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29</xdr:row>
      <xdr:rowOff>74466</xdr:rowOff>
    </xdr:from>
    <xdr:ext cx="59901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23795" y="5046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38463</xdr:rowOff>
    </xdr:from>
    <xdr:to>
      <xdr:col>116</xdr:col>
      <xdr:colOff>63500</xdr:colOff>
      <xdr:row>59</xdr:row>
      <xdr:rowOff>40014</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10154013"/>
          <a:ext cx="838200" cy="1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147419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10091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40014</xdr:rowOff>
    </xdr:from>
    <xdr:to>
      <xdr:col>111</xdr:col>
      <xdr:colOff>177800</xdr:colOff>
      <xdr:row>59</xdr:row>
      <xdr:rowOff>40439</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155564"/>
          <a:ext cx="889000" cy="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39900</xdr:rowOff>
    </xdr:from>
    <xdr:to>
      <xdr:col>107</xdr:col>
      <xdr:colOff>50800</xdr:colOff>
      <xdr:row>59</xdr:row>
      <xdr:rowOff>40439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155450"/>
          <a:ext cx="889000" cy="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39900</xdr:rowOff>
    </xdr:from>
    <xdr:to>
      <xdr:col>102</xdr:col>
      <xdr:colOff>114300</xdr:colOff>
      <xdr:row>59</xdr:row>
      <xdr:rowOff>42170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155450"/>
          <a:ext cx="889000" cy="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111401</xdr:rowOff>
    </xdr:from>
    <xdr:to>
      <xdr:col>98</xdr:col>
      <xdr:colOff>38100</xdr:colOff>
      <xdr:row>59</xdr:row>
      <xdr:rowOff>41551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58078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3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159113</xdr:rowOff>
    </xdr:from>
    <xdr:to>
      <xdr:col>116</xdr:col>
      <xdr:colOff>114300</xdr:colOff>
      <xdr:row>59</xdr:row>
      <xdr:rowOff>89263</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0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118490</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89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160664</xdr:rowOff>
    </xdr:from>
    <xdr:to>
      <xdr:col>112</xdr:col>
      <xdr:colOff>38100</xdr:colOff>
      <xdr:row>59</xdr:row>
      <xdr:rowOff>90814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0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81941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19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161089</xdr:rowOff>
    </xdr:from>
    <xdr:to>
      <xdr:col>107</xdr:col>
      <xdr:colOff>101600</xdr:colOff>
      <xdr:row>59</xdr:row>
      <xdr:rowOff>91239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0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82366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10197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160550</xdr:rowOff>
    </xdr:from>
    <xdr:to>
      <xdr:col>102</xdr:col>
      <xdr:colOff>165100</xdr:colOff>
      <xdr:row>59</xdr:row>
      <xdr:rowOff>90700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0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81827</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1019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162820</xdr:rowOff>
    </xdr:from>
    <xdr:to>
      <xdr:col>98</xdr:col>
      <xdr:colOff>38100</xdr:colOff>
      <xdr:row>59</xdr:row>
      <xdr:rowOff>92970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0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84097</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1019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109468</xdr:rowOff>
    </xdr:from>
    <xdr:to>
      <xdr:col>116</xdr:col>
      <xdr:colOff>63500</xdr:colOff>
      <xdr:row>77</xdr:row>
      <xdr:rowOff>81262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139668"/>
          <a:ext cx="838200" cy="14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151609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8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41749</xdr:rowOff>
    </xdr:from>
    <xdr:to>
      <xdr:col>111</xdr:col>
      <xdr:colOff>177800</xdr:colOff>
      <xdr:row>77</xdr:row>
      <xdr:rowOff>81262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2214699"/>
          <a:ext cx="889000" cy="106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125485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281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41749</xdr:rowOff>
    </xdr:from>
    <xdr:to>
      <xdr:col>107</xdr:col>
      <xdr:colOff>50800</xdr:colOff>
      <xdr:row>72</xdr:row>
      <xdr:rowOff>130670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214699"/>
          <a:ext cx="889000" cy="26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71849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10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130670</xdr:rowOff>
    </xdr:from>
    <xdr:to>
      <xdr:col>102</xdr:col>
      <xdr:colOff>114300</xdr:colOff>
      <xdr:row>75</xdr:row>
      <xdr:rowOff>84280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475070"/>
          <a:ext cx="889000" cy="46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99110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12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36029</xdr:rowOff>
    </xdr:from>
    <xdr:to>
      <xdr:col>98</xdr:col>
      <xdr:colOff>38100</xdr:colOff>
      <xdr:row>76</xdr:row>
      <xdr:rowOff>137629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6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128756</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15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58668</xdr:rowOff>
    </xdr:from>
    <xdr:to>
      <xdr:col>116</xdr:col>
      <xdr:colOff>114300</xdr:colOff>
      <xdr:row>76</xdr:row>
      <xdr:rowOff>160268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08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81545</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940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30462</xdr:rowOff>
    </xdr:from>
    <xdr:to>
      <xdr:col>112</xdr:col>
      <xdr:colOff>38100</xdr:colOff>
      <xdr:row>77</xdr:row>
      <xdr:rowOff>132062</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23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123189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32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162399</xdr:rowOff>
    </xdr:from>
    <xdr:to>
      <xdr:col>107</xdr:col>
      <xdr:colOff>101600</xdr:colOff>
      <xdr:row>71</xdr:row>
      <xdr:rowOff>92549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16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109076</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1939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79870</xdr:rowOff>
    </xdr:from>
    <xdr:to>
      <xdr:col>102</xdr:col>
      <xdr:colOff>165100</xdr:colOff>
      <xdr:row>73</xdr:row>
      <xdr:rowOff>10020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4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26547</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19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33480</xdr:rowOff>
    </xdr:from>
    <xdr:to>
      <xdr:col>98</xdr:col>
      <xdr:colOff>38100</xdr:colOff>
      <xdr:row>75</xdr:row>
      <xdr:rowOff>135080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89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151607</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667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歳出決算総額は、住民一人当たり</a:t>
          </a:r>
          <a:r>
            <a:rPr kumimoji="1" lang="en-US" altLang="ja-JP" sz="1100">
              <a:solidFill>
                <a:srgbClr val="FF0000"/>
              </a:solidFill>
              <a:effectLst/>
              <a:latin typeface="+mn-lt"/>
              <a:ea typeface="+mn-ea"/>
              <a:cs typeface="+mn-cs"/>
            </a:rPr>
            <a:t>1,517,879</a:t>
          </a:r>
          <a:r>
            <a:rPr kumimoji="1" lang="ja-JP" altLang="ja-JP" sz="1100">
              <a:solidFill>
                <a:srgbClr val="FF0000"/>
              </a:solidFill>
              <a:effectLst/>
              <a:latin typeface="+mn-lt"/>
              <a:ea typeface="+mn-ea"/>
              <a:cs typeface="+mn-cs"/>
            </a:rPr>
            <a:t>円となっている。最も構成比が大きいのは物件費で、住民一人当たり</a:t>
          </a:r>
          <a:r>
            <a:rPr kumimoji="1" lang="en-US" altLang="ja-JP" sz="1100">
              <a:solidFill>
                <a:srgbClr val="FF0000"/>
              </a:solidFill>
              <a:effectLst/>
              <a:latin typeface="+mn-lt"/>
              <a:ea typeface="+mn-ea"/>
              <a:cs typeface="+mn-cs"/>
            </a:rPr>
            <a:t>351,329</a:t>
          </a:r>
          <a:r>
            <a:rPr kumimoji="1" lang="ja-JP" altLang="ja-JP" sz="1100">
              <a:solidFill>
                <a:srgbClr val="FF0000"/>
              </a:solidFill>
              <a:effectLst/>
              <a:latin typeface="+mn-lt"/>
              <a:ea typeface="+mn-ea"/>
              <a:cs typeface="+mn-cs"/>
            </a:rPr>
            <a:t>円、</a:t>
          </a:r>
          <a:r>
            <a:rPr kumimoji="1" lang="ja-JP" altLang="en-US" sz="1100">
              <a:solidFill>
                <a:srgbClr val="FF0000"/>
              </a:solidFill>
              <a:effectLst/>
              <a:latin typeface="+mn-lt"/>
              <a:ea typeface="+mn-ea"/>
              <a:cs typeface="+mn-cs"/>
            </a:rPr>
            <a:t>物価高騰の影響を受け年々上昇している。</a:t>
          </a:r>
          <a:r>
            <a:rPr kumimoji="1" lang="ja-JP" altLang="ja-JP" sz="1100">
              <a:solidFill>
                <a:srgbClr val="FF0000"/>
              </a:solidFill>
              <a:effectLst/>
              <a:latin typeface="+mn-lt"/>
              <a:ea typeface="+mn-ea"/>
              <a:cs typeface="+mn-cs"/>
            </a:rPr>
            <a:t>類似団体平均と同水準で推移している。物価高騰や人件費の上昇により、委託料や需用費は大きく減少する見込みはないと思われる。</a:t>
          </a:r>
          <a:endParaRPr lang="ja-JP" altLang="ja-JP" sz="1400">
            <a:solidFill>
              <a:srgbClr val="FF0000"/>
            </a:solidFill>
            <a:effectLst/>
          </a:endParaRPr>
        </a:p>
        <a:p>
          <a:r>
            <a:rPr kumimoji="1" lang="ja-JP" altLang="ja-JP" sz="1100">
              <a:solidFill>
                <a:srgbClr val="FF0000"/>
              </a:solidFill>
              <a:effectLst/>
              <a:latin typeface="+mn-lt"/>
              <a:ea typeface="+mn-ea"/>
              <a:cs typeface="+mn-cs"/>
            </a:rPr>
            <a:t>扶助費については、住民一人当たり</a:t>
          </a:r>
          <a:r>
            <a:rPr kumimoji="1" lang="en-US" altLang="ja-JP" sz="1100">
              <a:solidFill>
                <a:srgbClr val="FF0000"/>
              </a:solidFill>
              <a:effectLst/>
              <a:latin typeface="+mn-lt"/>
              <a:ea typeface="+mn-ea"/>
              <a:cs typeface="+mn-cs"/>
            </a:rPr>
            <a:t>73,477</a:t>
          </a:r>
          <a:r>
            <a:rPr kumimoji="1" lang="ja-JP" altLang="ja-JP" sz="1100">
              <a:solidFill>
                <a:srgbClr val="FF0000"/>
              </a:solidFill>
              <a:effectLst/>
              <a:latin typeface="+mn-lt"/>
              <a:ea typeface="+mn-ea"/>
              <a:cs typeface="+mn-cs"/>
            </a:rPr>
            <a:t>円となっており、前年度と比較すると約</a:t>
          </a:r>
          <a:r>
            <a:rPr kumimoji="1" lang="en-US" altLang="ja-JP" sz="1100">
              <a:solidFill>
                <a:srgbClr val="FF0000"/>
              </a:solidFill>
              <a:effectLst/>
              <a:latin typeface="+mn-lt"/>
              <a:ea typeface="+mn-ea"/>
              <a:cs typeface="+mn-cs"/>
            </a:rPr>
            <a:t>4.9%</a:t>
          </a:r>
          <a:r>
            <a:rPr kumimoji="1" lang="ja-JP" altLang="ja-JP" sz="1100">
              <a:solidFill>
                <a:srgbClr val="FF0000"/>
              </a:solidFill>
              <a:effectLst/>
              <a:latin typeface="+mn-lt"/>
              <a:ea typeface="+mn-ea"/>
              <a:cs typeface="+mn-cs"/>
            </a:rPr>
            <a:t>の増となったが、依然として類似団体平均よりも低い水準となっている。増加の要因は、</a:t>
          </a:r>
          <a:r>
            <a:rPr kumimoji="1" lang="ja-JP" altLang="en-US" sz="1100">
              <a:solidFill>
                <a:srgbClr val="FF0000"/>
              </a:solidFill>
              <a:effectLst/>
              <a:latin typeface="+mn-lt"/>
              <a:ea typeface="+mn-ea"/>
              <a:cs typeface="+mn-cs"/>
            </a:rPr>
            <a:t>児童手当が</a:t>
          </a:r>
          <a:r>
            <a:rPr kumimoji="1" lang="ja-JP" altLang="ja-JP" sz="1100">
              <a:solidFill>
                <a:srgbClr val="FF0000"/>
              </a:solidFill>
              <a:effectLst/>
              <a:latin typeface="+mn-lt"/>
              <a:ea typeface="+mn-ea"/>
              <a:cs typeface="+mn-cs"/>
            </a:rPr>
            <a:t>増加したことに加え、人口が減少したためと思われる。</a:t>
          </a:r>
          <a:endParaRPr lang="ja-JP" altLang="ja-JP" sz="1400">
            <a:solidFill>
              <a:srgbClr val="FF0000"/>
            </a:solidFill>
            <a:effectLst/>
          </a:endParaRPr>
        </a:p>
        <a:p>
          <a:r>
            <a:rPr kumimoji="1" lang="ja-JP" altLang="ja-JP" sz="1100">
              <a:solidFill>
                <a:srgbClr val="FF0000"/>
              </a:solidFill>
              <a:effectLst/>
              <a:latin typeface="+mn-lt"/>
              <a:ea typeface="+mn-ea"/>
              <a:cs typeface="+mn-cs"/>
            </a:rPr>
            <a:t>災害復旧事業費については、令和５年６月の豪雨により町道の一部が通行不能となったことにより、</a:t>
          </a:r>
          <a:r>
            <a:rPr kumimoji="1" lang="ja-JP" altLang="en-US" sz="1100">
              <a:solidFill>
                <a:srgbClr val="FF0000"/>
              </a:solidFill>
              <a:effectLst/>
              <a:latin typeface="+mn-lt"/>
              <a:ea typeface="+mn-ea"/>
              <a:cs typeface="+mn-cs"/>
            </a:rPr>
            <a:t>令和</a:t>
          </a:r>
          <a:r>
            <a:rPr kumimoji="1" lang="en-US" altLang="ja-JP" sz="1100">
              <a:solidFill>
                <a:srgbClr val="FF0000"/>
              </a:solidFill>
              <a:effectLst/>
              <a:latin typeface="+mn-lt"/>
              <a:ea typeface="+mn-ea"/>
              <a:cs typeface="+mn-cs"/>
            </a:rPr>
            <a:t>5</a:t>
          </a:r>
          <a:r>
            <a:rPr kumimoji="1" lang="ja-JP" altLang="en-US" sz="1100">
              <a:solidFill>
                <a:srgbClr val="FF0000"/>
              </a:solidFill>
              <a:effectLst/>
              <a:latin typeface="+mn-lt"/>
              <a:ea typeface="+mn-ea"/>
              <a:cs typeface="+mn-cs"/>
            </a:rPr>
            <a:t>年度に引き続き</a:t>
          </a:r>
          <a:r>
            <a:rPr kumimoji="1" lang="ja-JP" altLang="ja-JP" sz="1100">
              <a:solidFill>
                <a:srgbClr val="FF0000"/>
              </a:solidFill>
              <a:effectLst/>
              <a:latin typeface="+mn-lt"/>
              <a:ea typeface="+mn-ea"/>
              <a:cs typeface="+mn-cs"/>
            </a:rPr>
            <a:t>復旧工事を実施しているため増となった。</a:t>
          </a:r>
          <a:endParaRPr lang="ja-JP" altLang="ja-JP" sz="1400">
            <a:solidFill>
              <a:srgbClr val="FF0000"/>
            </a:solidFill>
            <a:effectLst/>
          </a:endParaRPr>
        </a:p>
        <a:p>
          <a:r>
            <a:rPr kumimoji="1" lang="ja-JP" altLang="ja-JP" sz="1100">
              <a:solidFill>
                <a:srgbClr val="FF0000"/>
              </a:solidFill>
              <a:effectLst/>
              <a:latin typeface="+mn-lt"/>
              <a:ea typeface="+mn-ea"/>
              <a:cs typeface="+mn-cs"/>
            </a:rPr>
            <a:t>積立金については、住民一人当たり</a:t>
          </a:r>
          <a:r>
            <a:rPr kumimoji="1" lang="en-US" altLang="ja-JP" sz="1100">
              <a:solidFill>
                <a:srgbClr val="FF0000"/>
              </a:solidFill>
              <a:effectLst/>
              <a:latin typeface="+mn-lt"/>
              <a:ea typeface="+mn-ea"/>
              <a:cs typeface="+mn-cs"/>
            </a:rPr>
            <a:t>17,665</a:t>
          </a:r>
          <a:r>
            <a:rPr kumimoji="1" lang="ja-JP" altLang="ja-JP" sz="1100">
              <a:solidFill>
                <a:srgbClr val="FF0000"/>
              </a:solidFill>
              <a:effectLst/>
              <a:latin typeface="+mn-lt"/>
              <a:ea typeface="+mn-ea"/>
              <a:cs typeface="+mn-cs"/>
            </a:rPr>
            <a:t>円となっており、前年度と比較すると</a:t>
          </a:r>
          <a:r>
            <a:rPr kumimoji="1" lang="en-US" altLang="ja-JP" sz="1100">
              <a:solidFill>
                <a:srgbClr val="FF0000"/>
              </a:solidFill>
              <a:effectLst/>
              <a:latin typeface="+mn-lt"/>
              <a:ea typeface="+mn-ea"/>
              <a:cs typeface="+mn-cs"/>
            </a:rPr>
            <a:t>77.5</a:t>
          </a:r>
          <a:r>
            <a:rPr kumimoji="1" lang="ja-JP" altLang="ja-JP" sz="1100">
              <a:solidFill>
                <a:srgbClr val="FF0000"/>
              </a:solidFill>
              <a:effectLst/>
              <a:latin typeface="+mn-lt"/>
              <a:ea typeface="+mn-ea"/>
              <a:cs typeface="+mn-cs"/>
            </a:rPr>
            <a:t>％の</a:t>
          </a:r>
          <a:r>
            <a:rPr kumimoji="1" lang="ja-JP" altLang="en-US" sz="1100">
              <a:solidFill>
                <a:srgbClr val="FF0000"/>
              </a:solidFill>
              <a:effectLst/>
              <a:latin typeface="+mn-lt"/>
              <a:ea typeface="+mn-ea"/>
              <a:cs typeface="+mn-cs"/>
            </a:rPr>
            <a:t>減となった</a:t>
          </a:r>
          <a:r>
            <a:rPr kumimoji="1" lang="ja-JP" altLang="ja-JP" sz="1100">
              <a:solidFill>
                <a:srgbClr val="FF0000"/>
              </a:solidFill>
              <a:effectLst/>
              <a:latin typeface="+mn-lt"/>
              <a:ea typeface="+mn-ea"/>
              <a:cs typeface="+mn-cs"/>
            </a:rPr>
            <a:t>。財政調整基金への積立金が</a:t>
          </a:r>
          <a:r>
            <a:rPr kumimoji="1" lang="ja-JP" altLang="en-US" sz="1100">
              <a:solidFill>
                <a:srgbClr val="FF0000"/>
              </a:solidFill>
              <a:effectLst/>
              <a:latin typeface="+mn-lt"/>
              <a:ea typeface="+mn-ea"/>
              <a:cs typeface="+mn-cs"/>
            </a:rPr>
            <a:t>減少</a:t>
          </a:r>
          <a:r>
            <a:rPr kumimoji="1" lang="ja-JP" altLang="ja-JP" sz="1100">
              <a:solidFill>
                <a:srgbClr val="FF0000"/>
              </a:solidFill>
              <a:effectLst/>
              <a:latin typeface="+mn-lt"/>
              <a:ea typeface="+mn-ea"/>
              <a:cs typeface="+mn-cs"/>
            </a:rPr>
            <a:t>したことが主な要因であり、</a:t>
          </a:r>
          <a:r>
            <a:rPr kumimoji="1" lang="ja-JP" altLang="en-US" sz="1100">
              <a:solidFill>
                <a:srgbClr val="FF0000"/>
              </a:solidFill>
              <a:effectLst/>
              <a:latin typeface="+mn-lt"/>
              <a:ea typeface="+mn-ea"/>
              <a:cs typeface="+mn-cs"/>
            </a:rPr>
            <a:t>令和</a:t>
          </a:r>
          <a:r>
            <a:rPr kumimoji="1" lang="en-US" altLang="ja-JP" sz="1100">
              <a:solidFill>
                <a:srgbClr val="FF0000"/>
              </a:solidFill>
              <a:effectLst/>
              <a:latin typeface="+mn-lt"/>
              <a:ea typeface="+mn-ea"/>
              <a:cs typeface="+mn-cs"/>
            </a:rPr>
            <a:t>6</a:t>
          </a:r>
          <a:r>
            <a:rPr kumimoji="1" lang="ja-JP" altLang="en-US" sz="1100">
              <a:solidFill>
                <a:srgbClr val="FF0000"/>
              </a:solidFill>
              <a:effectLst/>
              <a:latin typeface="+mn-lt"/>
              <a:ea typeface="+mn-ea"/>
              <a:cs typeface="+mn-cs"/>
            </a:rPr>
            <a:t>年度については</a:t>
          </a:r>
          <a:r>
            <a:rPr kumimoji="1" lang="ja-JP" altLang="ja-JP" sz="1100">
              <a:solidFill>
                <a:srgbClr val="FF0000"/>
              </a:solidFill>
              <a:effectLst/>
              <a:latin typeface="+mn-lt"/>
              <a:ea typeface="+mn-ea"/>
              <a:cs typeface="+mn-cs"/>
            </a:rPr>
            <a:t>積み立てをす</a:t>
          </a:r>
          <a:r>
            <a:rPr kumimoji="1" lang="ja-JP" altLang="en-US" sz="1100">
              <a:solidFill>
                <a:srgbClr val="FF0000"/>
              </a:solidFill>
              <a:effectLst/>
              <a:latin typeface="+mn-lt"/>
              <a:ea typeface="+mn-ea"/>
              <a:cs typeface="+mn-cs"/>
            </a:rPr>
            <a:t>る財政的余裕がなかった。</a:t>
          </a:r>
          <a:endParaRPr lang="ja-JP" altLang="ja-JP" sz="1400">
            <a:solidFill>
              <a:srgbClr val="FF0000"/>
            </a:solidFill>
            <a:effectLst/>
          </a:endParaRPr>
        </a:p>
        <a:p>
          <a:r>
            <a:rPr lang="ja-JP" altLang="en-US" sz="1100" b="0" i="0" u="none" strike="noStrike" baseline="0">
              <a:solidFill>
                <a:srgbClr val="FF0000"/>
              </a:solidFill>
              <a:latin typeface="+mn-lt"/>
              <a:ea typeface="+mn-ea"/>
              <a:cs typeface="+mn-cs"/>
            </a:rPr>
            <a:t>補助費等は、</a:t>
          </a:r>
          <a:r>
            <a:rPr kumimoji="1" lang="ja-JP" altLang="ja-JP" sz="1100">
              <a:solidFill>
                <a:srgbClr val="FF0000"/>
              </a:solidFill>
              <a:effectLst/>
              <a:latin typeface="+mn-lt"/>
              <a:ea typeface="+mn-ea"/>
              <a:cs typeface="+mn-cs"/>
            </a:rPr>
            <a:t>住民一人当たり</a:t>
          </a:r>
          <a:r>
            <a:rPr kumimoji="1" lang="en-US" altLang="ja-JP" sz="1100">
              <a:solidFill>
                <a:srgbClr val="FF0000"/>
              </a:solidFill>
              <a:effectLst/>
              <a:latin typeface="+mn-lt"/>
              <a:ea typeface="+mn-ea"/>
              <a:cs typeface="+mn-cs"/>
            </a:rPr>
            <a:t>317,763</a:t>
          </a:r>
          <a:r>
            <a:rPr kumimoji="1" lang="ja-JP" altLang="ja-JP" sz="1100">
              <a:solidFill>
                <a:srgbClr val="FF0000"/>
              </a:solidFill>
              <a:effectLst/>
              <a:latin typeface="+mn-lt"/>
              <a:ea typeface="+mn-ea"/>
              <a:cs typeface="+mn-cs"/>
            </a:rPr>
            <a:t>円となっており、</a:t>
          </a:r>
          <a:r>
            <a:rPr lang="ja-JP" altLang="en-US" sz="1100" b="0" i="0" u="none" strike="noStrike" baseline="0">
              <a:solidFill>
                <a:srgbClr val="FF0000"/>
              </a:solidFill>
              <a:latin typeface="+mn-lt"/>
              <a:ea typeface="+mn-ea"/>
              <a:cs typeface="+mn-cs"/>
            </a:rPr>
            <a:t>新城広域消防負担金等各種負担金の増額、また地方財政状況調査において簡易水道事業特別会計を始めとした企業会計への繰出金を補助費等として整理したことが要因。</a:t>
          </a:r>
          <a:endParaRPr lang="en-US" altLang="ja-JP" sz="1100" b="0" i="0" u="none" strike="noStrike" baseline="0">
            <a:solidFill>
              <a:srgbClr val="FF0000"/>
            </a:solidFill>
            <a:latin typeface="+mn-lt"/>
            <a:ea typeface="+mn-ea"/>
            <a:cs typeface="+mn-cs"/>
          </a:endParaRPr>
        </a:p>
        <a:p>
          <a:r>
            <a:rPr lang="ja-JP" altLang="en-US" sz="1100" b="0" i="0" u="none" strike="noStrike" baseline="0">
              <a:solidFill>
                <a:srgbClr val="FF0000"/>
              </a:solidFill>
              <a:latin typeface="+mn-lt"/>
              <a:ea typeface="+mn-ea"/>
              <a:cs typeface="+mn-cs"/>
            </a:rPr>
            <a:t>投資・出資・貸付金は前年度から大きく減額となりましたが、これは、地方財政状況調査において、簡易水道事業特別会計を始めとした企業会計への繰出金を補助費等として整理したため。</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愛知県東栄町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2,703
2,672
123.38
4,261,444
4,102,827
135,615
2,277,151
3,521,991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82479</xdr:rowOff>
    </xdr:from>
    <xdr:to>
      <xdr:col>24</xdr:col>
      <xdr:colOff>63500</xdr:colOff>
      <xdr:row>38</xdr:row>
      <xdr:rowOff>96638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597579"/>
          <a:ext cx="838200" cy="14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146081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318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96638</xdr:rowOff>
    </xdr:from>
    <xdr:to>
      <xdr:col>19</xdr:col>
      <xdr:colOff>177800</xdr:colOff>
      <xdr:row>38</xdr:row>
      <xdr:rowOff>98938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611738"/>
          <a:ext cx="889000" cy="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65867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23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98938</xdr:rowOff>
    </xdr:from>
    <xdr:to>
      <xdr:col>15</xdr:col>
      <xdr:colOff>50800</xdr:colOff>
      <xdr:row>38</xdr:row>
      <xdr:rowOff>100238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614038"/>
          <a:ext cx="889000" cy="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82497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25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84793</xdr:rowOff>
    </xdr:from>
    <xdr:to>
      <xdr:col>10</xdr:col>
      <xdr:colOff>114300</xdr:colOff>
      <xdr:row>38</xdr:row>
      <xdr:rowOff>100238</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1130300" y="6599893"/>
          <a:ext cx="889000" cy="1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104057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27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157109</xdr:rowOff>
    </xdr:from>
    <xdr:to>
      <xdr:col>6</xdr:col>
      <xdr:colOff>38100</xdr:colOff>
      <xdr:row>38</xdr:row>
      <xdr:rowOff>87258</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103786</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27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31679</xdr:rowOff>
    </xdr:from>
    <xdr:to>
      <xdr:col>24</xdr:col>
      <xdr:colOff>114300</xdr:colOff>
      <xdr:row>38</xdr:row>
      <xdr:rowOff>133279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54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118056</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46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45838</xdr:rowOff>
    </xdr:from>
    <xdr:to>
      <xdr:col>20</xdr:col>
      <xdr:colOff>38100</xdr:colOff>
      <xdr:row>38</xdr:row>
      <xdr:rowOff>147438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56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138565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65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48138</xdr:rowOff>
    </xdr:from>
    <xdr:to>
      <xdr:col>15</xdr:col>
      <xdr:colOff>101600</xdr:colOff>
      <xdr:row>38</xdr:row>
      <xdr:rowOff>149738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56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140865</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65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49438</xdr:rowOff>
    </xdr:from>
    <xdr:to>
      <xdr:col>10</xdr:col>
      <xdr:colOff>165100</xdr:colOff>
      <xdr:row>38</xdr:row>
      <xdr:rowOff>151038</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56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142165</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65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33993</xdr:rowOff>
    </xdr:from>
    <xdr:to>
      <xdr:col>6</xdr:col>
      <xdr:colOff>38100</xdr:colOff>
      <xdr:row>38</xdr:row>
      <xdr:rowOff>135593</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54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126720</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64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153467</xdr:rowOff>
    </xdr:from>
    <xdr:to>
      <xdr:col>24</xdr:col>
      <xdr:colOff>63500</xdr:colOff>
      <xdr:row>58</xdr:row>
      <xdr:rowOff>12623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26117"/>
          <a:ext cx="838200" cy="30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71087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72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12623</xdr:rowOff>
    </xdr:from>
    <xdr:to>
      <xdr:col>19</xdr:col>
      <xdr:colOff>177800</xdr:colOff>
      <xdr:row>58</xdr:row>
      <xdr:rowOff>45438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956723"/>
          <a:ext cx="889000" cy="3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7543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0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171421</xdr:rowOff>
    </xdr:from>
    <xdr:to>
      <xdr:col>15</xdr:col>
      <xdr:colOff>50800</xdr:colOff>
      <xdr:row>58</xdr:row>
      <xdr:rowOff>45438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944071"/>
          <a:ext cx="889000" cy="4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168154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159972</xdr:rowOff>
    </xdr:from>
    <xdr:to>
      <xdr:col>10</xdr:col>
      <xdr:colOff>114300</xdr:colOff>
      <xdr:row>57</xdr:row>
      <xdr:rowOff>171421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932622"/>
          <a:ext cx="889000" cy="1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135634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49406</xdr:rowOff>
    </xdr:from>
    <xdr:to>
      <xdr:col>6</xdr:col>
      <xdr:colOff>38100</xdr:colOff>
      <xdr:row>57</xdr:row>
      <xdr:rowOff>151006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167533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59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102667</xdr:rowOff>
    </xdr:from>
    <xdr:to>
      <xdr:col>24</xdr:col>
      <xdr:colOff>114300</xdr:colOff>
      <xdr:row>58</xdr:row>
      <xdr:rowOff>32817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7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26638</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9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133273</xdr:rowOff>
    </xdr:from>
    <xdr:to>
      <xdr:col>20</xdr:col>
      <xdr:colOff>38100</xdr:colOff>
      <xdr:row>58</xdr:row>
      <xdr:rowOff>63423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0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54550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998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166088</xdr:rowOff>
    </xdr:from>
    <xdr:to>
      <xdr:col>15</xdr:col>
      <xdr:colOff>101600</xdr:colOff>
      <xdr:row>58</xdr:row>
      <xdr:rowOff>96238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3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87365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1003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120621</xdr:rowOff>
    </xdr:from>
    <xdr:to>
      <xdr:col>10</xdr:col>
      <xdr:colOff>165100</xdr:colOff>
      <xdr:row>58</xdr:row>
      <xdr:rowOff>50771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9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41898</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985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109172</xdr:rowOff>
    </xdr:from>
    <xdr:to>
      <xdr:col>6</xdr:col>
      <xdr:colOff>38100</xdr:colOff>
      <xdr:row>58</xdr:row>
      <xdr:rowOff>39322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8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30449</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974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157096</xdr:rowOff>
    </xdr:from>
    <xdr:to>
      <xdr:col>24</xdr:col>
      <xdr:colOff>63500</xdr:colOff>
      <xdr:row>78</xdr:row>
      <xdr:rowOff>56080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358746"/>
          <a:ext cx="838200" cy="7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102037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132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9123</xdr:rowOff>
    </xdr:from>
    <xdr:to>
      <xdr:col>19</xdr:col>
      <xdr:colOff>177800</xdr:colOff>
      <xdr:row>78</xdr:row>
      <xdr:rowOff>56080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382223"/>
          <a:ext cx="889000" cy="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23530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05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106949</xdr:rowOff>
    </xdr:from>
    <xdr:to>
      <xdr:col>15</xdr:col>
      <xdr:colOff>50800</xdr:colOff>
      <xdr:row>78</xdr:row>
      <xdr:rowOff>9123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308599"/>
          <a:ext cx="889000" cy="7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74060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0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106949</xdr:rowOff>
    </xdr:from>
    <xdr:to>
      <xdr:col>10</xdr:col>
      <xdr:colOff>114300</xdr:colOff>
      <xdr:row>78</xdr:row>
      <xdr:rowOff>165097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308599"/>
          <a:ext cx="889000" cy="22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50559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151957</xdr:rowOff>
    </xdr:from>
    <xdr:to>
      <xdr:col>6</xdr:col>
      <xdr:colOff>38100</xdr:colOff>
      <xdr:row>78</xdr:row>
      <xdr:rowOff>82107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98634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128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106296</xdr:rowOff>
    </xdr:from>
    <xdr:to>
      <xdr:col>24</xdr:col>
      <xdr:colOff>114300</xdr:colOff>
      <xdr:row>78</xdr:row>
      <xdr:rowOff>36446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30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84723</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286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5280</xdr:rowOff>
    </xdr:from>
    <xdr:to>
      <xdr:col>20</xdr:col>
      <xdr:colOff>38100</xdr:colOff>
      <xdr:row>78</xdr:row>
      <xdr:rowOff>106880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37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98007</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47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129773</xdr:rowOff>
    </xdr:from>
    <xdr:to>
      <xdr:col>15</xdr:col>
      <xdr:colOff>101600</xdr:colOff>
      <xdr:row>78</xdr:row>
      <xdr:rowOff>59923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33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51050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42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56149</xdr:rowOff>
    </xdr:from>
    <xdr:to>
      <xdr:col>10</xdr:col>
      <xdr:colOff>165100</xdr:colOff>
      <xdr:row>77</xdr:row>
      <xdr:rowOff>157749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5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2826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033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114297</xdr:rowOff>
    </xdr:from>
    <xdr:to>
      <xdr:col>6</xdr:col>
      <xdr:colOff>38100</xdr:colOff>
      <xdr:row>79</xdr:row>
      <xdr:rowOff>44447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48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35574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580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50784</xdr:rowOff>
    </xdr:from>
    <xdr:to>
      <xdr:col>24</xdr:col>
      <xdr:colOff>63500</xdr:colOff>
      <xdr:row>97</xdr:row>
      <xdr:rowOff>62418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681434"/>
          <a:ext cx="838200" cy="1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25264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55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165083</xdr:rowOff>
    </xdr:from>
    <xdr:to>
      <xdr:col>19</xdr:col>
      <xdr:colOff>177800</xdr:colOff>
      <xdr:row>97</xdr:row>
      <xdr:rowOff>62418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452833"/>
          <a:ext cx="889000" cy="240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131677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62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165083</xdr:rowOff>
    </xdr:from>
    <xdr:to>
      <xdr:col>15</xdr:col>
      <xdr:colOff>50800</xdr:colOff>
      <xdr:row>96</xdr:row>
      <xdr:rowOff>5936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452833"/>
          <a:ext cx="889000" cy="1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143879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77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5936</xdr:rowOff>
    </xdr:from>
    <xdr:to>
      <xdr:col>10</xdr:col>
      <xdr:colOff>114300</xdr:colOff>
      <xdr:row>97</xdr:row>
      <xdr:rowOff>66929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465136"/>
          <a:ext cx="889000" cy="23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152557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79149</xdr:rowOff>
    </xdr:from>
    <xdr:to>
      <xdr:col>6</xdr:col>
      <xdr:colOff>38100</xdr:colOff>
      <xdr:row>98</xdr:row>
      <xdr:rowOff>9299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426</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0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171434</xdr:rowOff>
    </xdr:from>
    <xdr:to>
      <xdr:col>24</xdr:col>
      <xdr:colOff>114300</xdr:colOff>
      <xdr:row>97</xdr:row>
      <xdr:rowOff>101584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3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22861</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8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11618</xdr:rowOff>
    </xdr:from>
    <xdr:to>
      <xdr:col>20</xdr:col>
      <xdr:colOff>38100</xdr:colOff>
      <xdr:row>97</xdr:row>
      <xdr:rowOff>113218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4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129745</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417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114283</xdr:rowOff>
    </xdr:from>
    <xdr:to>
      <xdr:col>15</xdr:col>
      <xdr:colOff>101600</xdr:colOff>
      <xdr:row>96</xdr:row>
      <xdr:rowOff>44433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40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60960</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177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126586</xdr:rowOff>
    </xdr:from>
    <xdr:to>
      <xdr:col>10</xdr:col>
      <xdr:colOff>165100</xdr:colOff>
      <xdr:row>96</xdr:row>
      <xdr:rowOff>56736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41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73263</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189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16129</xdr:rowOff>
    </xdr:from>
    <xdr:to>
      <xdr:col>6</xdr:col>
      <xdr:colOff>38100</xdr:colOff>
      <xdr:row>97</xdr:row>
      <xdr:rowOff>117729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4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134256</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42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160217</xdr:rowOff>
    </xdr:from>
    <xdr:to>
      <xdr:col>55</xdr:col>
      <xdr:colOff>0</xdr:colOff>
      <xdr:row>38</xdr:row>
      <xdr:rowOff>164656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675317"/>
          <a:ext cx="838200" cy="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95083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610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159721</xdr:rowOff>
    </xdr:from>
    <xdr:to>
      <xdr:col>50</xdr:col>
      <xdr:colOff>114300</xdr:colOff>
      <xdr:row>38</xdr:row>
      <xdr:rowOff>164656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674821"/>
          <a:ext cx="889000" cy="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39762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72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159721</xdr:rowOff>
    </xdr:from>
    <xdr:to>
      <xdr:col>45</xdr:col>
      <xdr:colOff>177800</xdr:colOff>
      <xdr:row>38</xdr:row>
      <xdr:rowOff>167304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674821"/>
          <a:ext cx="889000" cy="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41191</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72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158693</xdr:rowOff>
    </xdr:from>
    <xdr:to>
      <xdr:col>41</xdr:col>
      <xdr:colOff>50800</xdr:colOff>
      <xdr:row>38</xdr:row>
      <xdr:rowOff>167304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673793"/>
          <a:ext cx="889000" cy="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38505</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72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104425</xdr:rowOff>
    </xdr:from>
    <xdr:to>
      <xdr:col>36</xdr:col>
      <xdr:colOff>165100</xdr:colOff>
      <xdr:row>39</xdr:row>
      <xdr:rowOff>34575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51103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109417</xdr:rowOff>
    </xdr:from>
    <xdr:to>
      <xdr:col>55</xdr:col>
      <xdr:colOff>50800</xdr:colOff>
      <xdr:row>39</xdr:row>
      <xdr:rowOff>39567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2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68794</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412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113856</xdr:rowOff>
    </xdr:from>
    <xdr:to>
      <xdr:col>50</xdr:col>
      <xdr:colOff>165100</xdr:colOff>
      <xdr:row>39</xdr:row>
      <xdr:rowOff>44006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2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60532</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640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108921</xdr:rowOff>
    </xdr:from>
    <xdr:to>
      <xdr:col>46</xdr:col>
      <xdr:colOff>38100</xdr:colOff>
      <xdr:row>39</xdr:row>
      <xdr:rowOff>39071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2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55599</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639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116504</xdr:rowOff>
    </xdr:from>
    <xdr:to>
      <xdr:col>41</xdr:col>
      <xdr:colOff>101600</xdr:colOff>
      <xdr:row>39</xdr:row>
      <xdr:rowOff>46654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3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63180</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640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107893</xdr:rowOff>
    </xdr:from>
    <xdr:to>
      <xdr:col>36</xdr:col>
      <xdr:colOff>165100</xdr:colOff>
      <xdr:row>39</xdr:row>
      <xdr:rowOff>38043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2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29170</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671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98016</xdr:rowOff>
    </xdr:from>
    <xdr:to>
      <xdr:col>55</xdr:col>
      <xdr:colOff>0</xdr:colOff>
      <xdr:row>57</xdr:row>
      <xdr:rowOff>98994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870666"/>
          <a:ext cx="838200" cy="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89654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6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98994</xdr:rowOff>
    </xdr:from>
    <xdr:to>
      <xdr:col>50</xdr:col>
      <xdr:colOff>114300</xdr:colOff>
      <xdr:row>57</xdr:row>
      <xdr:rowOff>128430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871644"/>
          <a:ext cx="889000" cy="2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44728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128430</xdr:rowOff>
    </xdr:from>
    <xdr:to>
      <xdr:col>45</xdr:col>
      <xdr:colOff>177800</xdr:colOff>
      <xdr:row>58</xdr:row>
      <xdr:rowOff>12095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901080"/>
          <a:ext cx="889000" cy="55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51919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9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12095</xdr:rowOff>
    </xdr:from>
    <xdr:to>
      <xdr:col>41</xdr:col>
      <xdr:colOff>50800</xdr:colOff>
      <xdr:row>58</xdr:row>
      <xdr:rowOff>28810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956195"/>
          <a:ext cx="889000" cy="1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73574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7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90618</xdr:rowOff>
    </xdr:from>
    <xdr:to>
      <xdr:col>36</xdr:col>
      <xdr:colOff>165100</xdr:colOff>
      <xdr:row>58</xdr:row>
      <xdr:rowOff>20768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37295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3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47216</xdr:rowOff>
    </xdr:from>
    <xdr:to>
      <xdr:col>55</xdr:col>
      <xdr:colOff>50800</xdr:colOff>
      <xdr:row>57</xdr:row>
      <xdr:rowOff>148816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1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70093</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671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48194</xdr:rowOff>
    </xdr:from>
    <xdr:to>
      <xdr:col>50</xdr:col>
      <xdr:colOff>165100</xdr:colOff>
      <xdr:row>57</xdr:row>
      <xdr:rowOff>149794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2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166321</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596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77630</xdr:rowOff>
    </xdr:from>
    <xdr:to>
      <xdr:col>46</xdr:col>
      <xdr:colOff>38100</xdr:colOff>
      <xdr:row>58</xdr:row>
      <xdr:rowOff>7780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24307</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625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132745</xdr:rowOff>
    </xdr:from>
    <xdr:to>
      <xdr:col>41</xdr:col>
      <xdr:colOff>101600</xdr:colOff>
      <xdr:row>58</xdr:row>
      <xdr:rowOff>62895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0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54022</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99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149460</xdr:rowOff>
    </xdr:from>
    <xdr:to>
      <xdr:col>36</xdr:col>
      <xdr:colOff>165100</xdr:colOff>
      <xdr:row>58</xdr:row>
      <xdr:rowOff>79610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2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70737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01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53257</xdr:rowOff>
    </xdr:from>
    <xdr:to>
      <xdr:col>55</xdr:col>
      <xdr:colOff>0</xdr:colOff>
      <xdr:row>79</xdr:row>
      <xdr:rowOff>56311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597807"/>
          <a:ext cx="838200" cy="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143025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44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25662</xdr:rowOff>
    </xdr:from>
    <xdr:to>
      <xdr:col>50</xdr:col>
      <xdr:colOff>114300</xdr:colOff>
      <xdr:row>79</xdr:row>
      <xdr:rowOff>53257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570212"/>
          <a:ext cx="889000" cy="2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68829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7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25662</xdr:rowOff>
    </xdr:from>
    <xdr:to>
      <xdr:col>45</xdr:col>
      <xdr:colOff>177800</xdr:colOff>
      <xdr:row>79</xdr:row>
      <xdr:rowOff>38584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570212"/>
          <a:ext cx="889000" cy="1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67491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6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38584</xdr:rowOff>
    </xdr:from>
    <xdr:to>
      <xdr:col>41</xdr:col>
      <xdr:colOff>50800</xdr:colOff>
      <xdr:row>79</xdr:row>
      <xdr:rowOff>46868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83134"/>
          <a:ext cx="889000" cy="8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68294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6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106184</xdr:rowOff>
    </xdr:from>
    <xdr:to>
      <xdr:col>36</xdr:col>
      <xdr:colOff>165100</xdr:colOff>
      <xdr:row>79</xdr:row>
      <xdr:rowOff>36334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52861</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672795" y="13254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5511</xdr:rowOff>
    </xdr:from>
    <xdr:to>
      <xdr:col>55</xdr:col>
      <xdr:colOff>50800</xdr:colOff>
      <xdr:row>79</xdr:row>
      <xdr:rowOff>107111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98574</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7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2457</xdr:rowOff>
    </xdr:from>
    <xdr:to>
      <xdr:col>50</xdr:col>
      <xdr:colOff>165100</xdr:colOff>
      <xdr:row>79</xdr:row>
      <xdr:rowOff>104057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4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95184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63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146312</xdr:rowOff>
    </xdr:from>
    <xdr:to>
      <xdr:col>46</xdr:col>
      <xdr:colOff>38100</xdr:colOff>
      <xdr:row>79</xdr:row>
      <xdr:rowOff>76462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1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67589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612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159234</xdr:rowOff>
    </xdr:from>
    <xdr:to>
      <xdr:col>41</xdr:col>
      <xdr:colOff>101600</xdr:colOff>
      <xdr:row>79</xdr:row>
      <xdr:rowOff>89384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3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80511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6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167518</xdr:rowOff>
    </xdr:from>
    <xdr:to>
      <xdr:col>36</xdr:col>
      <xdr:colOff>165100</xdr:colOff>
      <xdr:row>79</xdr:row>
      <xdr:rowOff>97668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4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88795</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63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73320</xdr:rowOff>
    </xdr:from>
    <xdr:to>
      <xdr:col>55</xdr:col>
      <xdr:colOff>0</xdr:colOff>
      <xdr:row>98</xdr:row>
      <xdr:rowOff>82226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875420"/>
          <a:ext cx="838200" cy="8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651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73320</xdr:rowOff>
    </xdr:from>
    <xdr:to>
      <xdr:col>50</xdr:col>
      <xdr:colOff>114300</xdr:colOff>
      <xdr:row>98</xdr:row>
      <xdr:rowOff>94734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75420"/>
          <a:ext cx="889000" cy="2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131615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59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94734</xdr:rowOff>
    </xdr:from>
    <xdr:to>
      <xdr:col>45</xdr:col>
      <xdr:colOff>177800</xdr:colOff>
      <xdr:row>98</xdr:row>
      <xdr:rowOff>110570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896834"/>
          <a:ext cx="889000" cy="1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129010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58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109324</xdr:rowOff>
    </xdr:from>
    <xdr:to>
      <xdr:col>41</xdr:col>
      <xdr:colOff>50800</xdr:colOff>
      <xdr:row>98</xdr:row>
      <xdr:rowOff>110570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911424"/>
          <a:ext cx="889000" cy="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120446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14436</xdr:rowOff>
    </xdr:from>
    <xdr:to>
      <xdr:col>36</xdr:col>
      <xdr:colOff>165100</xdr:colOff>
      <xdr:row>98</xdr:row>
      <xdr:rowOff>116036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132563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59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31426</xdr:rowOff>
    </xdr:from>
    <xdr:to>
      <xdr:col>55</xdr:col>
      <xdr:colOff>50800</xdr:colOff>
      <xdr:row>98</xdr:row>
      <xdr:rowOff>133026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3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147796</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78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22520</xdr:rowOff>
    </xdr:from>
    <xdr:to>
      <xdr:col>50</xdr:col>
      <xdr:colOff>165100</xdr:colOff>
      <xdr:row>98</xdr:row>
      <xdr:rowOff>124120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2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115247</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917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43934</xdr:rowOff>
    </xdr:from>
    <xdr:to>
      <xdr:col>46</xdr:col>
      <xdr:colOff>38100</xdr:colOff>
      <xdr:row>98</xdr:row>
      <xdr:rowOff>145534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4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136661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3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59770</xdr:rowOff>
    </xdr:from>
    <xdr:to>
      <xdr:col>41</xdr:col>
      <xdr:colOff>101600</xdr:colOff>
      <xdr:row>98</xdr:row>
      <xdr:rowOff>161370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6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152497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954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58524</xdr:rowOff>
    </xdr:from>
    <xdr:to>
      <xdr:col>36</xdr:col>
      <xdr:colOff>165100</xdr:colOff>
      <xdr:row>98</xdr:row>
      <xdr:rowOff>160124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6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151251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95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61507</xdr:rowOff>
    </xdr:from>
    <xdr:to>
      <xdr:col>85</xdr:col>
      <xdr:colOff>127000</xdr:colOff>
      <xdr:row>37</xdr:row>
      <xdr:rowOff>90383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05157"/>
          <a:ext cx="838200" cy="2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27783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7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81655</xdr:rowOff>
    </xdr:from>
    <xdr:to>
      <xdr:col>81</xdr:col>
      <xdr:colOff>50800</xdr:colOff>
      <xdr:row>37</xdr:row>
      <xdr:rowOff>90383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425305"/>
          <a:ext cx="889000" cy="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6439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52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77681</xdr:rowOff>
    </xdr:from>
    <xdr:to>
      <xdr:col>76</xdr:col>
      <xdr:colOff>114300</xdr:colOff>
      <xdr:row>37</xdr:row>
      <xdr:rowOff>81655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421331"/>
          <a:ext cx="889000" cy="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26464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54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91999</xdr:rowOff>
    </xdr:from>
    <xdr:to>
      <xdr:col>71</xdr:col>
      <xdr:colOff>177800</xdr:colOff>
      <xdr:row>37</xdr:row>
      <xdr:rowOff>77681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092749"/>
          <a:ext cx="889000" cy="32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9213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52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48655</xdr:rowOff>
    </xdr:from>
    <xdr:to>
      <xdr:col>67</xdr:col>
      <xdr:colOff>101600</xdr:colOff>
      <xdr:row>37</xdr:row>
      <xdr:rowOff>150255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141382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8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10707</xdr:rowOff>
    </xdr:from>
    <xdr:to>
      <xdr:col>85</xdr:col>
      <xdr:colOff>177800</xdr:colOff>
      <xdr:row>37</xdr:row>
      <xdr:rowOff>112307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5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33584</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20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39583</xdr:rowOff>
    </xdr:from>
    <xdr:to>
      <xdr:col>81</xdr:col>
      <xdr:colOff>101600</xdr:colOff>
      <xdr:row>37</xdr:row>
      <xdr:rowOff>141183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8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157710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15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30855</xdr:rowOff>
    </xdr:from>
    <xdr:to>
      <xdr:col>76</xdr:col>
      <xdr:colOff>165100</xdr:colOff>
      <xdr:row>37</xdr:row>
      <xdr:rowOff>132455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7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148982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1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26881</xdr:rowOff>
    </xdr:from>
    <xdr:to>
      <xdr:col>72</xdr:col>
      <xdr:colOff>38100</xdr:colOff>
      <xdr:row>37</xdr:row>
      <xdr:rowOff>128481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7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145008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14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41199</xdr:rowOff>
    </xdr:from>
    <xdr:to>
      <xdr:col>67</xdr:col>
      <xdr:colOff>101600</xdr:colOff>
      <xdr:row>35</xdr:row>
      <xdr:rowOff>142799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04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33</xdr:row>
      <xdr:rowOff>159326</xdr:rowOff>
    </xdr:from>
    <xdr:ext cx="59901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14795" y="5817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23232</xdr:rowOff>
    </xdr:from>
    <xdr:to>
      <xdr:col>85</xdr:col>
      <xdr:colOff>127000</xdr:colOff>
      <xdr:row>58</xdr:row>
      <xdr:rowOff>66894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967332"/>
          <a:ext cx="838200" cy="4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8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66894</xdr:rowOff>
    </xdr:from>
    <xdr:to>
      <xdr:col>81</xdr:col>
      <xdr:colOff>50800</xdr:colOff>
      <xdr:row>58</xdr:row>
      <xdr:rowOff>76440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10010994"/>
          <a:ext cx="889000" cy="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141838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57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76440</xdr:rowOff>
    </xdr:from>
    <xdr:to>
      <xdr:col>76</xdr:col>
      <xdr:colOff>114300</xdr:colOff>
      <xdr:row>58</xdr:row>
      <xdr:rowOff>91031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10020540"/>
          <a:ext cx="889000" cy="1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153658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52881</xdr:rowOff>
    </xdr:from>
    <xdr:to>
      <xdr:col>71</xdr:col>
      <xdr:colOff>177800</xdr:colOff>
      <xdr:row>58</xdr:row>
      <xdr:rowOff>91031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996981"/>
          <a:ext cx="889000" cy="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15374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61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85899</xdr:rowOff>
    </xdr:from>
    <xdr:to>
      <xdr:col>67</xdr:col>
      <xdr:colOff>101600</xdr:colOff>
      <xdr:row>58</xdr:row>
      <xdr:rowOff>16049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32576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63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143882</xdr:rowOff>
    </xdr:from>
    <xdr:to>
      <xdr:col>85</xdr:col>
      <xdr:colOff>177800</xdr:colOff>
      <xdr:row>58</xdr:row>
      <xdr:rowOff>74032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91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58809</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31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16094</xdr:rowOff>
    </xdr:from>
    <xdr:to>
      <xdr:col>81</xdr:col>
      <xdr:colOff>101600</xdr:colOff>
      <xdr:row>58</xdr:row>
      <xdr:rowOff>117694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6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108821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1005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25640</xdr:rowOff>
    </xdr:from>
    <xdr:to>
      <xdr:col>76</xdr:col>
      <xdr:colOff>165100</xdr:colOff>
      <xdr:row>58</xdr:row>
      <xdr:rowOff>127240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6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118367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1006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40231</xdr:rowOff>
    </xdr:from>
    <xdr:to>
      <xdr:col>72</xdr:col>
      <xdr:colOff>38100</xdr:colOff>
      <xdr:row>58</xdr:row>
      <xdr:rowOff>141831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8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132958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07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2081</xdr:rowOff>
    </xdr:from>
    <xdr:to>
      <xdr:col>67</xdr:col>
      <xdr:colOff>101600</xdr:colOff>
      <xdr:row>58</xdr:row>
      <xdr:rowOff>103681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4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94808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03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71520</xdr:rowOff>
    </xdr:from>
    <xdr:to>
      <xdr:col>85</xdr:col>
      <xdr:colOff>127000</xdr:colOff>
      <xdr:row>78</xdr:row>
      <xdr:rowOff>122151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444620"/>
          <a:ext cx="838200" cy="5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80216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453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122151</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495251"/>
          <a:ext cx="889000" cy="9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11377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55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9790</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54340"/>
          <a:ext cx="889000" cy="3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9790</xdr:rowOff>
    </xdr:from>
    <xdr:to>
      <xdr:col>71</xdr:col>
      <xdr:colOff>177800</xdr:colOff>
      <xdr:row>79</xdr:row>
      <xdr:rowOff>26848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554340"/>
          <a:ext cx="889000" cy="1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66539</xdr:rowOff>
    </xdr:from>
    <xdr:to>
      <xdr:col>67</xdr:col>
      <xdr:colOff>101600</xdr:colOff>
      <xdr:row>78</xdr:row>
      <xdr:rowOff>168139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13216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20720</xdr:rowOff>
    </xdr:from>
    <xdr:to>
      <xdr:col>85</xdr:col>
      <xdr:colOff>177800</xdr:colOff>
      <xdr:row>78</xdr:row>
      <xdr:rowOff>122320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39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43597</xdr:rowOff>
    </xdr:from>
    <xdr:ext cx="534377"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24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71351</xdr:rowOff>
    </xdr:from>
    <xdr:to>
      <xdr:col>81</xdr:col>
      <xdr:colOff>101600</xdr:colOff>
      <xdr:row>79</xdr:row>
      <xdr:rowOff>1501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4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18028</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321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130440</xdr:rowOff>
    </xdr:from>
    <xdr:to>
      <xdr:col>72</xdr:col>
      <xdr:colOff>38100</xdr:colOff>
      <xdr:row>79</xdr:row>
      <xdr:rowOff>60590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0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51717</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59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147498</xdr:rowOff>
    </xdr:from>
    <xdr:to>
      <xdr:col>67</xdr:col>
      <xdr:colOff>101600</xdr:colOff>
      <xdr:row>79</xdr:row>
      <xdr:rowOff>77648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2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68775</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613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65884</xdr:rowOff>
    </xdr:from>
    <xdr:to>
      <xdr:col>85</xdr:col>
      <xdr:colOff>127000</xdr:colOff>
      <xdr:row>97</xdr:row>
      <xdr:rowOff>80513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696534"/>
          <a:ext cx="838200" cy="1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84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80513</xdr:rowOff>
    </xdr:from>
    <xdr:to>
      <xdr:col>81</xdr:col>
      <xdr:colOff>50800</xdr:colOff>
      <xdr:row>97</xdr:row>
      <xdr:rowOff>113458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711163"/>
          <a:ext cx="889000" cy="3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109579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39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113458</xdr:rowOff>
    </xdr:from>
    <xdr:to>
      <xdr:col>76</xdr:col>
      <xdr:colOff>114300</xdr:colOff>
      <xdr:row>97</xdr:row>
      <xdr:rowOff>127020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744108"/>
          <a:ext cx="889000" cy="1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142332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127020</xdr:rowOff>
    </xdr:from>
    <xdr:to>
      <xdr:col>71</xdr:col>
      <xdr:colOff>177800</xdr:colOff>
      <xdr:row>97</xdr:row>
      <xdr:rowOff>138212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757670"/>
          <a:ext cx="889000" cy="1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169332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46146</xdr:rowOff>
    </xdr:from>
    <xdr:to>
      <xdr:col>67</xdr:col>
      <xdr:colOff>101600</xdr:colOff>
      <xdr:row>97</xdr:row>
      <xdr:rowOff>147746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164273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15084</xdr:rowOff>
    </xdr:from>
    <xdr:to>
      <xdr:col>85</xdr:col>
      <xdr:colOff>177800</xdr:colOff>
      <xdr:row>97</xdr:row>
      <xdr:rowOff>116684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64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164961</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624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29713</xdr:rowOff>
    </xdr:from>
    <xdr:to>
      <xdr:col>81</xdr:col>
      <xdr:colOff>101600</xdr:colOff>
      <xdr:row>97</xdr:row>
      <xdr:rowOff>131313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66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122440</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753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62658</xdr:rowOff>
    </xdr:from>
    <xdr:to>
      <xdr:col>76</xdr:col>
      <xdr:colOff>165100</xdr:colOff>
      <xdr:row>97</xdr:row>
      <xdr:rowOff>164258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69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155385</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786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76220</xdr:rowOff>
    </xdr:from>
    <xdr:to>
      <xdr:col>72</xdr:col>
      <xdr:colOff>38100</xdr:colOff>
      <xdr:row>98</xdr:row>
      <xdr:rowOff>6370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70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168947</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799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87412</xdr:rowOff>
    </xdr:from>
    <xdr:to>
      <xdr:col>67</xdr:col>
      <xdr:colOff>101600</xdr:colOff>
      <xdr:row>98</xdr:row>
      <xdr:rowOff>17562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71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8689</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810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139249</xdr:rowOff>
    </xdr:from>
    <xdr:to>
      <xdr:col>98</xdr:col>
      <xdr:colOff>38100</xdr:colOff>
      <xdr:row>38</xdr:row>
      <xdr:rowOff>69399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85926</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25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最も構成比が大きいのは総務費で、住民一人当たり</a:t>
          </a:r>
          <a:r>
            <a:rPr kumimoji="1" lang="en-US" altLang="ja-JP" sz="1100">
              <a:solidFill>
                <a:srgbClr val="FF0000"/>
              </a:solidFill>
              <a:effectLst/>
              <a:latin typeface="+mn-lt"/>
              <a:ea typeface="+mn-ea"/>
              <a:cs typeface="+mn-cs"/>
            </a:rPr>
            <a:t>344,890</a:t>
          </a:r>
          <a:r>
            <a:rPr kumimoji="1" lang="ja-JP" altLang="ja-JP" sz="1100">
              <a:solidFill>
                <a:srgbClr val="FF0000"/>
              </a:solidFill>
              <a:effectLst/>
              <a:latin typeface="+mn-lt"/>
              <a:ea typeface="+mn-ea"/>
              <a:cs typeface="+mn-cs"/>
            </a:rPr>
            <a:t>円であるが、類似団体平均と比べると低い水準となっている。前年度と比べて</a:t>
          </a:r>
          <a:r>
            <a:rPr kumimoji="1" lang="en-US" altLang="ja-JP" sz="1100">
              <a:solidFill>
                <a:srgbClr val="FF0000"/>
              </a:solidFill>
              <a:effectLst/>
              <a:latin typeface="+mn-lt"/>
              <a:ea typeface="+mn-ea"/>
              <a:cs typeface="+mn-cs"/>
            </a:rPr>
            <a:t>24</a:t>
          </a:r>
          <a:r>
            <a:rPr kumimoji="1" lang="ja-JP" altLang="ja-JP" sz="1100">
              <a:solidFill>
                <a:srgbClr val="FF0000"/>
              </a:solidFill>
              <a:effectLst/>
              <a:latin typeface="+mn-lt"/>
              <a:ea typeface="+mn-ea"/>
              <a:cs typeface="+mn-cs"/>
            </a:rPr>
            <a:t>％の増となったが</a:t>
          </a:r>
          <a:r>
            <a:rPr lang="ja-JP" altLang="en-US" sz="1100" b="0" i="0" u="none" strike="noStrike" baseline="0">
              <a:solidFill>
                <a:srgbClr val="FF0000"/>
              </a:solidFill>
              <a:latin typeface="+mn-lt"/>
              <a:ea typeface="+mn-ea"/>
              <a:cs typeface="+mn-cs"/>
            </a:rPr>
            <a:t>、旧東栄小学校校舎等解体工事、のき山学校改修工事</a:t>
          </a:r>
          <a:r>
            <a:rPr kumimoji="1" lang="ja-JP" altLang="en-US" sz="1100" b="0" i="0" u="none" strike="noStrike" baseline="0">
              <a:solidFill>
                <a:srgbClr val="FF0000"/>
              </a:solidFill>
              <a:effectLst/>
              <a:latin typeface="+mn-lt"/>
              <a:ea typeface="+mn-ea"/>
              <a:cs typeface="+mn-cs"/>
            </a:rPr>
            <a:t>の実施</a:t>
          </a:r>
          <a:r>
            <a:rPr kumimoji="1" lang="ja-JP" altLang="ja-JP" sz="1100">
              <a:solidFill>
                <a:srgbClr val="FF0000"/>
              </a:solidFill>
              <a:effectLst/>
              <a:latin typeface="+mn-lt"/>
              <a:ea typeface="+mn-ea"/>
              <a:cs typeface="+mn-cs"/>
            </a:rPr>
            <a:t>が主な要因である。</a:t>
          </a:r>
          <a:endParaRPr lang="ja-JP" altLang="ja-JP" sz="1400">
            <a:solidFill>
              <a:srgbClr val="FF0000"/>
            </a:solidFill>
            <a:effectLst/>
          </a:endParaRPr>
        </a:p>
        <a:p>
          <a:r>
            <a:rPr kumimoji="1" lang="ja-JP" altLang="ja-JP" sz="1100">
              <a:solidFill>
                <a:srgbClr val="FF0000"/>
              </a:solidFill>
              <a:effectLst/>
              <a:latin typeface="+mn-lt"/>
              <a:ea typeface="+mn-ea"/>
              <a:cs typeface="+mn-cs"/>
            </a:rPr>
            <a:t>民生費については、住民一人当たり</a:t>
          </a:r>
          <a:r>
            <a:rPr kumimoji="1" lang="en-US" altLang="ja-JP" sz="1100">
              <a:solidFill>
                <a:srgbClr val="FF0000"/>
              </a:solidFill>
              <a:effectLst/>
              <a:latin typeface="+mn-lt"/>
              <a:ea typeface="+mn-ea"/>
              <a:cs typeface="+mn-cs"/>
            </a:rPr>
            <a:t>267,390</a:t>
          </a:r>
          <a:r>
            <a:rPr kumimoji="1" lang="ja-JP" altLang="ja-JP" sz="1100">
              <a:solidFill>
                <a:srgbClr val="FF0000"/>
              </a:solidFill>
              <a:effectLst/>
              <a:latin typeface="+mn-lt"/>
              <a:ea typeface="+mn-ea"/>
              <a:cs typeface="+mn-cs"/>
            </a:rPr>
            <a:t>円であり、前年度と比較すると</a:t>
          </a:r>
          <a:r>
            <a:rPr kumimoji="1" lang="en-US" altLang="ja-JP" sz="1100">
              <a:solidFill>
                <a:srgbClr val="FF0000"/>
              </a:solidFill>
              <a:effectLst/>
              <a:latin typeface="+mn-lt"/>
              <a:ea typeface="+mn-ea"/>
              <a:cs typeface="+mn-cs"/>
            </a:rPr>
            <a:t>13</a:t>
          </a:r>
          <a:r>
            <a:rPr kumimoji="1" lang="ja-JP" altLang="ja-JP" sz="1100">
              <a:solidFill>
                <a:srgbClr val="FF0000"/>
              </a:solidFill>
              <a:effectLst/>
              <a:latin typeface="+mn-lt"/>
              <a:ea typeface="+mn-ea"/>
              <a:cs typeface="+mn-cs"/>
            </a:rPr>
            <a:t>％の</a:t>
          </a:r>
          <a:r>
            <a:rPr kumimoji="1" lang="ja-JP" altLang="en-US" sz="1100">
              <a:solidFill>
                <a:srgbClr val="FF0000"/>
              </a:solidFill>
              <a:effectLst/>
              <a:latin typeface="+mn-lt"/>
              <a:ea typeface="+mn-ea"/>
              <a:cs typeface="+mn-cs"/>
            </a:rPr>
            <a:t>増</a:t>
          </a:r>
          <a:r>
            <a:rPr kumimoji="1" lang="ja-JP" altLang="ja-JP" sz="1100">
              <a:solidFill>
                <a:srgbClr val="FF0000"/>
              </a:solidFill>
              <a:effectLst/>
              <a:latin typeface="+mn-lt"/>
              <a:ea typeface="+mn-ea"/>
              <a:cs typeface="+mn-cs"/>
            </a:rPr>
            <a:t>となり、類似団体平均と比べ</a:t>
          </a:r>
          <a:r>
            <a:rPr kumimoji="1" lang="ja-JP" altLang="en-US" sz="1100">
              <a:solidFill>
                <a:srgbClr val="FF0000"/>
              </a:solidFill>
              <a:effectLst/>
              <a:latin typeface="+mn-lt"/>
              <a:ea typeface="+mn-ea"/>
              <a:cs typeface="+mn-cs"/>
            </a:rPr>
            <a:t>同</a:t>
          </a:r>
          <a:r>
            <a:rPr kumimoji="1" lang="ja-JP" altLang="ja-JP" sz="1100">
              <a:solidFill>
                <a:srgbClr val="FF0000"/>
              </a:solidFill>
              <a:effectLst/>
              <a:latin typeface="+mn-lt"/>
              <a:ea typeface="+mn-ea"/>
              <a:cs typeface="+mn-cs"/>
            </a:rPr>
            <a:t>水準</a:t>
          </a:r>
          <a:r>
            <a:rPr kumimoji="1" lang="ja-JP" altLang="en-US" sz="1100">
              <a:solidFill>
                <a:srgbClr val="FF0000"/>
              </a:solidFill>
              <a:effectLst/>
              <a:latin typeface="+mn-lt"/>
              <a:ea typeface="+mn-ea"/>
              <a:cs typeface="+mn-cs"/>
            </a:rPr>
            <a:t>に近づいた</a:t>
          </a:r>
          <a:r>
            <a:rPr kumimoji="1" lang="ja-JP" altLang="ja-JP" sz="1100">
              <a:solidFill>
                <a:srgbClr val="FF0000"/>
              </a:solidFill>
              <a:effectLst/>
              <a:latin typeface="+mn-lt"/>
              <a:ea typeface="+mn-ea"/>
              <a:cs typeface="+mn-cs"/>
            </a:rPr>
            <a:t>。</a:t>
          </a:r>
          <a:r>
            <a:rPr lang="ja-JP" altLang="en-US" sz="1100" b="0" i="0" u="none" strike="noStrike" baseline="0">
              <a:solidFill>
                <a:srgbClr val="FF0000"/>
              </a:solidFill>
              <a:latin typeface="+mn-lt"/>
              <a:ea typeface="+mn-ea"/>
              <a:cs typeface="+mn-cs"/>
            </a:rPr>
            <a:t>定額減税調整給付金、旧本郷保育園改修工事の実施が</a:t>
          </a:r>
          <a:r>
            <a:rPr kumimoji="1" lang="ja-JP" altLang="ja-JP" sz="1100">
              <a:solidFill>
                <a:srgbClr val="FF0000"/>
              </a:solidFill>
              <a:effectLst/>
              <a:latin typeface="+mn-lt"/>
              <a:ea typeface="+mn-ea"/>
              <a:cs typeface="+mn-cs"/>
            </a:rPr>
            <a:t>主な要因である。</a:t>
          </a:r>
          <a:endParaRPr lang="ja-JP" altLang="ja-JP" sz="1400">
            <a:solidFill>
              <a:srgbClr val="FF0000"/>
            </a:solidFill>
            <a:effectLst/>
          </a:endParaRPr>
        </a:p>
        <a:p>
          <a:r>
            <a:rPr kumimoji="1" lang="ja-JP" altLang="en-US" sz="1100">
              <a:solidFill>
                <a:srgbClr val="FF0000"/>
              </a:solidFill>
              <a:effectLst/>
              <a:latin typeface="+mn-lt"/>
              <a:ea typeface="+mn-ea"/>
              <a:cs typeface="+mn-cs"/>
            </a:rPr>
            <a:t>消防</a:t>
          </a:r>
          <a:r>
            <a:rPr kumimoji="1" lang="ja-JP" altLang="ja-JP" sz="1100">
              <a:solidFill>
                <a:srgbClr val="FF0000"/>
              </a:solidFill>
              <a:effectLst/>
              <a:latin typeface="+mn-lt"/>
              <a:ea typeface="+mn-ea"/>
              <a:cs typeface="+mn-cs"/>
            </a:rPr>
            <a:t>費については、住民一人当たり</a:t>
          </a:r>
          <a:r>
            <a:rPr kumimoji="1" lang="en-US" altLang="ja-JP" sz="1100">
              <a:solidFill>
                <a:srgbClr val="FF0000"/>
              </a:solidFill>
              <a:effectLst/>
              <a:latin typeface="+mn-lt"/>
              <a:ea typeface="+mn-ea"/>
              <a:cs typeface="+mn-cs"/>
            </a:rPr>
            <a:t>85,523</a:t>
          </a:r>
          <a:r>
            <a:rPr kumimoji="1" lang="ja-JP" altLang="ja-JP" sz="1100">
              <a:solidFill>
                <a:srgbClr val="FF0000"/>
              </a:solidFill>
              <a:effectLst/>
              <a:latin typeface="+mn-lt"/>
              <a:ea typeface="+mn-ea"/>
              <a:cs typeface="+mn-cs"/>
            </a:rPr>
            <a:t>円であり、前年度と比較すると約</a:t>
          </a:r>
          <a:r>
            <a:rPr kumimoji="1" lang="en-US" altLang="ja-JP" sz="1100">
              <a:solidFill>
                <a:srgbClr val="FF0000"/>
              </a:solidFill>
              <a:effectLst/>
              <a:latin typeface="+mn-lt"/>
              <a:ea typeface="+mn-ea"/>
              <a:cs typeface="+mn-cs"/>
            </a:rPr>
            <a:t>9.7</a:t>
          </a:r>
          <a:r>
            <a:rPr kumimoji="1" lang="ja-JP" altLang="ja-JP" sz="1100">
              <a:solidFill>
                <a:srgbClr val="FF0000"/>
              </a:solidFill>
              <a:effectLst/>
              <a:latin typeface="+mn-lt"/>
              <a:ea typeface="+mn-ea"/>
              <a:cs typeface="+mn-cs"/>
            </a:rPr>
            <a:t>％の</a:t>
          </a:r>
          <a:r>
            <a:rPr kumimoji="1" lang="ja-JP" altLang="en-US" sz="1100">
              <a:solidFill>
                <a:srgbClr val="FF0000"/>
              </a:solidFill>
              <a:effectLst/>
              <a:latin typeface="+mn-lt"/>
              <a:ea typeface="+mn-ea"/>
              <a:cs typeface="+mn-cs"/>
            </a:rPr>
            <a:t>増で</a:t>
          </a:r>
          <a:r>
            <a:rPr kumimoji="1" lang="ja-JP" altLang="ja-JP" sz="1100">
              <a:solidFill>
                <a:srgbClr val="FF0000"/>
              </a:solidFill>
              <a:effectLst/>
              <a:latin typeface="+mn-lt"/>
              <a:ea typeface="+mn-ea"/>
              <a:cs typeface="+mn-cs"/>
            </a:rPr>
            <a:t>、類似団体平均と同水準</a:t>
          </a:r>
          <a:r>
            <a:rPr kumimoji="1" lang="ja-JP" altLang="en-US" sz="1100">
              <a:solidFill>
                <a:srgbClr val="FF0000"/>
              </a:solidFill>
              <a:effectLst/>
              <a:latin typeface="+mn-lt"/>
              <a:ea typeface="+mn-ea"/>
              <a:cs typeface="+mn-cs"/>
            </a:rPr>
            <a:t>である</a:t>
          </a:r>
          <a:r>
            <a:rPr kumimoji="1" lang="ja-JP" altLang="ja-JP" sz="1100">
              <a:solidFill>
                <a:srgbClr val="FF0000"/>
              </a:solidFill>
              <a:effectLst/>
              <a:latin typeface="+mn-lt"/>
              <a:ea typeface="+mn-ea"/>
              <a:cs typeface="+mn-cs"/>
            </a:rPr>
            <a:t>。</a:t>
          </a:r>
          <a:r>
            <a:rPr kumimoji="1" lang="ja-JP" altLang="en-US" sz="1100">
              <a:solidFill>
                <a:srgbClr val="FF0000"/>
              </a:solidFill>
              <a:effectLst/>
              <a:latin typeface="+mn-lt"/>
              <a:ea typeface="+mn-ea"/>
              <a:cs typeface="+mn-cs"/>
            </a:rPr>
            <a:t>新城広域消防負担金が増加</a:t>
          </a:r>
          <a:r>
            <a:rPr kumimoji="1" lang="ja-JP" altLang="ja-JP" sz="1100">
              <a:solidFill>
                <a:srgbClr val="FF0000"/>
              </a:solidFill>
              <a:effectLst/>
              <a:latin typeface="+mn-lt"/>
              <a:ea typeface="+mn-ea"/>
              <a:cs typeface="+mn-cs"/>
            </a:rPr>
            <a:t>したことが主な要因である。</a:t>
          </a:r>
          <a:endParaRPr lang="ja-JP" altLang="ja-JP" sz="1400">
            <a:solidFill>
              <a:srgbClr val="FF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mn-lt"/>
              <a:ea typeface="+mn-ea"/>
              <a:cs typeface="+mn-cs"/>
            </a:rPr>
            <a:t>教育</a:t>
          </a:r>
          <a:r>
            <a:rPr kumimoji="1" lang="ja-JP" altLang="ja-JP" sz="1100">
              <a:solidFill>
                <a:srgbClr val="FF0000"/>
              </a:solidFill>
              <a:effectLst/>
              <a:latin typeface="+mn-lt"/>
              <a:ea typeface="+mn-ea"/>
              <a:cs typeface="+mn-cs"/>
            </a:rPr>
            <a:t>費については、住民一人当たり</a:t>
          </a:r>
          <a:r>
            <a:rPr kumimoji="1" lang="en-US" altLang="ja-JP" sz="1100">
              <a:solidFill>
                <a:srgbClr val="FF0000"/>
              </a:solidFill>
              <a:effectLst/>
              <a:latin typeface="+mn-lt"/>
              <a:ea typeface="+mn-ea"/>
              <a:cs typeface="+mn-cs"/>
            </a:rPr>
            <a:t>101,138</a:t>
          </a:r>
          <a:r>
            <a:rPr kumimoji="1" lang="ja-JP" altLang="ja-JP" sz="1100">
              <a:solidFill>
                <a:srgbClr val="FF0000"/>
              </a:solidFill>
              <a:effectLst/>
              <a:latin typeface="+mn-lt"/>
              <a:ea typeface="+mn-ea"/>
              <a:cs typeface="+mn-cs"/>
            </a:rPr>
            <a:t>円で、前年度と比較すると約</a:t>
          </a:r>
          <a:r>
            <a:rPr kumimoji="1" lang="en-US" altLang="ja-JP" sz="1100">
              <a:solidFill>
                <a:srgbClr val="FF0000"/>
              </a:solidFill>
              <a:effectLst/>
              <a:latin typeface="+mn-lt"/>
              <a:ea typeface="+mn-ea"/>
              <a:cs typeface="+mn-cs"/>
            </a:rPr>
            <a:t>29.3</a:t>
          </a:r>
          <a:r>
            <a:rPr kumimoji="1" lang="ja-JP" altLang="ja-JP" sz="1100">
              <a:solidFill>
                <a:srgbClr val="FF0000"/>
              </a:solidFill>
              <a:effectLst/>
              <a:latin typeface="+mn-lt"/>
              <a:ea typeface="+mn-ea"/>
              <a:cs typeface="+mn-cs"/>
            </a:rPr>
            <a:t>％の増となった</a:t>
          </a:r>
          <a:r>
            <a:rPr kumimoji="1" lang="ja-JP" altLang="en-US" sz="1100">
              <a:solidFill>
                <a:srgbClr val="FF0000"/>
              </a:solidFill>
              <a:effectLst/>
              <a:latin typeface="+mn-lt"/>
              <a:ea typeface="+mn-ea"/>
              <a:cs typeface="+mn-cs"/>
            </a:rPr>
            <a:t>。</a:t>
          </a:r>
          <a:r>
            <a:rPr lang="ja-JP" altLang="ja-JP" sz="1100" b="0" i="0" baseline="0">
              <a:solidFill>
                <a:srgbClr val="FF0000"/>
              </a:solidFill>
              <a:effectLst/>
              <a:latin typeface="+mn-lt"/>
              <a:ea typeface="+mn-ea"/>
              <a:cs typeface="+mn-cs"/>
            </a:rPr>
            <a:t>中学校体育館床改修工事</a:t>
          </a:r>
          <a:r>
            <a:rPr kumimoji="1" lang="ja-JP" altLang="ja-JP" sz="1100" b="0" i="0" baseline="0">
              <a:solidFill>
                <a:srgbClr val="FF0000"/>
              </a:solidFill>
              <a:effectLst/>
              <a:latin typeface="+mn-lt"/>
              <a:ea typeface="+mn-ea"/>
              <a:cs typeface="+mn-cs"/>
            </a:rPr>
            <a:t>の実施が</a:t>
          </a:r>
          <a:r>
            <a:rPr kumimoji="1" lang="ja-JP" altLang="ja-JP" sz="1100">
              <a:solidFill>
                <a:srgbClr val="FF0000"/>
              </a:solidFill>
              <a:effectLst/>
              <a:latin typeface="+mn-lt"/>
              <a:ea typeface="+mn-ea"/>
              <a:cs typeface="+mn-cs"/>
            </a:rPr>
            <a:t>主な要因である。類似団体平均と比べると</a:t>
          </a:r>
          <a:r>
            <a:rPr kumimoji="1" lang="ja-JP" altLang="en-US" sz="1100">
              <a:solidFill>
                <a:srgbClr val="FF0000"/>
              </a:solidFill>
              <a:effectLst/>
              <a:latin typeface="+mn-lt"/>
              <a:ea typeface="+mn-ea"/>
              <a:cs typeface="+mn-cs"/>
            </a:rPr>
            <a:t>低い</a:t>
          </a:r>
          <a:r>
            <a:rPr kumimoji="1" lang="ja-JP" altLang="ja-JP" sz="1100">
              <a:solidFill>
                <a:srgbClr val="FF0000"/>
              </a:solidFill>
              <a:effectLst/>
              <a:latin typeface="+mn-lt"/>
              <a:ea typeface="+mn-ea"/>
              <a:cs typeface="+mn-cs"/>
            </a:rPr>
            <a:t>水準となっている</a:t>
          </a:r>
          <a:r>
            <a:rPr kumimoji="1" lang="ja-JP" altLang="en-US" sz="1100">
              <a:solidFill>
                <a:srgbClr val="FF0000"/>
              </a:solidFill>
              <a:effectLst/>
              <a:latin typeface="+mn-lt"/>
              <a:ea typeface="+mn-ea"/>
              <a:cs typeface="+mn-cs"/>
            </a:rPr>
            <a:t>。</a:t>
          </a:r>
          <a:endParaRPr kumimoji="1" lang="en-US" altLang="ja-JP" sz="1100">
            <a:solidFill>
              <a:srgbClr val="FF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mn-lt"/>
              <a:ea typeface="+mn-ea"/>
              <a:cs typeface="+mn-cs"/>
            </a:rPr>
            <a:t>災害復旧費については、令和５年６月の豪雨により町道の一部が通行不能となったことにより、復旧工事を実施しているため増となった。</a:t>
          </a:r>
          <a:endParaRPr lang="ja-JP" altLang="ja-JP" sz="1400">
            <a:solidFill>
              <a:srgbClr val="FF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愛知県東栄町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年度については、</a:t>
          </a:r>
          <a:r>
            <a:rPr kumimoji="1" lang="ja-JP" altLang="en-US" sz="1100">
              <a:solidFill>
                <a:schemeClr val="dk1"/>
              </a:solidFill>
              <a:effectLst/>
              <a:latin typeface="+mn-lt"/>
              <a:ea typeface="+mn-ea"/>
              <a:cs typeface="+mn-cs"/>
            </a:rPr>
            <a:t>大型事業実施により、</a:t>
          </a:r>
          <a:r>
            <a:rPr kumimoji="1" lang="ja-JP" altLang="ja-JP" sz="1100">
              <a:solidFill>
                <a:schemeClr val="dk1"/>
              </a:solidFill>
              <a:effectLst/>
              <a:latin typeface="+mn-lt"/>
              <a:ea typeface="+mn-ea"/>
              <a:cs typeface="+mn-cs"/>
            </a:rPr>
            <a:t>財政調整基金の</a:t>
          </a:r>
          <a:r>
            <a:rPr kumimoji="1" lang="ja-JP" altLang="en-US" sz="1100">
              <a:solidFill>
                <a:schemeClr val="dk1"/>
              </a:solidFill>
              <a:effectLst/>
              <a:latin typeface="+mn-lt"/>
              <a:ea typeface="+mn-ea"/>
              <a:cs typeface="+mn-cs"/>
            </a:rPr>
            <a:t>取崩し額が増えた。また、</a:t>
          </a:r>
          <a:r>
            <a:rPr kumimoji="1" lang="ja-JP" altLang="ja-JP" sz="1100">
              <a:solidFill>
                <a:schemeClr val="dk1"/>
              </a:solidFill>
              <a:effectLst/>
              <a:latin typeface="+mn-lt"/>
              <a:ea typeface="+mn-ea"/>
              <a:cs typeface="+mn-cs"/>
            </a:rPr>
            <a:t>積立額</a:t>
          </a:r>
          <a:r>
            <a:rPr kumimoji="1" lang="ja-JP" altLang="en-US" sz="1100">
              <a:solidFill>
                <a:schemeClr val="dk1"/>
              </a:solidFill>
              <a:effectLst/>
              <a:latin typeface="+mn-lt"/>
              <a:ea typeface="+mn-ea"/>
              <a:cs typeface="+mn-cs"/>
            </a:rPr>
            <a:t>も減少</a:t>
          </a:r>
          <a:r>
            <a:rPr kumimoji="1" lang="ja-JP" altLang="ja-JP" sz="1100">
              <a:solidFill>
                <a:schemeClr val="dk1"/>
              </a:solidFill>
              <a:effectLst/>
              <a:latin typeface="+mn-lt"/>
              <a:ea typeface="+mn-ea"/>
              <a:cs typeface="+mn-cs"/>
            </a:rPr>
            <a:t>したこと</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財政調整基金残高は減少した。</a:t>
          </a:r>
          <a:endParaRPr lang="ja-JP" altLang="ja-JP" sz="1400">
            <a:effectLst/>
          </a:endParaRPr>
        </a:p>
        <a:p>
          <a:r>
            <a:rPr kumimoji="1" lang="ja-JP" altLang="ja-JP" sz="1100">
              <a:solidFill>
                <a:schemeClr val="dk1"/>
              </a:solidFill>
              <a:effectLst/>
              <a:latin typeface="+mn-lt"/>
              <a:ea typeface="+mn-ea"/>
              <a:cs typeface="+mn-cs"/>
            </a:rPr>
            <a:t>今後は事務事業の見直しなどの行財政改革により、健全な行財政運営に努める必要がある。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愛知県東栄町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一般会計の実質収支比率は前年度と比べ</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財政調整基金に依存している面があるため、歳出削減と財源確保に努める必要がある。</a:t>
          </a:r>
          <a:endParaRPr lang="ja-JP" altLang="ja-JP" sz="1400">
            <a:effectLst/>
          </a:endParaRPr>
        </a:p>
        <a:p>
          <a:r>
            <a:rPr kumimoji="1" lang="ja-JP" altLang="ja-JP" sz="1100">
              <a:solidFill>
                <a:schemeClr val="dk1"/>
              </a:solidFill>
              <a:effectLst/>
              <a:latin typeface="+mn-lt"/>
              <a:ea typeface="+mn-ea"/>
              <a:cs typeface="+mn-cs"/>
            </a:rPr>
            <a:t>特定環境保全公共下水道事業、簡易水道事業の両特別会計は、令和３年度は予算の計上誤りにより決算において不足が生じ、令和４年度予算において繰上充用を行うこととなったが、令和４年度以降は元の水準に戻った。</a:t>
          </a:r>
          <a:endParaRPr lang="ja-JP" altLang="ja-JP" sz="1400">
            <a:effectLst/>
          </a:endParaRPr>
        </a:p>
        <a:p>
          <a:r>
            <a:rPr kumimoji="1" lang="ja-JP" altLang="ja-JP" sz="1100">
              <a:solidFill>
                <a:schemeClr val="dk1"/>
              </a:solidFill>
              <a:effectLst/>
              <a:latin typeface="+mn-lt"/>
              <a:ea typeface="+mn-ea"/>
              <a:cs typeface="+mn-cs"/>
            </a:rPr>
            <a:t>農業集落排水事業特別会計を含めた３会計は、令和５年度から地方公営企業法適用企業となったが、人口減少下における収入の確保が課題となっており、現状は、一般会計からの繰入金に依存している面があるため、計画的な経営に努める必要がある。</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4261444</v>
      </c>
      <c r="BO4" s="358"/>
      <c r="BP4" s="358"/>
      <c r="BQ4" s="358"/>
      <c r="BR4" s="358"/>
      <c r="BS4" s="358"/>
      <c r="BT4" s="358"/>
      <c r="BU4" s="359"/>
      <c r="BV4" s="357">
        <v>4081175</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6</v>
      </c>
      <c r="CU4" s="364"/>
      <c r="CV4" s="364"/>
      <c r="CW4" s="364"/>
      <c r="CX4" s="364"/>
      <c r="CY4" s="364"/>
      <c r="CZ4" s="364"/>
      <c r="DA4" s="365"/>
      <c r="DB4" s="363">
        <v>9.9</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4102827</v>
      </c>
      <c r="BO5" s="395"/>
      <c r="BP5" s="395"/>
      <c r="BQ5" s="395"/>
      <c r="BR5" s="395"/>
      <c r="BS5" s="395"/>
      <c r="BT5" s="395"/>
      <c r="BU5" s="396"/>
      <c r="BV5" s="394">
        <v>3836722</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86.8</v>
      </c>
      <c r="CU5" s="392"/>
      <c r="CV5" s="392"/>
      <c r="CW5" s="392"/>
      <c r="CX5" s="392"/>
      <c r="CY5" s="392"/>
      <c r="CZ5" s="392"/>
      <c r="DA5" s="393"/>
      <c r="DB5" s="391">
        <v>83.5</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158617</v>
      </c>
      <c r="BO6" s="395"/>
      <c r="BP6" s="395"/>
      <c r="BQ6" s="395"/>
      <c r="BR6" s="395"/>
      <c r="BS6" s="395"/>
      <c r="BT6" s="395"/>
      <c r="BU6" s="396"/>
      <c r="BV6" s="394">
        <v>244453</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87</v>
      </c>
      <c r="CU6" s="432"/>
      <c r="CV6" s="432"/>
      <c r="CW6" s="432"/>
      <c r="CX6" s="432"/>
      <c r="CY6" s="432"/>
      <c r="CZ6" s="432"/>
      <c r="DA6" s="433"/>
      <c r="DB6" s="431">
        <v>83.8</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23002</v>
      </c>
      <c r="BO7" s="395"/>
      <c r="BP7" s="395"/>
      <c r="BQ7" s="395"/>
      <c r="BR7" s="395"/>
      <c r="BS7" s="395"/>
      <c r="BT7" s="395"/>
      <c r="BU7" s="396"/>
      <c r="BV7" s="394">
        <v>21453</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2277151</v>
      </c>
      <c r="CU7" s="395"/>
      <c r="CV7" s="395"/>
      <c r="CW7" s="395"/>
      <c r="CX7" s="395"/>
      <c r="CY7" s="395"/>
      <c r="CZ7" s="395"/>
      <c r="DA7" s="396"/>
      <c r="DB7" s="394">
        <v>2259540</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135615</v>
      </c>
      <c r="BO8" s="395"/>
      <c r="BP8" s="395"/>
      <c r="BQ8" s="395"/>
      <c r="BR8" s="395"/>
      <c r="BS8" s="395"/>
      <c r="BT8" s="395"/>
      <c r="BU8" s="396"/>
      <c r="BV8" s="394">
        <v>223000</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0.18</v>
      </c>
      <c r="CU8" s="435"/>
      <c r="CV8" s="435"/>
      <c r="CW8" s="435"/>
      <c r="CX8" s="435"/>
      <c r="CY8" s="435"/>
      <c r="CZ8" s="435"/>
      <c r="DA8" s="436"/>
      <c r="DB8" s="434">
        <v>0.18</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2942</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110</v>
      </c>
      <c r="AV9" s="427"/>
      <c r="AW9" s="427"/>
      <c r="AX9" s="427"/>
      <c r="AY9" s="428" t="s">
        <v>111</v>
      </c>
      <c r="AZ9" s="429"/>
      <c r="BA9" s="429"/>
      <c r="BB9" s="429"/>
      <c r="BC9" s="429"/>
      <c r="BD9" s="429"/>
      <c r="BE9" s="429"/>
      <c r="BF9" s="429"/>
      <c r="BG9" s="429"/>
      <c r="BH9" s="429"/>
      <c r="BI9" s="429"/>
      <c r="BJ9" s="429"/>
      <c r="BK9" s="429"/>
      <c r="BL9" s="429"/>
      <c r="BM9" s="430"/>
      <c r="BN9" s="394">
        <v>-87385</v>
      </c>
      <c r="BO9" s="395"/>
      <c r="BP9" s="395"/>
      <c r="BQ9" s="395"/>
      <c r="BR9" s="395"/>
      <c r="BS9" s="395"/>
      <c r="BT9" s="395"/>
      <c r="BU9" s="396"/>
      <c r="BV9" s="394">
        <v>29407</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14.4</v>
      </c>
      <c r="CU9" s="392"/>
      <c r="CV9" s="392"/>
      <c r="CW9" s="392"/>
      <c r="CX9" s="392"/>
      <c r="CY9" s="392"/>
      <c r="CZ9" s="392"/>
      <c r="DA9" s="393"/>
      <c r="DB9" s="391">
        <v>14</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3446</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110</v>
      </c>
      <c r="AV10" s="427"/>
      <c r="AW10" s="427"/>
      <c r="AX10" s="427"/>
      <c r="AY10" s="428" t="s">
        <v>115</v>
      </c>
      <c r="AZ10" s="429"/>
      <c r="BA10" s="429"/>
      <c r="BB10" s="429"/>
      <c r="BC10" s="429"/>
      <c r="BD10" s="429"/>
      <c r="BE10" s="429"/>
      <c r="BF10" s="429"/>
      <c r="BG10" s="429"/>
      <c r="BH10" s="429"/>
      <c r="BI10" s="429"/>
      <c r="BJ10" s="429"/>
      <c r="BK10" s="429"/>
      <c r="BL10" s="429"/>
      <c r="BM10" s="430"/>
      <c r="BN10" s="394">
        <v>29154</v>
      </c>
      <c r="BO10" s="395"/>
      <c r="BP10" s="395"/>
      <c r="BQ10" s="395"/>
      <c r="BR10" s="395"/>
      <c r="BS10" s="395"/>
      <c r="BT10" s="395"/>
      <c r="BU10" s="396"/>
      <c r="BV10" s="394">
        <v>211199</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2703</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344271</v>
      </c>
      <c r="BO12" s="395"/>
      <c r="BP12" s="395"/>
      <c r="BQ12" s="395"/>
      <c r="BR12" s="395"/>
      <c r="BS12" s="395"/>
      <c r="BT12" s="395"/>
      <c r="BU12" s="396"/>
      <c r="BV12" s="394">
        <v>289528</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2672</v>
      </c>
      <c r="S13" s="479"/>
      <c r="T13" s="479"/>
      <c r="U13" s="479"/>
      <c r="V13" s="480"/>
      <c r="W13" s="410" t="s">
        <v>131</v>
      </c>
      <c r="X13" s="411"/>
      <c r="Y13" s="411"/>
      <c r="Z13" s="411"/>
      <c r="AA13" s="411"/>
      <c r="AB13" s="401"/>
      <c r="AC13" s="445">
        <v>89</v>
      </c>
      <c r="AD13" s="446"/>
      <c r="AE13" s="446"/>
      <c r="AF13" s="446"/>
      <c r="AG13" s="488"/>
      <c r="AH13" s="445">
        <v>131</v>
      </c>
      <c r="AI13" s="446"/>
      <c r="AJ13" s="446"/>
      <c r="AK13" s="446"/>
      <c r="AL13" s="447"/>
      <c r="AM13" s="423" t="s">
        <v>132</v>
      </c>
      <c r="AN13" s="424"/>
      <c r="AO13" s="424"/>
      <c r="AP13" s="424"/>
      <c r="AQ13" s="424"/>
      <c r="AR13" s="424"/>
      <c r="AS13" s="424"/>
      <c r="AT13" s="425"/>
      <c r="AU13" s="426" t="s">
        <v>90</v>
      </c>
      <c r="AV13" s="427"/>
      <c r="AW13" s="427"/>
      <c r="AX13" s="427"/>
      <c r="AY13" s="428" t="s">
        <v>133</v>
      </c>
      <c r="AZ13" s="429"/>
      <c r="BA13" s="429"/>
      <c r="BB13" s="429"/>
      <c r="BC13" s="429"/>
      <c r="BD13" s="429"/>
      <c r="BE13" s="429"/>
      <c r="BF13" s="429"/>
      <c r="BG13" s="429"/>
      <c r="BH13" s="429"/>
      <c r="BI13" s="429"/>
      <c r="BJ13" s="429"/>
      <c r="BK13" s="429"/>
      <c r="BL13" s="429"/>
      <c r="BM13" s="430"/>
      <c r="BN13" s="394">
        <v>-402502</v>
      </c>
      <c r="BO13" s="395"/>
      <c r="BP13" s="395"/>
      <c r="BQ13" s="395"/>
      <c r="BR13" s="395"/>
      <c r="BS13" s="395"/>
      <c r="BT13" s="395"/>
      <c r="BU13" s="396"/>
      <c r="BV13" s="394">
        <v>-48922</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11.5</v>
      </c>
      <c r="CU13" s="392"/>
      <c r="CV13" s="392"/>
      <c r="CW13" s="392"/>
      <c r="CX13" s="392"/>
      <c r="CY13" s="392"/>
      <c r="CZ13" s="392"/>
      <c r="DA13" s="393"/>
      <c r="DB13" s="391">
        <v>10.1</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2774</v>
      </c>
      <c r="S14" s="479"/>
      <c r="T14" s="479"/>
      <c r="U14" s="479"/>
      <c r="V14" s="480"/>
      <c r="W14" s="384"/>
      <c r="X14" s="385"/>
      <c r="Y14" s="385"/>
      <c r="Z14" s="385"/>
      <c r="AA14" s="385"/>
      <c r="AB14" s="374"/>
      <c r="AC14" s="481">
        <v>6.8</v>
      </c>
      <c r="AD14" s="482"/>
      <c r="AE14" s="482"/>
      <c r="AF14" s="482"/>
      <c r="AG14" s="483"/>
      <c r="AH14" s="481">
        <v>8.4</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5.4</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2755</v>
      </c>
      <c r="S15" s="479"/>
      <c r="T15" s="479"/>
      <c r="U15" s="479"/>
      <c r="V15" s="480"/>
      <c r="W15" s="410" t="s">
        <v>137</v>
      </c>
      <c r="X15" s="411"/>
      <c r="Y15" s="411"/>
      <c r="Z15" s="411"/>
      <c r="AA15" s="411"/>
      <c r="AB15" s="401"/>
      <c r="AC15" s="445">
        <v>344</v>
      </c>
      <c r="AD15" s="446"/>
      <c r="AE15" s="446"/>
      <c r="AF15" s="446"/>
      <c r="AG15" s="488"/>
      <c r="AH15" s="445">
        <v>462</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418830</v>
      </c>
      <c r="BO15" s="358"/>
      <c r="BP15" s="358"/>
      <c r="BQ15" s="358"/>
      <c r="BR15" s="358"/>
      <c r="BS15" s="358"/>
      <c r="BT15" s="358"/>
      <c r="BU15" s="359"/>
      <c r="BV15" s="357">
        <v>400088</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26.1</v>
      </c>
      <c r="AD16" s="482"/>
      <c r="AE16" s="482"/>
      <c r="AF16" s="482"/>
      <c r="AG16" s="483"/>
      <c r="AH16" s="481">
        <v>29.5</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2188484</v>
      </c>
      <c r="BO16" s="395"/>
      <c r="BP16" s="395"/>
      <c r="BQ16" s="395"/>
      <c r="BR16" s="395"/>
      <c r="BS16" s="395"/>
      <c r="BT16" s="395"/>
      <c r="BU16" s="396"/>
      <c r="BV16" s="394">
        <v>2166064</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885</v>
      </c>
      <c r="AD17" s="446"/>
      <c r="AE17" s="446"/>
      <c r="AF17" s="446"/>
      <c r="AG17" s="488"/>
      <c r="AH17" s="445">
        <v>975</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503512</v>
      </c>
      <c r="BO17" s="395"/>
      <c r="BP17" s="395"/>
      <c r="BQ17" s="395"/>
      <c r="BR17" s="395"/>
      <c r="BS17" s="395"/>
      <c r="BT17" s="395"/>
      <c r="BU17" s="396"/>
      <c r="BV17" s="394">
        <v>484860</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123.38</v>
      </c>
      <c r="M18" s="518"/>
      <c r="N18" s="518"/>
      <c r="O18" s="518"/>
      <c r="P18" s="518"/>
      <c r="Q18" s="518"/>
      <c r="R18" s="519"/>
      <c r="S18" s="519"/>
      <c r="T18" s="519"/>
      <c r="U18" s="519"/>
      <c r="V18" s="520"/>
      <c r="W18" s="412"/>
      <c r="X18" s="413"/>
      <c r="Y18" s="413"/>
      <c r="Z18" s="413"/>
      <c r="AA18" s="413"/>
      <c r="AB18" s="404"/>
      <c r="AC18" s="521">
        <v>67.099999999999994</v>
      </c>
      <c r="AD18" s="522"/>
      <c r="AE18" s="522"/>
      <c r="AF18" s="522"/>
      <c r="AG18" s="523"/>
      <c r="AH18" s="521">
        <v>62.2</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2013415</v>
      </c>
      <c r="BO18" s="395"/>
      <c r="BP18" s="395"/>
      <c r="BQ18" s="395"/>
      <c r="BR18" s="395"/>
      <c r="BS18" s="395"/>
      <c r="BT18" s="395"/>
      <c r="BU18" s="396"/>
      <c r="BV18" s="394">
        <v>1904349</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24</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3169111</v>
      </c>
      <c r="BO19" s="395"/>
      <c r="BP19" s="395"/>
      <c r="BQ19" s="395"/>
      <c r="BR19" s="395"/>
      <c r="BS19" s="395"/>
      <c r="BT19" s="395"/>
      <c r="BU19" s="396"/>
      <c r="BV19" s="394">
        <v>3188529</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1294</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3521991</v>
      </c>
      <c r="BO22" s="358"/>
      <c r="BP22" s="358"/>
      <c r="BQ22" s="358"/>
      <c r="BR22" s="358"/>
      <c r="BS22" s="358"/>
      <c r="BT22" s="358"/>
      <c r="BU22" s="359"/>
      <c r="BV22" s="357">
        <v>3641857</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3308184</v>
      </c>
      <c r="BO23" s="395"/>
      <c r="BP23" s="395"/>
      <c r="BQ23" s="395"/>
      <c r="BR23" s="395"/>
      <c r="BS23" s="395"/>
      <c r="BT23" s="395"/>
      <c r="BU23" s="396"/>
      <c r="BV23" s="394">
        <v>3373842</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6360</v>
      </c>
      <c r="R24" s="446"/>
      <c r="S24" s="446"/>
      <c r="T24" s="446"/>
      <c r="U24" s="446"/>
      <c r="V24" s="488"/>
      <c r="W24" s="540"/>
      <c r="X24" s="541"/>
      <c r="Y24" s="542"/>
      <c r="Z24" s="444" t="s">
        <v>162</v>
      </c>
      <c r="AA24" s="424"/>
      <c r="AB24" s="424"/>
      <c r="AC24" s="424"/>
      <c r="AD24" s="424"/>
      <c r="AE24" s="424"/>
      <c r="AF24" s="424"/>
      <c r="AG24" s="425"/>
      <c r="AH24" s="445">
        <v>91</v>
      </c>
      <c r="AI24" s="446"/>
      <c r="AJ24" s="446"/>
      <c r="AK24" s="446"/>
      <c r="AL24" s="488"/>
      <c r="AM24" s="445">
        <v>248521</v>
      </c>
      <c r="AN24" s="446"/>
      <c r="AO24" s="446"/>
      <c r="AP24" s="446"/>
      <c r="AQ24" s="446"/>
      <c r="AR24" s="488"/>
      <c r="AS24" s="445">
        <v>2731</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2625489</v>
      </c>
      <c r="BO24" s="395"/>
      <c r="BP24" s="395"/>
      <c r="BQ24" s="395"/>
      <c r="BR24" s="395"/>
      <c r="BS24" s="395"/>
      <c r="BT24" s="395"/>
      <c r="BU24" s="396"/>
      <c r="BV24" s="394">
        <v>2633263</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5450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28160</v>
      </c>
      <c r="BO25" s="358"/>
      <c r="BP25" s="358"/>
      <c r="BQ25" s="358"/>
      <c r="BR25" s="358"/>
      <c r="BS25" s="358"/>
      <c r="BT25" s="358"/>
      <c r="BU25" s="359"/>
      <c r="BV25" s="357">
        <v>19189</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4800</v>
      </c>
      <c r="R26" s="446"/>
      <c r="S26" s="446"/>
      <c r="T26" s="446"/>
      <c r="U26" s="446"/>
      <c r="V26" s="488"/>
      <c r="W26" s="540"/>
      <c r="X26" s="541"/>
      <c r="Y26" s="542"/>
      <c r="Z26" s="444" t="s">
        <v>168</v>
      </c>
      <c r="AA26" s="546"/>
      <c r="AB26" s="546"/>
      <c r="AC26" s="546"/>
      <c r="AD26" s="546"/>
      <c r="AE26" s="546"/>
      <c r="AF26" s="546"/>
      <c r="AG26" s="547"/>
      <c r="AH26" s="445">
        <v>6</v>
      </c>
      <c r="AI26" s="446"/>
      <c r="AJ26" s="446"/>
      <c r="AK26" s="446"/>
      <c r="AL26" s="488"/>
      <c r="AM26" s="445">
        <v>12426</v>
      </c>
      <c r="AN26" s="446"/>
      <c r="AO26" s="446"/>
      <c r="AP26" s="446"/>
      <c r="AQ26" s="446"/>
      <c r="AR26" s="488"/>
      <c r="AS26" s="445">
        <v>2071</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2800</v>
      </c>
      <c r="R27" s="446"/>
      <c r="S27" s="446"/>
      <c r="T27" s="446"/>
      <c r="U27" s="446"/>
      <c r="V27" s="488"/>
      <c r="W27" s="540"/>
      <c r="X27" s="541"/>
      <c r="Y27" s="542"/>
      <c r="Z27" s="444" t="s">
        <v>171</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100282</v>
      </c>
      <c r="BO27" s="514"/>
      <c r="BP27" s="514"/>
      <c r="BQ27" s="514"/>
      <c r="BR27" s="514"/>
      <c r="BS27" s="514"/>
      <c r="BT27" s="514"/>
      <c r="BU27" s="515"/>
      <c r="BV27" s="513">
        <v>100282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2000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1569594</v>
      </c>
      <c r="BO28" s="358"/>
      <c r="BP28" s="358"/>
      <c r="BQ28" s="358"/>
      <c r="BR28" s="358"/>
      <c r="BS28" s="358"/>
      <c r="BT28" s="358"/>
      <c r="BU28" s="359"/>
      <c r="BV28" s="357">
        <v>1884711</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6</v>
      </c>
      <c r="M29" s="446"/>
      <c r="N29" s="446"/>
      <c r="O29" s="446"/>
      <c r="P29" s="488"/>
      <c r="Q29" s="445">
        <v>1800</v>
      </c>
      <c r="R29" s="446"/>
      <c r="S29" s="446"/>
      <c r="T29" s="446"/>
      <c r="U29" s="446"/>
      <c r="V29" s="488"/>
      <c r="W29" s="543"/>
      <c r="X29" s="544"/>
      <c r="Y29" s="545"/>
      <c r="Z29" s="444" t="s">
        <v>177</v>
      </c>
      <c r="AA29" s="424"/>
      <c r="AB29" s="424"/>
      <c r="AC29" s="424"/>
      <c r="AD29" s="424"/>
      <c r="AE29" s="424"/>
      <c r="AF29" s="424"/>
      <c r="AG29" s="425"/>
      <c r="AH29" s="445">
        <v>91</v>
      </c>
      <c r="AI29" s="446"/>
      <c r="AJ29" s="446"/>
      <c r="AK29" s="446"/>
      <c r="AL29" s="488"/>
      <c r="AM29" s="445">
        <v>248521</v>
      </c>
      <c r="AN29" s="446"/>
      <c r="AO29" s="446"/>
      <c r="AP29" s="446"/>
      <c r="AQ29" s="446"/>
      <c r="AR29" s="488"/>
      <c r="AS29" s="445">
        <v>2731</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376219</v>
      </c>
      <c r="BO29" s="395"/>
      <c r="BP29" s="395"/>
      <c r="BQ29" s="395"/>
      <c r="BR29" s="395"/>
      <c r="BS29" s="395"/>
      <c r="BT29" s="395"/>
      <c r="BU29" s="396"/>
      <c r="BV29" s="394">
        <v>365442</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93.2</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514139</v>
      </c>
      <c r="BO30" s="514"/>
      <c r="BP30" s="514"/>
      <c r="BQ30" s="514"/>
      <c r="BR30" s="514"/>
      <c r="BS30" s="514"/>
      <c r="BT30" s="514"/>
      <c r="BU30" s="515"/>
      <c r="BV30" s="513">
        <v>506551</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簡易水道事業特別会計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北設広域事務組合</v>
      </c>
      <c r="BZ34" s="585"/>
      <c r="CA34" s="585"/>
      <c r="CB34" s="585"/>
      <c r="CC34" s="585"/>
      <c r="CD34" s="585"/>
      <c r="CE34" s="585"/>
      <c r="CF34" s="585"/>
      <c r="CG34" s="585"/>
      <c r="CH34" s="585"/>
      <c r="CI34" s="585"/>
      <c r="CJ34" s="585"/>
      <c r="CK34" s="585"/>
      <c r="CL34" s="585"/>
      <c r="CM34" s="585"/>
      <c r="CN34" s="163"/>
      <c r="CO34" s="584">
        <f>IF(CQ34="","",MAX(C34:D43,U34:V43,AM34:AN43,BE34:BF43,BW34:BX43)+1)</f>
        <v>14</v>
      </c>
      <c r="CP34" s="584"/>
      <c r="CQ34" s="585" t="str">
        <f>IF('各会計、関係団体の財政状況及び健全化判断比率'!BS7="","",'各会計、関係団体の財政状況及び健全化判断比率'!BS7)</f>
        <v>とうえい</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後期高齢者医療特別会計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特定環境保全公共下水道事業特別会計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愛知県市町村職員退職手当組合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東栄診療所特別会計</v>
      </c>
      <c r="X36" s="585"/>
      <c r="Y36" s="585"/>
      <c r="Z36" s="585"/>
      <c r="AA36" s="585"/>
      <c r="AB36" s="585"/>
      <c r="AC36" s="585"/>
      <c r="AD36" s="585"/>
      <c r="AE36" s="585"/>
      <c r="AF36" s="585"/>
      <c r="AG36" s="585"/>
      <c r="AH36" s="585"/>
      <c r="AI36" s="585"/>
      <c r="AJ36" s="585"/>
      <c r="AK36" s="585"/>
      <c r="AL36" s="163"/>
      <c r="AM36" s="584">
        <f t="shared" si="0"/>
        <v>7</v>
      </c>
      <c r="AN36" s="584"/>
      <c r="AO36" s="585" t="str">
        <f>IF('各会計、関係団体の財政状況及び健全化判断比率'!B33="","",'各会計、関係団体の財政状況及び健全化判断比率'!B33)</f>
        <v>農業集落排水事業特別会計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愛知県後期高齢者医療広域連合（一般会計）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愛知県後期高齢者医療広域連合（後期高齢者医療特別会計）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東三河広域連合（一般会計）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東三河広域連合（介護保険特別会計）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frq0HcFfe89zzl6asl4tSGFXJVcqTGiLITs34/6PgHujQJsXGDxiW+/H/L5zzS93qQQUKOAqDbW4Y4Jpc9v+Ng==" saltValue="XlGe/4rt/ztwq2Mkt22g7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534</v>
      </c>
      <c r="D34" s="1136"/>
      <c r="E34" s="1137"/>
      <c r="F34" s="32">
        <v>8.26</v>
      </c>
      <c r="G34" s="33">
        <v>9.67</v>
      </c>
      <c r="H34" s="33">
        <v>8.61</v>
      </c>
      <c r="I34" s="33">
        <v>9.86</v>
      </c>
      <c r="J34" s="34">
        <v>5.95</v>
      </c>
      <c r="K34" s="22"/>
      <c r="L34" s="22"/>
      <c r="M34" s="22"/>
      <c r="N34" s="22"/>
      <c r="O34" s="22"/>
      <c r="P34" s="22"/>
    </row>
    <row r="35" spans="1:16" ht="39" customHeight="1" x14ac:dyDescent="0.2">
      <c r="A35" s="22"/>
      <c r="B35" s="35"/>
      <c r="C35" s="1132" t="s">
        <v>535</v>
      </c>
      <c r="D35" s="1132"/>
      <c r="E35" s="1133"/>
      <c r="F35" s="36">
        <v>0.14000000000000001</v>
      </c>
      <c r="G35" s="37" t="s">
        <v>536</v>
      </c>
      <c r="H35" s="37">
        <v>1.94</v>
      </c>
      <c r="I35" s="37">
        <v>2.6</v>
      </c>
      <c r="J35" s="38">
        <v>4.8600000000000003</v>
      </c>
      <c r="K35" s="22"/>
      <c r="L35" s="22"/>
      <c r="M35" s="22"/>
      <c r="N35" s="22"/>
      <c r="O35" s="22"/>
      <c r="P35" s="22"/>
    </row>
    <row r="36" spans="1:16" ht="39" customHeight="1" x14ac:dyDescent="0.2">
      <c r="A36" s="22"/>
      <c r="B36" s="35"/>
      <c r="C36" s="1132" t="s">
        <v>537</v>
      </c>
      <c r="D36" s="1132"/>
      <c r="E36" s="1133"/>
      <c r="F36" s="36">
        <v>0.24</v>
      </c>
      <c r="G36" s="37" t="s">
        <v>538</v>
      </c>
      <c r="H36" s="37">
        <v>1.64</v>
      </c>
      <c r="I36" s="37">
        <v>1.84</v>
      </c>
      <c r="J36" s="38">
        <v>3.94</v>
      </c>
      <c r="K36" s="22"/>
      <c r="L36" s="22"/>
      <c r="M36" s="22"/>
      <c r="N36" s="22"/>
      <c r="O36" s="22"/>
      <c r="P36" s="22"/>
    </row>
    <row r="37" spans="1:16" ht="39" customHeight="1" x14ac:dyDescent="0.2">
      <c r="A37" s="22"/>
      <c r="B37" s="35"/>
      <c r="C37" s="1132" t="s">
        <v>539</v>
      </c>
      <c r="D37" s="1132"/>
      <c r="E37" s="1133"/>
      <c r="F37" s="36">
        <v>0.27</v>
      </c>
      <c r="G37" s="37">
        <v>1.01</v>
      </c>
      <c r="H37" s="37">
        <v>0.46</v>
      </c>
      <c r="I37" s="37">
        <v>0.71</v>
      </c>
      <c r="J37" s="38">
        <v>1.42</v>
      </c>
      <c r="K37" s="22"/>
      <c r="L37" s="22"/>
      <c r="M37" s="22"/>
      <c r="N37" s="22"/>
      <c r="O37" s="22"/>
      <c r="P37" s="22"/>
    </row>
    <row r="38" spans="1:16" ht="39" customHeight="1" x14ac:dyDescent="0.2">
      <c r="A38" s="22"/>
      <c r="B38" s="35"/>
      <c r="C38" s="1132" t="s">
        <v>540</v>
      </c>
      <c r="D38" s="1132"/>
      <c r="E38" s="1133"/>
      <c r="F38" s="36">
        <v>0.71</v>
      </c>
      <c r="G38" s="37">
        <v>0.63</v>
      </c>
      <c r="H38" s="37">
        <v>1.26</v>
      </c>
      <c r="I38" s="37">
        <v>0.84</v>
      </c>
      <c r="J38" s="38">
        <v>0.96</v>
      </c>
      <c r="K38" s="22"/>
      <c r="L38" s="22"/>
      <c r="M38" s="22"/>
      <c r="N38" s="22"/>
      <c r="O38" s="22"/>
      <c r="P38" s="22"/>
    </row>
    <row r="39" spans="1:16" ht="39" customHeight="1" x14ac:dyDescent="0.2">
      <c r="A39" s="22"/>
      <c r="B39" s="35"/>
      <c r="C39" s="1132" t="s">
        <v>541</v>
      </c>
      <c r="D39" s="1132"/>
      <c r="E39" s="1133"/>
      <c r="F39" s="36">
        <v>0.09</v>
      </c>
      <c r="G39" s="37">
        <v>0.13</v>
      </c>
      <c r="H39" s="37">
        <v>0.57999999999999996</v>
      </c>
      <c r="I39" s="37">
        <v>0.48</v>
      </c>
      <c r="J39" s="38">
        <v>0.57999999999999996</v>
      </c>
      <c r="K39" s="22"/>
      <c r="L39" s="22"/>
      <c r="M39" s="22"/>
      <c r="N39" s="22"/>
      <c r="O39" s="22"/>
      <c r="P39" s="22"/>
    </row>
    <row r="40" spans="1:16" ht="39" customHeight="1" x14ac:dyDescent="0.2">
      <c r="A40" s="22"/>
      <c r="B40" s="35"/>
      <c r="C40" s="1132" t="s">
        <v>542</v>
      </c>
      <c r="D40" s="1132"/>
      <c r="E40" s="1133"/>
      <c r="F40" s="36">
        <v>0.06</v>
      </c>
      <c r="G40" s="37">
        <v>0.11</v>
      </c>
      <c r="H40" s="37">
        <v>7.0000000000000007E-2</v>
      </c>
      <c r="I40" s="37">
        <v>0.1</v>
      </c>
      <c r="J40" s="38">
        <v>0.05</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543</v>
      </c>
      <c r="D42" s="1132"/>
      <c r="E42" s="1133"/>
      <c r="F42" s="36" t="s">
        <v>486</v>
      </c>
      <c r="G42" s="37" t="s">
        <v>486</v>
      </c>
      <c r="H42" s="37" t="s">
        <v>486</v>
      </c>
      <c r="I42" s="37" t="s">
        <v>486</v>
      </c>
      <c r="J42" s="38" t="s">
        <v>486</v>
      </c>
      <c r="K42" s="22"/>
      <c r="L42" s="22"/>
      <c r="M42" s="22"/>
      <c r="N42" s="22"/>
      <c r="O42" s="22"/>
      <c r="P42" s="22"/>
    </row>
    <row r="43" spans="1:16" ht="39" customHeight="1" thickBot="1" x14ac:dyDescent="0.25">
      <c r="A43" s="22"/>
      <c r="B43" s="40"/>
      <c r="C43" s="1134" t="s">
        <v>544</v>
      </c>
      <c r="D43" s="1134"/>
      <c r="E43" s="1135"/>
      <c r="F43" s="41" t="s">
        <v>486</v>
      </c>
      <c r="G43" s="42" t="s">
        <v>486</v>
      </c>
      <c r="H43" s="42" t="s">
        <v>486</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myglTavFq8MowEVmKOMq+w7lri82BuNpdXpck8DBl5Mfy02c5D8u7dykNCVUhW7sB9YK0fccs//EjenR6hl0bg==" saltValue="GjRgpHD+W9TN5k/vfIeP+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399</v>
      </c>
      <c r="L45" s="58">
        <v>401</v>
      </c>
      <c r="M45" s="58">
        <v>410</v>
      </c>
      <c r="N45" s="58">
        <v>447</v>
      </c>
      <c r="O45" s="59">
        <v>456</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486</v>
      </c>
      <c r="L46" s="62" t="s">
        <v>486</v>
      </c>
      <c r="M46" s="62" t="s">
        <v>486</v>
      </c>
      <c r="N46" s="62" t="s">
        <v>486</v>
      </c>
      <c r="O46" s="63" t="s">
        <v>486</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486</v>
      </c>
      <c r="L47" s="62" t="s">
        <v>486</v>
      </c>
      <c r="M47" s="62" t="s">
        <v>486</v>
      </c>
      <c r="N47" s="62" t="s">
        <v>486</v>
      </c>
      <c r="O47" s="63" t="s">
        <v>486</v>
      </c>
      <c r="P47" s="46"/>
      <c r="Q47" s="46"/>
      <c r="R47" s="46"/>
      <c r="S47" s="46"/>
      <c r="T47" s="46"/>
      <c r="U47" s="46"/>
    </row>
    <row r="48" spans="1:21" ht="30.75" customHeight="1" x14ac:dyDescent="0.2">
      <c r="A48" s="46"/>
      <c r="B48" s="1140"/>
      <c r="C48" s="1141"/>
      <c r="D48" s="60"/>
      <c r="E48" s="1146" t="s">
        <v>13</v>
      </c>
      <c r="F48" s="1146"/>
      <c r="G48" s="1146"/>
      <c r="H48" s="1146"/>
      <c r="I48" s="1146"/>
      <c r="J48" s="1147"/>
      <c r="K48" s="61">
        <v>110</v>
      </c>
      <c r="L48" s="62">
        <v>103</v>
      </c>
      <c r="M48" s="62">
        <v>126</v>
      </c>
      <c r="N48" s="62">
        <v>117</v>
      </c>
      <c r="O48" s="63">
        <v>119</v>
      </c>
      <c r="P48" s="46"/>
      <c r="Q48" s="46"/>
      <c r="R48" s="46"/>
      <c r="S48" s="46"/>
      <c r="T48" s="46"/>
      <c r="U48" s="46"/>
    </row>
    <row r="49" spans="1:21" ht="30.75" customHeight="1" x14ac:dyDescent="0.2">
      <c r="A49" s="46"/>
      <c r="B49" s="1140"/>
      <c r="C49" s="1141"/>
      <c r="D49" s="60"/>
      <c r="E49" s="1146" t="s">
        <v>14</v>
      </c>
      <c r="F49" s="1146"/>
      <c r="G49" s="1146"/>
      <c r="H49" s="1146"/>
      <c r="I49" s="1146"/>
      <c r="J49" s="1147"/>
      <c r="K49" s="61" t="s">
        <v>486</v>
      </c>
      <c r="L49" s="62" t="s">
        <v>486</v>
      </c>
      <c r="M49" s="62" t="s">
        <v>486</v>
      </c>
      <c r="N49" s="62" t="s">
        <v>486</v>
      </c>
      <c r="O49" s="63" t="s">
        <v>486</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486</v>
      </c>
      <c r="L50" s="62" t="s">
        <v>486</v>
      </c>
      <c r="M50" s="62" t="s">
        <v>486</v>
      </c>
      <c r="N50" s="62" t="s">
        <v>486</v>
      </c>
      <c r="O50" s="63" t="s">
        <v>486</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486</v>
      </c>
      <c r="L51" s="62">
        <v>0</v>
      </c>
      <c r="M51" s="62" t="s">
        <v>486</v>
      </c>
      <c r="N51" s="62" t="s">
        <v>486</v>
      </c>
      <c r="O51" s="63" t="s">
        <v>486</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343</v>
      </c>
      <c r="L52" s="62">
        <v>339</v>
      </c>
      <c r="M52" s="62">
        <v>342</v>
      </c>
      <c r="N52" s="62">
        <v>334</v>
      </c>
      <c r="O52" s="63">
        <v>337</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166</v>
      </c>
      <c r="L53" s="67">
        <v>165</v>
      </c>
      <c r="M53" s="67">
        <v>194</v>
      </c>
      <c r="N53" s="67">
        <v>230</v>
      </c>
      <c r="O53" s="68">
        <v>238</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vWoEGcHp0Caesa7U3s1f1RKt0Eh6D4mbQXG/oAMmbtJ578mcsu5RVwHf6+SZYg9kAK4+uSURgAxfo2cyB2Y18Q==" saltValue="2LfR0e5SUUk15iB/3ZIIu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69" t="s">
        <v>30</v>
      </c>
      <c r="C41" s="1170"/>
      <c r="D41" s="103"/>
      <c r="E41" s="1175" t="s">
        <v>31</v>
      </c>
      <c r="F41" s="1175"/>
      <c r="G41" s="1175"/>
      <c r="H41" s="1176"/>
      <c r="I41" s="330">
        <v>3707</v>
      </c>
      <c r="J41" s="331">
        <v>4013</v>
      </c>
      <c r="K41" s="331">
        <v>3844</v>
      </c>
      <c r="L41" s="331">
        <v>3642</v>
      </c>
      <c r="M41" s="332">
        <v>3522</v>
      </c>
    </row>
    <row r="42" spans="2:13" ht="27.75" customHeight="1" x14ac:dyDescent="0.2">
      <c r="B42" s="1171"/>
      <c r="C42" s="1172"/>
      <c r="D42" s="104"/>
      <c r="E42" s="1177" t="s">
        <v>32</v>
      </c>
      <c r="F42" s="1177"/>
      <c r="G42" s="1177"/>
      <c r="H42" s="1178"/>
      <c r="I42" s="333" t="s">
        <v>486</v>
      </c>
      <c r="J42" s="334" t="s">
        <v>486</v>
      </c>
      <c r="K42" s="334" t="s">
        <v>486</v>
      </c>
      <c r="L42" s="334" t="s">
        <v>486</v>
      </c>
      <c r="M42" s="335" t="s">
        <v>486</v>
      </c>
    </row>
    <row r="43" spans="2:13" ht="27.75" customHeight="1" x14ac:dyDescent="0.2">
      <c r="B43" s="1171"/>
      <c r="C43" s="1172"/>
      <c r="D43" s="104"/>
      <c r="E43" s="1177" t="s">
        <v>33</v>
      </c>
      <c r="F43" s="1177"/>
      <c r="G43" s="1177"/>
      <c r="H43" s="1178"/>
      <c r="I43" s="333">
        <v>1266</v>
      </c>
      <c r="J43" s="334">
        <v>1153</v>
      </c>
      <c r="K43" s="334">
        <v>1138</v>
      </c>
      <c r="L43" s="334">
        <v>1120</v>
      </c>
      <c r="M43" s="335">
        <v>1073</v>
      </c>
    </row>
    <row r="44" spans="2:13" ht="27.75" customHeight="1" x14ac:dyDescent="0.2">
      <c r="B44" s="1171"/>
      <c r="C44" s="1172"/>
      <c r="D44" s="104"/>
      <c r="E44" s="1177" t="s">
        <v>34</v>
      </c>
      <c r="F44" s="1177"/>
      <c r="G44" s="1177"/>
      <c r="H44" s="1178"/>
      <c r="I44" s="333" t="s">
        <v>486</v>
      </c>
      <c r="J44" s="334" t="s">
        <v>486</v>
      </c>
      <c r="K44" s="334" t="s">
        <v>486</v>
      </c>
      <c r="L44" s="334" t="s">
        <v>486</v>
      </c>
      <c r="M44" s="335" t="s">
        <v>486</v>
      </c>
    </row>
    <row r="45" spans="2:13" ht="27.75" customHeight="1" x14ac:dyDescent="0.2">
      <c r="B45" s="1171"/>
      <c r="C45" s="1172"/>
      <c r="D45" s="104"/>
      <c r="E45" s="1177" t="s">
        <v>35</v>
      </c>
      <c r="F45" s="1177"/>
      <c r="G45" s="1177"/>
      <c r="H45" s="1178"/>
      <c r="I45" s="333">
        <v>1262</v>
      </c>
      <c r="J45" s="334">
        <v>1258</v>
      </c>
      <c r="K45" s="334">
        <v>1216</v>
      </c>
      <c r="L45" s="334">
        <v>1230</v>
      </c>
      <c r="M45" s="335">
        <v>1223</v>
      </c>
    </row>
    <row r="46" spans="2:13" ht="27.75" customHeight="1" x14ac:dyDescent="0.2">
      <c r="B46" s="1171"/>
      <c r="C46" s="1172"/>
      <c r="D46" s="105"/>
      <c r="E46" s="1177" t="s">
        <v>36</v>
      </c>
      <c r="F46" s="1177"/>
      <c r="G46" s="1177"/>
      <c r="H46" s="1178"/>
      <c r="I46" s="333" t="s">
        <v>486</v>
      </c>
      <c r="J46" s="334" t="s">
        <v>486</v>
      </c>
      <c r="K46" s="334" t="s">
        <v>486</v>
      </c>
      <c r="L46" s="334" t="s">
        <v>486</v>
      </c>
      <c r="M46" s="335" t="s">
        <v>486</v>
      </c>
    </row>
    <row r="47" spans="2:13" ht="27.75" customHeight="1" x14ac:dyDescent="0.2">
      <c r="B47" s="1171"/>
      <c r="C47" s="1172"/>
      <c r="D47" s="106"/>
      <c r="E47" s="1179" t="s">
        <v>37</v>
      </c>
      <c r="F47" s="1180"/>
      <c r="G47" s="1180"/>
      <c r="H47" s="1181"/>
      <c r="I47" s="333" t="s">
        <v>486</v>
      </c>
      <c r="J47" s="334" t="s">
        <v>486</v>
      </c>
      <c r="K47" s="334" t="s">
        <v>486</v>
      </c>
      <c r="L47" s="334" t="s">
        <v>486</v>
      </c>
      <c r="M47" s="335" t="s">
        <v>486</v>
      </c>
    </row>
    <row r="48" spans="2:13" ht="27.75" customHeight="1" x14ac:dyDescent="0.2">
      <c r="B48" s="1171"/>
      <c r="C48" s="1172"/>
      <c r="D48" s="104"/>
      <c r="E48" s="1177" t="s">
        <v>38</v>
      </c>
      <c r="F48" s="1177"/>
      <c r="G48" s="1177"/>
      <c r="H48" s="1178"/>
      <c r="I48" s="333" t="s">
        <v>486</v>
      </c>
      <c r="J48" s="334" t="s">
        <v>486</v>
      </c>
      <c r="K48" s="334" t="s">
        <v>486</v>
      </c>
      <c r="L48" s="334" t="s">
        <v>486</v>
      </c>
      <c r="M48" s="335" t="s">
        <v>486</v>
      </c>
    </row>
    <row r="49" spans="2:13" ht="27.75" customHeight="1" x14ac:dyDescent="0.2">
      <c r="B49" s="1173"/>
      <c r="C49" s="1174"/>
      <c r="D49" s="104"/>
      <c r="E49" s="1177" t="s">
        <v>39</v>
      </c>
      <c r="F49" s="1177"/>
      <c r="G49" s="1177"/>
      <c r="H49" s="1178"/>
      <c r="I49" s="333" t="s">
        <v>486</v>
      </c>
      <c r="J49" s="334" t="s">
        <v>486</v>
      </c>
      <c r="K49" s="334" t="s">
        <v>486</v>
      </c>
      <c r="L49" s="334" t="s">
        <v>486</v>
      </c>
      <c r="M49" s="335" t="s">
        <v>486</v>
      </c>
    </row>
    <row r="50" spans="2:13" ht="27.75" customHeight="1" x14ac:dyDescent="0.2">
      <c r="B50" s="1182" t="s">
        <v>40</v>
      </c>
      <c r="C50" s="1183"/>
      <c r="D50" s="107"/>
      <c r="E50" s="1177" t="s">
        <v>41</v>
      </c>
      <c r="F50" s="1177"/>
      <c r="G50" s="1177"/>
      <c r="H50" s="1178"/>
      <c r="I50" s="333">
        <v>3290</v>
      </c>
      <c r="J50" s="334">
        <v>3539</v>
      </c>
      <c r="K50" s="334">
        <v>3040</v>
      </c>
      <c r="L50" s="334">
        <v>2946</v>
      </c>
      <c r="M50" s="335">
        <v>2635</v>
      </c>
    </row>
    <row r="51" spans="2:13" ht="27.75" customHeight="1" x14ac:dyDescent="0.2">
      <c r="B51" s="1171"/>
      <c r="C51" s="1172"/>
      <c r="D51" s="104"/>
      <c r="E51" s="1177" t="s">
        <v>42</v>
      </c>
      <c r="F51" s="1177"/>
      <c r="G51" s="1177"/>
      <c r="H51" s="1178"/>
      <c r="I51" s="333" t="s">
        <v>486</v>
      </c>
      <c r="J51" s="334" t="s">
        <v>486</v>
      </c>
      <c r="K51" s="334" t="s">
        <v>486</v>
      </c>
      <c r="L51" s="334" t="s">
        <v>486</v>
      </c>
      <c r="M51" s="335" t="s">
        <v>486</v>
      </c>
    </row>
    <row r="52" spans="2:13" ht="27.75" customHeight="1" x14ac:dyDescent="0.2">
      <c r="B52" s="1173"/>
      <c r="C52" s="1174"/>
      <c r="D52" s="104"/>
      <c r="E52" s="1177" t="s">
        <v>43</v>
      </c>
      <c r="F52" s="1177"/>
      <c r="G52" s="1177"/>
      <c r="H52" s="1178"/>
      <c r="I52" s="333">
        <v>3300</v>
      </c>
      <c r="J52" s="334">
        <v>3483</v>
      </c>
      <c r="K52" s="334">
        <v>3387</v>
      </c>
      <c r="L52" s="334">
        <v>3188</v>
      </c>
      <c r="M52" s="335">
        <v>3077</v>
      </c>
    </row>
    <row r="53" spans="2:13" ht="27.75" customHeight="1" thickBot="1" x14ac:dyDescent="0.25">
      <c r="B53" s="1184" t="s">
        <v>19</v>
      </c>
      <c r="C53" s="1185"/>
      <c r="D53" s="108"/>
      <c r="E53" s="1186" t="s">
        <v>44</v>
      </c>
      <c r="F53" s="1186"/>
      <c r="G53" s="1186"/>
      <c r="H53" s="1187"/>
      <c r="I53" s="336">
        <v>-355</v>
      </c>
      <c r="J53" s="337">
        <v>-599</v>
      </c>
      <c r="K53" s="337">
        <v>-228</v>
      </c>
      <c r="L53" s="337">
        <v>-143</v>
      </c>
      <c r="M53" s="338">
        <v>106</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Vw1sbm9A9hCaW5ytBvWUlvAvIx+nwjHCYhIbABK+kFwEBoe9AyidXbAmRILKHaybt98g6CvdhMkt1tH5N4n5Lw==" saltValue="mR2/zn+9Jx/xMQVJpujDb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527</v>
      </c>
      <c r="G54" s="117" t="s">
        <v>528</v>
      </c>
      <c r="H54" s="118" t="s">
        <v>529</v>
      </c>
    </row>
    <row r="55" spans="2:8" ht="52.5" customHeight="1" x14ac:dyDescent="0.2">
      <c r="B55" s="119"/>
      <c r="C55" s="1190" t="s">
        <v>46</v>
      </c>
      <c r="D55" s="1190"/>
      <c r="E55" s="1191"/>
      <c r="F55" s="339">
        <v>1963</v>
      </c>
      <c r="G55" s="339">
        <v>1885</v>
      </c>
      <c r="H55" s="340">
        <v>1570</v>
      </c>
    </row>
    <row r="56" spans="2:8" ht="52.5" customHeight="1" x14ac:dyDescent="0.2">
      <c r="B56" s="120"/>
      <c r="C56" s="1192" t="s">
        <v>47</v>
      </c>
      <c r="D56" s="1192"/>
      <c r="E56" s="1193"/>
      <c r="F56" s="341">
        <v>365</v>
      </c>
      <c r="G56" s="341">
        <v>365</v>
      </c>
      <c r="H56" s="342">
        <v>376</v>
      </c>
    </row>
    <row r="57" spans="2:8" ht="53.25" customHeight="1" x14ac:dyDescent="0.2">
      <c r="B57" s="120"/>
      <c r="C57" s="1194" t="s">
        <v>48</v>
      </c>
      <c r="D57" s="1194"/>
      <c r="E57" s="1195"/>
      <c r="F57" s="343">
        <v>508</v>
      </c>
      <c r="G57" s="343">
        <v>507</v>
      </c>
      <c r="H57" s="344">
        <v>514</v>
      </c>
    </row>
    <row r="58" spans="2:8" ht="45.75" customHeight="1" x14ac:dyDescent="0.2">
      <c r="B58" s="121"/>
      <c r="C58" s="1196" t="s">
        <v>559</v>
      </c>
      <c r="D58" s="1197"/>
      <c r="E58" s="1198"/>
      <c r="F58" s="347">
        <v>301</v>
      </c>
      <c r="G58" s="347">
        <v>301</v>
      </c>
      <c r="H58" s="348">
        <v>301</v>
      </c>
    </row>
    <row r="59" spans="2:8" ht="45.75" customHeight="1" x14ac:dyDescent="0.2">
      <c r="B59" s="121"/>
      <c r="C59" s="1196" t="s">
        <v>560</v>
      </c>
      <c r="D59" s="1197"/>
      <c r="E59" s="1198"/>
      <c r="F59" s="347">
        <v>74</v>
      </c>
      <c r="G59" s="347">
        <v>74</v>
      </c>
      <c r="H59" s="348">
        <v>74</v>
      </c>
    </row>
    <row r="60" spans="2:8" ht="45.75" customHeight="1" x14ac:dyDescent="0.2">
      <c r="B60" s="121"/>
      <c r="C60" s="1196" t="s">
        <v>561</v>
      </c>
      <c r="D60" s="1197"/>
      <c r="E60" s="1198"/>
      <c r="F60" s="347">
        <v>59</v>
      </c>
      <c r="G60" s="347">
        <v>50</v>
      </c>
      <c r="H60" s="348">
        <v>57</v>
      </c>
    </row>
    <row r="61" spans="2:8" ht="45.75" customHeight="1" x14ac:dyDescent="0.2">
      <c r="B61" s="121"/>
      <c r="C61" s="1196" t="s">
        <v>562</v>
      </c>
      <c r="D61" s="1197"/>
      <c r="E61" s="1198"/>
      <c r="F61" s="347">
        <v>34</v>
      </c>
      <c r="G61" s="347">
        <v>34</v>
      </c>
      <c r="H61" s="348">
        <v>34</v>
      </c>
    </row>
    <row r="62" spans="2:8" ht="45.75" customHeight="1" thickBot="1" x14ac:dyDescent="0.25">
      <c r="B62" s="122"/>
      <c r="C62" s="1199" t="s">
        <v>563</v>
      </c>
      <c r="D62" s="1200"/>
      <c r="E62" s="1201"/>
      <c r="F62" s="349">
        <v>24</v>
      </c>
      <c r="G62" s="349">
        <v>25</v>
      </c>
      <c r="H62" s="350">
        <v>26</v>
      </c>
    </row>
    <row r="63" spans="2:8" ht="52.5" customHeight="1" thickBot="1" x14ac:dyDescent="0.25">
      <c r="B63" s="123"/>
      <c r="C63" s="1188" t="s">
        <v>49</v>
      </c>
      <c r="D63" s="1188"/>
      <c r="E63" s="1189"/>
      <c r="F63" s="345">
        <v>2837</v>
      </c>
      <c r="G63" s="345">
        <v>2757</v>
      </c>
      <c r="H63" s="346">
        <v>2460</v>
      </c>
    </row>
    <row r="64" spans="2:8" ht="13" x14ac:dyDescent="0.2"/>
  </sheetData>
  <sheetProtection algorithmName="SHA-512" hashValue="okX9Ceh/tChoTEBDpFnRnSjNmZytE+pddJ8uq5d/zWvEU3zWzHwOvNNL/aWSzEqYjuVgignAquyaKPV1Jw1+3A==" saltValue="uqtWCF4HplA4rBdXGXzdWQ==" spinCount="100000" sheet="1" objects="1" scenarios="1"/>
  <mergeCells count="9">
    <mergeCell ref="C63:E63"/>
    <mergeCell ref="C55:E55"/>
    <mergeCell ref="C56:E56"/>
    <mergeCell ref="C57:E57"/>
    <mergeCell ref="C61:E61"/>
    <mergeCell ref="C62:E62"/>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524</v>
      </c>
      <c r="G2" s="137"/>
      <c r="H2" s="138"/>
    </row>
    <row r="3" spans="1:8" x14ac:dyDescent="0.2">
      <c r="A3" s="134" t="s">
        <v>517</v>
      </c>
      <c r="B3" s="139"/>
      <c r="C3" s="140"/>
      <c r="D3" s="141">
        <v>173034</v>
      </c>
      <c r="E3" s="142"/>
      <c r="F3" s="143">
        <v>332350</v>
      </c>
      <c r="G3" s="144"/>
      <c r="H3" s="145"/>
    </row>
    <row r="4" spans="1:8" x14ac:dyDescent="0.2">
      <c r="A4" s="146"/>
      <c r="B4" s="147"/>
      <c r="C4" s="148"/>
      <c r="D4" s="149">
        <v>173034</v>
      </c>
      <c r="E4" s="150"/>
      <c r="F4" s="151">
        <v>200453</v>
      </c>
      <c r="G4" s="152"/>
      <c r="H4" s="153"/>
    </row>
    <row r="5" spans="1:8" x14ac:dyDescent="0.2">
      <c r="A5" s="134" t="s">
        <v>519</v>
      </c>
      <c r="B5" s="139"/>
      <c r="C5" s="140"/>
      <c r="D5" s="141">
        <v>130657</v>
      </c>
      <c r="E5" s="142"/>
      <c r="F5" s="143">
        <v>362690</v>
      </c>
      <c r="G5" s="144"/>
      <c r="H5" s="145"/>
    </row>
    <row r="6" spans="1:8" x14ac:dyDescent="0.2">
      <c r="A6" s="146"/>
      <c r="B6" s="147"/>
      <c r="C6" s="148"/>
      <c r="D6" s="149">
        <v>124074</v>
      </c>
      <c r="E6" s="150"/>
      <c r="F6" s="151">
        <v>172580</v>
      </c>
      <c r="G6" s="152"/>
      <c r="H6" s="153"/>
    </row>
    <row r="7" spans="1:8" x14ac:dyDescent="0.2">
      <c r="A7" s="134" t="s">
        <v>520</v>
      </c>
      <c r="B7" s="139"/>
      <c r="C7" s="140"/>
      <c r="D7" s="141">
        <v>88381</v>
      </c>
      <c r="E7" s="142"/>
      <c r="F7" s="143">
        <v>296093</v>
      </c>
      <c r="G7" s="144"/>
      <c r="H7" s="145"/>
    </row>
    <row r="8" spans="1:8" x14ac:dyDescent="0.2">
      <c r="A8" s="146"/>
      <c r="B8" s="147"/>
      <c r="C8" s="148"/>
      <c r="D8" s="149">
        <v>86295</v>
      </c>
      <c r="E8" s="150"/>
      <c r="F8" s="151">
        <v>140545</v>
      </c>
      <c r="G8" s="152"/>
      <c r="H8" s="153"/>
    </row>
    <row r="9" spans="1:8" x14ac:dyDescent="0.2">
      <c r="A9" s="134" t="s">
        <v>521</v>
      </c>
      <c r="B9" s="139"/>
      <c r="C9" s="140"/>
      <c r="D9" s="141">
        <v>117766</v>
      </c>
      <c r="E9" s="142"/>
      <c r="F9" s="143">
        <v>308655</v>
      </c>
      <c r="G9" s="144"/>
      <c r="H9" s="145"/>
    </row>
    <row r="10" spans="1:8" x14ac:dyDescent="0.2">
      <c r="A10" s="146"/>
      <c r="B10" s="147"/>
      <c r="C10" s="148"/>
      <c r="D10" s="149">
        <v>109160</v>
      </c>
      <c r="E10" s="150"/>
      <c r="F10" s="151">
        <v>169887</v>
      </c>
      <c r="G10" s="152"/>
      <c r="H10" s="153"/>
    </row>
    <row r="11" spans="1:8" x14ac:dyDescent="0.2">
      <c r="A11" s="134" t="s">
        <v>522</v>
      </c>
      <c r="B11" s="139"/>
      <c r="C11" s="140"/>
      <c r="D11" s="141">
        <v>172518</v>
      </c>
      <c r="E11" s="142"/>
      <c r="F11" s="143">
        <v>325476</v>
      </c>
      <c r="G11" s="144"/>
      <c r="H11" s="145"/>
    </row>
    <row r="12" spans="1:8" x14ac:dyDescent="0.2">
      <c r="A12" s="146"/>
      <c r="B12" s="147"/>
      <c r="C12" s="154"/>
      <c r="D12" s="149">
        <v>98950</v>
      </c>
      <c r="E12" s="150"/>
      <c r="F12" s="151">
        <v>190204</v>
      </c>
      <c r="G12" s="152"/>
      <c r="H12" s="153"/>
    </row>
    <row r="13" spans="1:8" x14ac:dyDescent="0.2">
      <c r="A13" s="134"/>
      <c r="B13" s="139"/>
      <c r="C13" s="140"/>
      <c r="D13" s="141">
        <v>136471</v>
      </c>
      <c r="E13" s="142"/>
      <c r="F13" s="143">
        <v>325053</v>
      </c>
      <c r="G13" s="155"/>
      <c r="H13" s="145"/>
    </row>
    <row r="14" spans="1:8" x14ac:dyDescent="0.2">
      <c r="A14" s="146"/>
      <c r="B14" s="147"/>
      <c r="C14" s="148"/>
      <c r="D14" s="149">
        <v>118303</v>
      </c>
      <c r="E14" s="150"/>
      <c r="F14" s="151">
        <v>174734</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8.2100000000000009</v>
      </c>
      <c r="C19" s="156">
        <f>ROUND(VALUE(SUBSTITUTE(実質収支比率等に係る経年分析!G$48,"▲","-")),2)</f>
        <v>9.67</v>
      </c>
      <c r="D19" s="156">
        <f>ROUND(VALUE(SUBSTITUTE(実質収支比率等に係る経年分析!H$48,"▲","-")),2)</f>
        <v>8.61</v>
      </c>
      <c r="E19" s="156">
        <f>ROUND(VALUE(SUBSTITUTE(実質収支比率等に係る経年分析!I$48,"▲","-")),2)</f>
        <v>9.8699999999999992</v>
      </c>
      <c r="F19" s="156">
        <f>ROUND(VALUE(SUBSTITUTE(実質収支比率等に係る経年分析!J$48,"▲","-")),2)</f>
        <v>5.96</v>
      </c>
    </row>
    <row r="20" spans="1:11" x14ac:dyDescent="0.2">
      <c r="A20" s="156" t="s">
        <v>53</v>
      </c>
      <c r="B20" s="156">
        <f>ROUND(VALUE(SUBSTITUTE(実質収支比率等に係る経年分析!F$47,"▲","-")),2)</f>
        <v>91.03</v>
      </c>
      <c r="C20" s="156">
        <f>ROUND(VALUE(SUBSTITUTE(実質収支比率等に係る経年分析!G$47,"▲","-")),2)</f>
        <v>87.78</v>
      </c>
      <c r="D20" s="156">
        <f>ROUND(VALUE(SUBSTITUTE(実質収支比率等に係る経年分析!H$47,"▲","-")),2)</f>
        <v>87.34</v>
      </c>
      <c r="E20" s="156">
        <f>ROUND(VALUE(SUBSTITUTE(実質収支比率等に係る経年分析!I$47,"▲","-")),2)</f>
        <v>83.41</v>
      </c>
      <c r="F20" s="156">
        <f>ROUND(VALUE(SUBSTITUTE(実質収支比率等に係る経年分析!J$47,"▲","-")),2)</f>
        <v>68.930000000000007</v>
      </c>
    </row>
    <row r="21" spans="1:11" x14ac:dyDescent="0.2">
      <c r="A21" s="156" t="s">
        <v>54</v>
      </c>
      <c r="B21" s="156">
        <f>IF(ISNUMBER(VALUE(SUBSTITUTE(実質収支比率等に係る経年分析!F$49,"▲","-"))),ROUND(VALUE(SUBSTITUTE(実質収支比率等に係る経年分析!F$49,"▲","-")),2),NA())</f>
        <v>-3.61</v>
      </c>
      <c r="C21" s="156">
        <f>IF(ISNUMBER(VALUE(SUBSTITUTE(実質収支比率等に係る経年分析!G$49,"▲","-"))),ROUND(VALUE(SUBSTITUTE(実質収支比率等に係る経年分析!G$49,"▲","-")),2),NA())</f>
        <v>7.52</v>
      </c>
      <c r="D21" s="156">
        <f>IF(ISNUMBER(VALUE(SUBSTITUTE(実質収支比率等に係る経年分析!H$49,"▲","-"))),ROUND(VALUE(SUBSTITUTE(実質収支比率等に係る経年分析!H$49,"▲","-")),2),NA())</f>
        <v>-6.71</v>
      </c>
      <c r="E21" s="156">
        <f>IF(ISNUMBER(VALUE(SUBSTITUTE(実質収支比率等に係る経年分析!I$49,"▲","-"))),ROUND(VALUE(SUBSTITUTE(実質収支比率等に係る経年分析!I$49,"▲","-")),2),NA())</f>
        <v>-2.17</v>
      </c>
      <c r="F21" s="156">
        <f>IF(ISNUMBER(VALUE(SUBSTITUTE(実質収支比率等に係る経年分析!J$49,"▲","-"))),ROUND(VALUE(SUBSTITUTE(実質収支比率等に係る経年分析!J$49,"▲","-")),2),NA())</f>
        <v>-17.68</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0.06</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7.0000000000000007E-2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0.05</v>
      </c>
    </row>
    <row r="31" spans="1:11" x14ac:dyDescent="0.2">
      <c r="A31" s="157" t="str">
        <f>IF(連結実質赤字比率に係る赤字・黒字の構成分析!C$39="",NA(),連結実質赤字比率に係る赤字・黒字の構成分析!C$39)</f>
        <v>農業集落排水事業特別会計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0.09</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0.57999999999999996</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0.48</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0.57999999999999996</v>
      </c>
    </row>
    <row r="32" spans="1:11" x14ac:dyDescent="0.2">
      <c r="A32" s="157" t="str">
        <f>IF(連結実質赤字比率に係る赤字・黒字の構成分析!C$38="",NA(),連結実質赤字比率に係る赤字・黒字の構成分析!C$38)</f>
        <v>東栄診療所特別会計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0.71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0.63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1.26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0.84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0.96</v>
      </c>
    </row>
    <row r="33" spans="1:16" x14ac:dyDescent="0.2">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0.27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1.01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0.46</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0.71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1.42</v>
      </c>
    </row>
    <row r="34" spans="1:16" x14ac:dyDescent="0.2">
      <c r="A34" s="157" t="str">
        <f>IF(連結実質赤字比率に係る赤字・黒字の構成分析!C$36="",NA(),連結実質赤字比率に係る赤字・黒字の構成分析!C$36)</f>
        <v>簡易水道事業特別会計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0.24</v>
      </c>
      <c r="D34" s="157">
        <f>IF(ROUND(VALUE(SUBSTITUTE(連結実質赤字比率に係る赤字・黒字の構成分析!G$36,"▲", "-")), 2) &lt; 0, ABS(ROUND(VALUE(SUBSTITUTE(連結実質赤字比率に係る赤字・黒字の構成分析!G$36,"▲", "-")), 2)), NA())</f>
        <v>0.45</v>
      </c>
      <c r="E34" s="157" t="e">
        <f>IF(ROUND(VALUE(SUBSTITUTE(連結実質赤字比率に係る赤字・黒字の構成分析!G$36,"▲", "-")), 2) &gt;= 0, ABS(ROUND(VALUE(SUBSTITUTE(連結実質赤字比率に係る赤字・黒字の構成分析!G$36,"▲", "-")), 2)), NA())</f>
        <v>#N/A</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1.64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1.84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3.94</v>
      </c>
    </row>
    <row r="35" spans="1:16" x14ac:dyDescent="0.2">
      <c r="A35" s="157" t="str">
        <f>IF(連結実質赤字比率に係る赤字・黒字の構成分析!C$35="",NA(),連結実質赤字比率に係る赤字・黒字の構成分析!C$35)</f>
        <v>特定環境保全公共下水道事業特別会計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0.14000000000000001</v>
      </c>
      <c r="D35" s="157">
        <f>IF(ROUND(VALUE(SUBSTITUTE(連結実質赤字比率に係る赤字・黒字の構成分析!G$35,"▲", "-")), 2) &lt; 0, ABS(ROUND(VALUE(SUBSTITUTE(連結実質赤字比率に係る赤字・黒字の構成分析!G$35,"▲", "-")), 2)), NA())</f>
        <v>0.12</v>
      </c>
      <c r="E35" s="157" t="e">
        <f>IF(ROUND(VALUE(SUBSTITUTE(連結実質赤字比率に係る赤字・黒字の構成分析!G$35,"▲", "-")), 2) &gt;= 0, ABS(ROUND(VALUE(SUBSTITUTE(連結実質赤字比率に係る赤字・黒字の構成分析!G$35,"▲", "-")), 2)), NA())</f>
        <v>#N/A</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1.94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4.8600000000000003</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8.26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9.67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8.61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9.86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5.95</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343</v>
      </c>
      <c r="E42" s="158"/>
      <c r="F42" s="158"/>
      <c r="G42" s="158">
        <f>'実質公債費比率（分子）の構造'!L$52</f>
        <v>339</v>
      </c>
      <c r="H42" s="158"/>
      <c r="I42" s="158"/>
      <c r="J42" s="158">
        <f>'実質公債費比率（分子）の構造'!M$52</f>
        <v>342</v>
      </c>
      <c r="K42" s="158"/>
      <c r="L42" s="158"/>
      <c r="M42" s="158">
        <f>'実質公債費比率（分子）の構造'!N$52</f>
        <v>334</v>
      </c>
      <c r="N42" s="158"/>
      <c r="O42" s="158"/>
      <c r="P42" s="158">
        <f>'実質公債費比率（分子）の構造'!O$52</f>
        <v>337</v>
      </c>
    </row>
    <row r="43" spans="1:16" x14ac:dyDescent="0.2">
      <c r="A43" s="158" t="s">
        <v>16</v>
      </c>
      <c r="B43" s="158" t="str">
        <f>'実質公債費比率（分子）の構造'!K$51</f>
        <v>-</v>
      </c>
      <c r="C43" s="158"/>
      <c r="D43" s="158"/>
      <c r="E43" s="158">
        <f>'実質公債費比率（分子）の構造'!L$51</f>
        <v>0</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64</v>
      </c>
      <c r="B46" s="158">
        <f>'実質公債費比率（分子）の構造'!K$48</f>
        <v>110</v>
      </c>
      <c r="C46" s="158"/>
      <c r="D46" s="158"/>
      <c r="E46" s="158">
        <f>'実質公債費比率（分子）の構造'!L$48</f>
        <v>103</v>
      </c>
      <c r="F46" s="158"/>
      <c r="G46" s="158"/>
      <c r="H46" s="158">
        <f>'実質公債費比率（分子）の構造'!M$48</f>
        <v>126</v>
      </c>
      <c r="I46" s="158"/>
      <c r="J46" s="158"/>
      <c r="K46" s="158">
        <f>'実質公債費比率（分子）の構造'!N$48</f>
        <v>117</v>
      </c>
      <c r="L46" s="158"/>
      <c r="M46" s="158"/>
      <c r="N46" s="158">
        <f>'実質公債費比率（分子）の構造'!O$48</f>
        <v>119</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399</v>
      </c>
      <c r="C49" s="158"/>
      <c r="D49" s="158"/>
      <c r="E49" s="158">
        <f>'実質公債費比率（分子）の構造'!L$45</f>
        <v>401</v>
      </c>
      <c r="F49" s="158"/>
      <c r="G49" s="158"/>
      <c r="H49" s="158">
        <f>'実質公債費比率（分子）の構造'!M$45</f>
        <v>410</v>
      </c>
      <c r="I49" s="158"/>
      <c r="J49" s="158"/>
      <c r="K49" s="158">
        <f>'実質公債費比率（分子）の構造'!N$45</f>
        <v>447</v>
      </c>
      <c r="L49" s="158"/>
      <c r="M49" s="158"/>
      <c r="N49" s="158">
        <f>'実質公債費比率（分子）の構造'!O$45</f>
        <v>456</v>
      </c>
      <c r="O49" s="158"/>
      <c r="P49" s="158"/>
    </row>
    <row r="50" spans="1:16" x14ac:dyDescent="0.2">
      <c r="A50" s="158" t="s">
        <v>67</v>
      </c>
      <c r="B50" s="158" t="e">
        <f>NA()</f>
        <v>#N/A</v>
      </c>
      <c r="C50" s="158">
        <f>IF(ISNUMBER('実質公債費比率（分子）の構造'!K$53),'実質公債費比率（分子）の構造'!K$53,NA())</f>
        <v>166</v>
      </c>
      <c r="D50" s="158" t="e">
        <f>NA()</f>
        <v>#N/A</v>
      </c>
      <c r="E50" s="158" t="e">
        <f>NA()</f>
        <v>#N/A</v>
      </c>
      <c r="F50" s="158">
        <f>IF(ISNUMBER('実質公債費比率（分子）の構造'!L$53),'実質公債費比率（分子）の構造'!L$53,NA())</f>
        <v>165</v>
      </c>
      <c r="G50" s="158" t="e">
        <f>NA()</f>
        <v>#N/A</v>
      </c>
      <c r="H50" s="158" t="e">
        <f>NA()</f>
        <v>#N/A</v>
      </c>
      <c r="I50" s="158">
        <f>IF(ISNUMBER('実質公債費比率（分子）の構造'!M$53),'実質公債費比率（分子）の構造'!M$53,NA())</f>
        <v>194</v>
      </c>
      <c r="J50" s="158" t="e">
        <f>NA()</f>
        <v>#N/A</v>
      </c>
      <c r="K50" s="158" t="e">
        <f>NA()</f>
        <v>#N/A</v>
      </c>
      <c r="L50" s="158">
        <f>IF(ISNUMBER('実質公債費比率（分子）の構造'!N$53),'実質公債費比率（分子）の構造'!N$53,NA())</f>
        <v>230</v>
      </c>
      <c r="M50" s="158" t="e">
        <f>NA()</f>
        <v>#N/A</v>
      </c>
      <c r="N50" s="158" t="e">
        <f>NA()</f>
        <v>#N/A</v>
      </c>
      <c r="O50" s="158">
        <f>IF(ISNUMBER('実質公債費比率（分子）の構造'!O$53),'実質公債費比率（分子）の構造'!O$53,NA())</f>
        <v>238</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3300</v>
      </c>
      <c r="E56" s="157"/>
      <c r="F56" s="157"/>
      <c r="G56" s="157">
        <f>'将来負担比率（分子）の構造'!J$52</f>
        <v>3483</v>
      </c>
      <c r="H56" s="157"/>
      <c r="I56" s="157"/>
      <c r="J56" s="157">
        <f>'将来負担比率（分子）の構造'!K$52</f>
        <v>3387</v>
      </c>
      <c r="K56" s="157"/>
      <c r="L56" s="157"/>
      <c r="M56" s="157">
        <f>'将来負担比率（分子）の構造'!L$52</f>
        <v>3188</v>
      </c>
      <c r="N56" s="157"/>
      <c r="O56" s="157"/>
      <c r="P56" s="157">
        <f>'将来負担比率（分子）の構造'!M$52</f>
        <v>3077</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3290</v>
      </c>
      <c r="E58" s="157"/>
      <c r="F58" s="157"/>
      <c r="G58" s="157">
        <f>'将来負担比率（分子）の構造'!J$50</f>
        <v>3539</v>
      </c>
      <c r="H58" s="157"/>
      <c r="I58" s="157"/>
      <c r="J58" s="157">
        <f>'将来負担比率（分子）の構造'!K$50</f>
        <v>3040</v>
      </c>
      <c r="K58" s="157"/>
      <c r="L58" s="157"/>
      <c r="M58" s="157">
        <f>'将来負担比率（分子）の構造'!L$50</f>
        <v>2946</v>
      </c>
      <c r="N58" s="157"/>
      <c r="O58" s="157"/>
      <c r="P58" s="157">
        <f>'将来負担比率（分子）の構造'!M$50</f>
        <v>2635</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1262</v>
      </c>
      <c r="C62" s="157"/>
      <c r="D62" s="157"/>
      <c r="E62" s="157">
        <f>'将来負担比率（分子）の構造'!J$45</f>
        <v>1258</v>
      </c>
      <c r="F62" s="157"/>
      <c r="G62" s="157"/>
      <c r="H62" s="157">
        <f>'将来負担比率（分子）の構造'!K$45</f>
        <v>1216</v>
      </c>
      <c r="I62" s="157"/>
      <c r="J62" s="157"/>
      <c r="K62" s="157">
        <f>'将来負担比率（分子）の構造'!L$45</f>
        <v>1230</v>
      </c>
      <c r="L62" s="157"/>
      <c r="M62" s="157"/>
      <c r="N62" s="157">
        <f>'将来負担比率（分子）の構造'!M$45</f>
        <v>1223</v>
      </c>
      <c r="O62" s="157"/>
      <c r="P62" s="157"/>
    </row>
    <row r="63" spans="1:16" x14ac:dyDescent="0.2">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1266</v>
      </c>
      <c r="C64" s="157"/>
      <c r="D64" s="157"/>
      <c r="E64" s="157">
        <f>'将来負担比率（分子）の構造'!J$43</f>
        <v>1153</v>
      </c>
      <c r="F64" s="157"/>
      <c r="G64" s="157"/>
      <c r="H64" s="157">
        <f>'将来負担比率（分子）の構造'!K$43</f>
        <v>1138</v>
      </c>
      <c r="I64" s="157"/>
      <c r="J64" s="157"/>
      <c r="K64" s="157">
        <f>'将来負担比率（分子）の構造'!L$43</f>
        <v>1120</v>
      </c>
      <c r="L64" s="157"/>
      <c r="M64" s="157"/>
      <c r="N64" s="157">
        <f>'将来負担比率（分子）の構造'!M$43</f>
        <v>1073</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3707</v>
      </c>
      <c r="C66" s="157"/>
      <c r="D66" s="157"/>
      <c r="E66" s="157">
        <f>'将来負担比率（分子）の構造'!J$41</f>
        <v>4013</v>
      </c>
      <c r="F66" s="157"/>
      <c r="G66" s="157"/>
      <c r="H66" s="157">
        <f>'将来負担比率（分子）の構造'!K$41</f>
        <v>3844</v>
      </c>
      <c r="I66" s="157"/>
      <c r="J66" s="157"/>
      <c r="K66" s="157">
        <f>'将来負担比率（分子）の構造'!L$41</f>
        <v>3642</v>
      </c>
      <c r="L66" s="157"/>
      <c r="M66" s="157"/>
      <c r="N66" s="157">
        <f>'将来負担比率（分子）の構造'!M$41</f>
        <v>3522</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106</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1963</v>
      </c>
      <c r="C72" s="161">
        <f>基金残高に係る経年分析!G55</f>
        <v>1885</v>
      </c>
      <c r="D72" s="161">
        <f>基金残高に係る経年分析!H55</f>
        <v>1570</v>
      </c>
    </row>
    <row r="73" spans="1:16" x14ac:dyDescent="0.2">
      <c r="A73" s="160" t="s">
        <v>74</v>
      </c>
      <c r="B73" s="161">
        <f>基金残高に係る経年分析!F56</f>
        <v>365</v>
      </c>
      <c r="C73" s="161">
        <f>基金残高に係る経年分析!G56</f>
        <v>365</v>
      </c>
      <c r="D73" s="161">
        <f>基金残高に係る経年分析!H56</f>
        <v>376</v>
      </c>
    </row>
    <row r="74" spans="1:16" x14ac:dyDescent="0.2">
      <c r="A74" s="160" t="s">
        <v>75</v>
      </c>
      <c r="B74" s="161">
        <f>基金残高に係る経年分析!F57</f>
        <v>508</v>
      </c>
      <c r="C74" s="161">
        <f>基金残高に係る経年分析!G57</f>
        <v>507</v>
      </c>
      <c r="D74" s="161">
        <f>基金残高に係る経年分析!H57</f>
        <v>514</v>
      </c>
    </row>
  </sheetData>
  <sheetProtection algorithmName="SHA-512" hashValue="G2vfwcSBxM+r6DXHMD4uL48oxoF/lwKB23OtmSf6ndkgBJ2+7W5qD1g7A/A3Jqn0m6+/36F6CwXTPz4oNeGG6g==" saltValue="JBkcx1CdWAaZNAhjPtqYH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301057</v>
      </c>
      <c r="S5" s="600"/>
      <c r="T5" s="600"/>
      <c r="U5" s="600"/>
      <c r="V5" s="600"/>
      <c r="W5" s="600"/>
      <c r="X5" s="600"/>
      <c r="Y5" s="601"/>
      <c r="Z5" s="602">
        <v>7.1</v>
      </c>
      <c r="AA5" s="602"/>
      <c r="AB5" s="602"/>
      <c r="AC5" s="602"/>
      <c r="AD5" s="603">
        <v>301057</v>
      </c>
      <c r="AE5" s="603"/>
      <c r="AF5" s="603"/>
      <c r="AG5" s="603"/>
      <c r="AH5" s="603"/>
      <c r="AI5" s="603"/>
      <c r="AJ5" s="603"/>
      <c r="AK5" s="603"/>
      <c r="AL5" s="604">
        <v>13</v>
      </c>
      <c r="AM5" s="605"/>
      <c r="AN5" s="605"/>
      <c r="AO5" s="606"/>
      <c r="AP5" s="596" t="s">
        <v>216</v>
      </c>
      <c r="AQ5" s="597"/>
      <c r="AR5" s="597"/>
      <c r="AS5" s="597"/>
      <c r="AT5" s="597"/>
      <c r="AU5" s="597"/>
      <c r="AV5" s="597"/>
      <c r="AW5" s="597"/>
      <c r="AX5" s="597"/>
      <c r="AY5" s="597"/>
      <c r="AZ5" s="597"/>
      <c r="BA5" s="597"/>
      <c r="BB5" s="597"/>
      <c r="BC5" s="597"/>
      <c r="BD5" s="597"/>
      <c r="BE5" s="597"/>
      <c r="BF5" s="598"/>
      <c r="BG5" s="610">
        <v>301057</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95209</v>
      </c>
      <c r="S6" s="611"/>
      <c r="T6" s="611"/>
      <c r="U6" s="611"/>
      <c r="V6" s="611"/>
      <c r="W6" s="611"/>
      <c r="X6" s="611"/>
      <c r="Y6" s="612"/>
      <c r="Z6" s="613">
        <v>2.2000000000000002</v>
      </c>
      <c r="AA6" s="613"/>
      <c r="AB6" s="613"/>
      <c r="AC6" s="613"/>
      <c r="AD6" s="614">
        <v>95209</v>
      </c>
      <c r="AE6" s="614"/>
      <c r="AF6" s="614"/>
      <c r="AG6" s="614"/>
      <c r="AH6" s="614"/>
      <c r="AI6" s="614"/>
      <c r="AJ6" s="614"/>
      <c r="AK6" s="614"/>
      <c r="AL6" s="615">
        <v>4.0999999999999996</v>
      </c>
      <c r="AM6" s="616"/>
      <c r="AN6" s="616"/>
      <c r="AO6" s="617"/>
      <c r="AP6" s="607" t="s">
        <v>221</v>
      </c>
      <c r="AQ6" s="608"/>
      <c r="AR6" s="608"/>
      <c r="AS6" s="608"/>
      <c r="AT6" s="608"/>
      <c r="AU6" s="608"/>
      <c r="AV6" s="608"/>
      <c r="AW6" s="608"/>
      <c r="AX6" s="608"/>
      <c r="AY6" s="608"/>
      <c r="AZ6" s="608"/>
      <c r="BA6" s="608"/>
      <c r="BB6" s="608"/>
      <c r="BC6" s="608"/>
      <c r="BD6" s="608"/>
      <c r="BE6" s="608"/>
      <c r="BF6" s="609"/>
      <c r="BG6" s="610">
        <v>301057</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43261</v>
      </c>
      <c r="CS6" s="611"/>
      <c r="CT6" s="611"/>
      <c r="CU6" s="611"/>
      <c r="CV6" s="611"/>
      <c r="CW6" s="611"/>
      <c r="CX6" s="611"/>
      <c r="CY6" s="612"/>
      <c r="CZ6" s="604">
        <v>1.1000000000000001</v>
      </c>
      <c r="DA6" s="605"/>
      <c r="DB6" s="605"/>
      <c r="DC6" s="621"/>
      <c r="DD6" s="619" t="s">
        <v>122</v>
      </c>
      <c r="DE6" s="611"/>
      <c r="DF6" s="611"/>
      <c r="DG6" s="611"/>
      <c r="DH6" s="611"/>
      <c r="DI6" s="611"/>
      <c r="DJ6" s="611"/>
      <c r="DK6" s="611"/>
      <c r="DL6" s="611"/>
      <c r="DM6" s="611"/>
      <c r="DN6" s="611"/>
      <c r="DO6" s="611"/>
      <c r="DP6" s="612"/>
      <c r="DQ6" s="619">
        <v>43261</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160</v>
      </c>
      <c r="S7" s="611"/>
      <c r="T7" s="611"/>
      <c r="U7" s="611"/>
      <c r="V7" s="611"/>
      <c r="W7" s="611"/>
      <c r="X7" s="611"/>
      <c r="Y7" s="612"/>
      <c r="Z7" s="613">
        <v>0</v>
      </c>
      <c r="AA7" s="613"/>
      <c r="AB7" s="613"/>
      <c r="AC7" s="613"/>
      <c r="AD7" s="614">
        <v>160</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112899</v>
      </c>
      <c r="BH7" s="611"/>
      <c r="BI7" s="611"/>
      <c r="BJ7" s="611"/>
      <c r="BK7" s="611"/>
      <c r="BL7" s="611"/>
      <c r="BM7" s="611"/>
      <c r="BN7" s="612"/>
      <c r="BO7" s="613">
        <v>37.5</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932237</v>
      </c>
      <c r="CS7" s="611"/>
      <c r="CT7" s="611"/>
      <c r="CU7" s="611"/>
      <c r="CV7" s="611"/>
      <c r="CW7" s="611"/>
      <c r="CX7" s="611"/>
      <c r="CY7" s="612"/>
      <c r="CZ7" s="613">
        <v>22.7</v>
      </c>
      <c r="DA7" s="613"/>
      <c r="DB7" s="613"/>
      <c r="DC7" s="613"/>
      <c r="DD7" s="619">
        <v>138706</v>
      </c>
      <c r="DE7" s="611"/>
      <c r="DF7" s="611"/>
      <c r="DG7" s="611"/>
      <c r="DH7" s="611"/>
      <c r="DI7" s="611"/>
      <c r="DJ7" s="611"/>
      <c r="DK7" s="611"/>
      <c r="DL7" s="611"/>
      <c r="DM7" s="611"/>
      <c r="DN7" s="611"/>
      <c r="DO7" s="611"/>
      <c r="DP7" s="612"/>
      <c r="DQ7" s="619">
        <v>673839</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3317</v>
      </c>
      <c r="S8" s="611"/>
      <c r="T8" s="611"/>
      <c r="U8" s="611"/>
      <c r="V8" s="611"/>
      <c r="W8" s="611"/>
      <c r="X8" s="611"/>
      <c r="Y8" s="612"/>
      <c r="Z8" s="613">
        <v>0.1</v>
      </c>
      <c r="AA8" s="613"/>
      <c r="AB8" s="613"/>
      <c r="AC8" s="613"/>
      <c r="AD8" s="614">
        <v>3317</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4458</v>
      </c>
      <c r="BH8" s="611"/>
      <c r="BI8" s="611"/>
      <c r="BJ8" s="611"/>
      <c r="BK8" s="611"/>
      <c r="BL8" s="611"/>
      <c r="BM8" s="611"/>
      <c r="BN8" s="612"/>
      <c r="BO8" s="613">
        <v>1.5</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722755</v>
      </c>
      <c r="CS8" s="611"/>
      <c r="CT8" s="611"/>
      <c r="CU8" s="611"/>
      <c r="CV8" s="611"/>
      <c r="CW8" s="611"/>
      <c r="CX8" s="611"/>
      <c r="CY8" s="612"/>
      <c r="CZ8" s="613">
        <v>17.600000000000001</v>
      </c>
      <c r="DA8" s="613"/>
      <c r="DB8" s="613"/>
      <c r="DC8" s="613"/>
      <c r="DD8" s="619">
        <v>13408</v>
      </c>
      <c r="DE8" s="611"/>
      <c r="DF8" s="611"/>
      <c r="DG8" s="611"/>
      <c r="DH8" s="611"/>
      <c r="DI8" s="611"/>
      <c r="DJ8" s="611"/>
      <c r="DK8" s="611"/>
      <c r="DL8" s="611"/>
      <c r="DM8" s="611"/>
      <c r="DN8" s="611"/>
      <c r="DO8" s="611"/>
      <c r="DP8" s="612"/>
      <c r="DQ8" s="619">
        <v>544353</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4413</v>
      </c>
      <c r="S9" s="611"/>
      <c r="T9" s="611"/>
      <c r="U9" s="611"/>
      <c r="V9" s="611"/>
      <c r="W9" s="611"/>
      <c r="X9" s="611"/>
      <c r="Y9" s="612"/>
      <c r="Z9" s="613">
        <v>0.1</v>
      </c>
      <c r="AA9" s="613"/>
      <c r="AB9" s="613"/>
      <c r="AC9" s="613"/>
      <c r="AD9" s="614">
        <v>4413</v>
      </c>
      <c r="AE9" s="614"/>
      <c r="AF9" s="614"/>
      <c r="AG9" s="614"/>
      <c r="AH9" s="614"/>
      <c r="AI9" s="614"/>
      <c r="AJ9" s="614"/>
      <c r="AK9" s="614"/>
      <c r="AL9" s="615">
        <v>0.2</v>
      </c>
      <c r="AM9" s="616"/>
      <c r="AN9" s="616"/>
      <c r="AO9" s="617"/>
      <c r="AP9" s="607" t="s">
        <v>230</v>
      </c>
      <c r="AQ9" s="608"/>
      <c r="AR9" s="608"/>
      <c r="AS9" s="608"/>
      <c r="AT9" s="608"/>
      <c r="AU9" s="608"/>
      <c r="AV9" s="608"/>
      <c r="AW9" s="608"/>
      <c r="AX9" s="608"/>
      <c r="AY9" s="608"/>
      <c r="AZ9" s="608"/>
      <c r="BA9" s="608"/>
      <c r="BB9" s="608"/>
      <c r="BC9" s="608"/>
      <c r="BD9" s="608"/>
      <c r="BE9" s="608"/>
      <c r="BF9" s="609"/>
      <c r="BG9" s="610">
        <v>96849</v>
      </c>
      <c r="BH9" s="611"/>
      <c r="BI9" s="611"/>
      <c r="BJ9" s="611"/>
      <c r="BK9" s="611"/>
      <c r="BL9" s="611"/>
      <c r="BM9" s="611"/>
      <c r="BN9" s="612"/>
      <c r="BO9" s="613">
        <v>32.200000000000003</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477553</v>
      </c>
      <c r="CS9" s="611"/>
      <c r="CT9" s="611"/>
      <c r="CU9" s="611"/>
      <c r="CV9" s="611"/>
      <c r="CW9" s="611"/>
      <c r="CX9" s="611"/>
      <c r="CY9" s="612"/>
      <c r="CZ9" s="613">
        <v>11.6</v>
      </c>
      <c r="DA9" s="613"/>
      <c r="DB9" s="613"/>
      <c r="DC9" s="613"/>
      <c r="DD9" s="619" t="s">
        <v>122</v>
      </c>
      <c r="DE9" s="611"/>
      <c r="DF9" s="611"/>
      <c r="DG9" s="611"/>
      <c r="DH9" s="611"/>
      <c r="DI9" s="611"/>
      <c r="DJ9" s="611"/>
      <c r="DK9" s="611"/>
      <c r="DL9" s="611"/>
      <c r="DM9" s="611"/>
      <c r="DN9" s="611"/>
      <c r="DO9" s="611"/>
      <c r="DP9" s="612"/>
      <c r="DQ9" s="619">
        <v>406096</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7940</v>
      </c>
      <c r="BH10" s="611"/>
      <c r="BI10" s="611"/>
      <c r="BJ10" s="611"/>
      <c r="BK10" s="611"/>
      <c r="BL10" s="611"/>
      <c r="BM10" s="611"/>
      <c r="BN10" s="612"/>
      <c r="BO10" s="613">
        <v>2.6</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7901</v>
      </c>
      <c r="CS10" s="611"/>
      <c r="CT10" s="611"/>
      <c r="CU10" s="611"/>
      <c r="CV10" s="611"/>
      <c r="CW10" s="611"/>
      <c r="CX10" s="611"/>
      <c r="CY10" s="612"/>
      <c r="CZ10" s="613">
        <v>0.2</v>
      </c>
      <c r="DA10" s="613"/>
      <c r="DB10" s="613"/>
      <c r="DC10" s="613"/>
      <c r="DD10" s="619" t="s">
        <v>122</v>
      </c>
      <c r="DE10" s="611"/>
      <c r="DF10" s="611"/>
      <c r="DG10" s="611"/>
      <c r="DH10" s="611"/>
      <c r="DI10" s="611"/>
      <c r="DJ10" s="611"/>
      <c r="DK10" s="611"/>
      <c r="DL10" s="611"/>
      <c r="DM10" s="611"/>
      <c r="DN10" s="611"/>
      <c r="DO10" s="611"/>
      <c r="DP10" s="612"/>
      <c r="DQ10" s="619">
        <v>3765</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75144</v>
      </c>
      <c r="S11" s="611"/>
      <c r="T11" s="611"/>
      <c r="U11" s="611"/>
      <c r="V11" s="611"/>
      <c r="W11" s="611"/>
      <c r="X11" s="611"/>
      <c r="Y11" s="612"/>
      <c r="Z11" s="615">
        <v>1.8</v>
      </c>
      <c r="AA11" s="616"/>
      <c r="AB11" s="616"/>
      <c r="AC11" s="622"/>
      <c r="AD11" s="619">
        <v>75144</v>
      </c>
      <c r="AE11" s="611"/>
      <c r="AF11" s="611"/>
      <c r="AG11" s="611"/>
      <c r="AH11" s="611"/>
      <c r="AI11" s="611"/>
      <c r="AJ11" s="611"/>
      <c r="AK11" s="612"/>
      <c r="AL11" s="615">
        <v>3.2</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3652</v>
      </c>
      <c r="BH11" s="611"/>
      <c r="BI11" s="611"/>
      <c r="BJ11" s="611"/>
      <c r="BK11" s="611"/>
      <c r="BL11" s="611"/>
      <c r="BM11" s="611"/>
      <c r="BN11" s="612"/>
      <c r="BO11" s="613">
        <v>1.2</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410533</v>
      </c>
      <c r="CS11" s="611"/>
      <c r="CT11" s="611"/>
      <c r="CU11" s="611"/>
      <c r="CV11" s="611"/>
      <c r="CW11" s="611"/>
      <c r="CX11" s="611"/>
      <c r="CY11" s="612"/>
      <c r="CZ11" s="613">
        <v>10</v>
      </c>
      <c r="DA11" s="613"/>
      <c r="DB11" s="613"/>
      <c r="DC11" s="613"/>
      <c r="DD11" s="619">
        <v>210397</v>
      </c>
      <c r="DE11" s="611"/>
      <c r="DF11" s="611"/>
      <c r="DG11" s="611"/>
      <c r="DH11" s="611"/>
      <c r="DI11" s="611"/>
      <c r="DJ11" s="611"/>
      <c r="DK11" s="611"/>
      <c r="DL11" s="611"/>
      <c r="DM11" s="611"/>
      <c r="DN11" s="611"/>
      <c r="DO11" s="611"/>
      <c r="DP11" s="612"/>
      <c r="DQ11" s="619">
        <v>143856</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160044</v>
      </c>
      <c r="BH12" s="611"/>
      <c r="BI12" s="611"/>
      <c r="BJ12" s="611"/>
      <c r="BK12" s="611"/>
      <c r="BL12" s="611"/>
      <c r="BM12" s="611"/>
      <c r="BN12" s="612"/>
      <c r="BO12" s="613">
        <v>53.2</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105697</v>
      </c>
      <c r="CS12" s="611"/>
      <c r="CT12" s="611"/>
      <c r="CU12" s="611"/>
      <c r="CV12" s="611"/>
      <c r="CW12" s="611"/>
      <c r="CX12" s="611"/>
      <c r="CY12" s="612"/>
      <c r="CZ12" s="613">
        <v>2.6</v>
      </c>
      <c r="DA12" s="613"/>
      <c r="DB12" s="613"/>
      <c r="DC12" s="613"/>
      <c r="DD12" s="619">
        <v>863</v>
      </c>
      <c r="DE12" s="611"/>
      <c r="DF12" s="611"/>
      <c r="DG12" s="611"/>
      <c r="DH12" s="611"/>
      <c r="DI12" s="611"/>
      <c r="DJ12" s="611"/>
      <c r="DK12" s="611"/>
      <c r="DL12" s="611"/>
      <c r="DM12" s="611"/>
      <c r="DN12" s="611"/>
      <c r="DO12" s="611"/>
      <c r="DP12" s="612"/>
      <c r="DQ12" s="619">
        <v>79968</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v>445</v>
      </c>
      <c r="S13" s="611"/>
      <c r="T13" s="611"/>
      <c r="U13" s="611"/>
      <c r="V13" s="611"/>
      <c r="W13" s="611"/>
      <c r="X13" s="611"/>
      <c r="Y13" s="612"/>
      <c r="Z13" s="613">
        <v>0</v>
      </c>
      <c r="AA13" s="613"/>
      <c r="AB13" s="613"/>
      <c r="AC13" s="613"/>
      <c r="AD13" s="614">
        <v>445</v>
      </c>
      <c r="AE13" s="614"/>
      <c r="AF13" s="614"/>
      <c r="AG13" s="614"/>
      <c r="AH13" s="614"/>
      <c r="AI13" s="614"/>
      <c r="AJ13" s="614"/>
      <c r="AK13" s="614"/>
      <c r="AL13" s="615">
        <v>0</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159288</v>
      </c>
      <c r="BH13" s="611"/>
      <c r="BI13" s="611"/>
      <c r="BJ13" s="611"/>
      <c r="BK13" s="611"/>
      <c r="BL13" s="611"/>
      <c r="BM13" s="611"/>
      <c r="BN13" s="612"/>
      <c r="BO13" s="613">
        <v>52.9</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339791</v>
      </c>
      <c r="CS13" s="611"/>
      <c r="CT13" s="611"/>
      <c r="CU13" s="611"/>
      <c r="CV13" s="611"/>
      <c r="CW13" s="611"/>
      <c r="CX13" s="611"/>
      <c r="CY13" s="612"/>
      <c r="CZ13" s="613">
        <v>8.3000000000000007</v>
      </c>
      <c r="DA13" s="613"/>
      <c r="DB13" s="613"/>
      <c r="DC13" s="613"/>
      <c r="DD13" s="619">
        <v>56920</v>
      </c>
      <c r="DE13" s="611"/>
      <c r="DF13" s="611"/>
      <c r="DG13" s="611"/>
      <c r="DH13" s="611"/>
      <c r="DI13" s="611"/>
      <c r="DJ13" s="611"/>
      <c r="DK13" s="611"/>
      <c r="DL13" s="611"/>
      <c r="DM13" s="611"/>
      <c r="DN13" s="611"/>
      <c r="DO13" s="611"/>
      <c r="DP13" s="612"/>
      <c r="DQ13" s="619">
        <v>233885</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13051</v>
      </c>
      <c r="BH14" s="611"/>
      <c r="BI14" s="611"/>
      <c r="BJ14" s="611"/>
      <c r="BK14" s="611"/>
      <c r="BL14" s="611"/>
      <c r="BM14" s="611"/>
      <c r="BN14" s="612"/>
      <c r="BO14" s="613">
        <v>4.3</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231168</v>
      </c>
      <c r="CS14" s="611"/>
      <c r="CT14" s="611"/>
      <c r="CU14" s="611"/>
      <c r="CV14" s="611"/>
      <c r="CW14" s="611"/>
      <c r="CX14" s="611"/>
      <c r="CY14" s="612"/>
      <c r="CZ14" s="613">
        <v>5.6</v>
      </c>
      <c r="DA14" s="613"/>
      <c r="DB14" s="613"/>
      <c r="DC14" s="613"/>
      <c r="DD14" s="619" t="s">
        <v>122</v>
      </c>
      <c r="DE14" s="611"/>
      <c r="DF14" s="611"/>
      <c r="DG14" s="611"/>
      <c r="DH14" s="611"/>
      <c r="DI14" s="611"/>
      <c r="DJ14" s="611"/>
      <c r="DK14" s="611"/>
      <c r="DL14" s="611"/>
      <c r="DM14" s="611"/>
      <c r="DN14" s="611"/>
      <c r="DO14" s="611"/>
      <c r="DP14" s="612"/>
      <c r="DQ14" s="619">
        <v>224907</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8665</v>
      </c>
      <c r="S15" s="611"/>
      <c r="T15" s="611"/>
      <c r="U15" s="611"/>
      <c r="V15" s="611"/>
      <c r="W15" s="611"/>
      <c r="X15" s="611"/>
      <c r="Y15" s="612"/>
      <c r="Z15" s="613">
        <v>0.2</v>
      </c>
      <c r="AA15" s="613"/>
      <c r="AB15" s="613"/>
      <c r="AC15" s="613"/>
      <c r="AD15" s="614">
        <v>8665</v>
      </c>
      <c r="AE15" s="614"/>
      <c r="AF15" s="614"/>
      <c r="AG15" s="614"/>
      <c r="AH15" s="614"/>
      <c r="AI15" s="614"/>
      <c r="AJ15" s="614"/>
      <c r="AK15" s="614"/>
      <c r="AL15" s="615">
        <v>0.4</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15063</v>
      </c>
      <c r="BH15" s="611"/>
      <c r="BI15" s="611"/>
      <c r="BJ15" s="611"/>
      <c r="BK15" s="611"/>
      <c r="BL15" s="611"/>
      <c r="BM15" s="611"/>
      <c r="BN15" s="612"/>
      <c r="BO15" s="613">
        <v>5</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273376</v>
      </c>
      <c r="CS15" s="611"/>
      <c r="CT15" s="611"/>
      <c r="CU15" s="611"/>
      <c r="CV15" s="611"/>
      <c r="CW15" s="611"/>
      <c r="CX15" s="611"/>
      <c r="CY15" s="612"/>
      <c r="CZ15" s="613">
        <v>6.7</v>
      </c>
      <c r="DA15" s="613"/>
      <c r="DB15" s="613"/>
      <c r="DC15" s="613"/>
      <c r="DD15" s="619">
        <v>46022</v>
      </c>
      <c r="DE15" s="611"/>
      <c r="DF15" s="611"/>
      <c r="DG15" s="611"/>
      <c r="DH15" s="611"/>
      <c r="DI15" s="611"/>
      <c r="DJ15" s="611"/>
      <c r="DK15" s="611"/>
      <c r="DL15" s="611"/>
      <c r="DM15" s="611"/>
      <c r="DN15" s="611"/>
      <c r="DO15" s="611"/>
      <c r="DP15" s="612"/>
      <c r="DQ15" s="619">
        <v>194227</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11875</v>
      </c>
      <c r="S16" s="611"/>
      <c r="T16" s="611"/>
      <c r="U16" s="611"/>
      <c r="V16" s="611"/>
      <c r="W16" s="611"/>
      <c r="X16" s="611"/>
      <c r="Y16" s="612"/>
      <c r="Z16" s="613">
        <v>0.3</v>
      </c>
      <c r="AA16" s="613"/>
      <c r="AB16" s="613"/>
      <c r="AC16" s="613"/>
      <c r="AD16" s="614">
        <v>11875</v>
      </c>
      <c r="AE16" s="614"/>
      <c r="AF16" s="614"/>
      <c r="AG16" s="614"/>
      <c r="AH16" s="614"/>
      <c r="AI16" s="614"/>
      <c r="AJ16" s="614"/>
      <c r="AK16" s="614"/>
      <c r="AL16" s="615">
        <v>0.5</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102430</v>
      </c>
      <c r="CS16" s="611"/>
      <c r="CT16" s="611"/>
      <c r="CU16" s="611"/>
      <c r="CV16" s="611"/>
      <c r="CW16" s="611"/>
      <c r="CX16" s="611"/>
      <c r="CY16" s="612"/>
      <c r="CZ16" s="613">
        <v>2.5</v>
      </c>
      <c r="DA16" s="613"/>
      <c r="DB16" s="613"/>
      <c r="DC16" s="613"/>
      <c r="DD16" s="619" t="s">
        <v>122</v>
      </c>
      <c r="DE16" s="611"/>
      <c r="DF16" s="611"/>
      <c r="DG16" s="611"/>
      <c r="DH16" s="611"/>
      <c r="DI16" s="611"/>
      <c r="DJ16" s="611"/>
      <c r="DK16" s="611"/>
      <c r="DL16" s="611"/>
      <c r="DM16" s="611"/>
      <c r="DN16" s="611"/>
      <c r="DO16" s="611"/>
      <c r="DP16" s="612"/>
      <c r="DQ16" s="619">
        <v>6212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11683</v>
      </c>
      <c r="S17" s="611"/>
      <c r="T17" s="611"/>
      <c r="U17" s="611"/>
      <c r="V17" s="611"/>
      <c r="W17" s="611"/>
      <c r="X17" s="611"/>
      <c r="Y17" s="612"/>
      <c r="Z17" s="613">
        <v>0.3</v>
      </c>
      <c r="AA17" s="613"/>
      <c r="AB17" s="613"/>
      <c r="AC17" s="613"/>
      <c r="AD17" s="614">
        <v>11683</v>
      </c>
      <c r="AE17" s="614"/>
      <c r="AF17" s="614"/>
      <c r="AG17" s="614"/>
      <c r="AH17" s="614"/>
      <c r="AI17" s="614"/>
      <c r="AJ17" s="614"/>
      <c r="AK17" s="614"/>
      <c r="AL17" s="615">
        <v>0.5</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456125</v>
      </c>
      <c r="CS17" s="611"/>
      <c r="CT17" s="611"/>
      <c r="CU17" s="611"/>
      <c r="CV17" s="611"/>
      <c r="CW17" s="611"/>
      <c r="CX17" s="611"/>
      <c r="CY17" s="612"/>
      <c r="CZ17" s="613">
        <v>11.1</v>
      </c>
      <c r="DA17" s="613"/>
      <c r="DB17" s="613"/>
      <c r="DC17" s="613"/>
      <c r="DD17" s="619" t="s">
        <v>122</v>
      </c>
      <c r="DE17" s="611"/>
      <c r="DF17" s="611"/>
      <c r="DG17" s="611"/>
      <c r="DH17" s="611"/>
      <c r="DI17" s="611"/>
      <c r="DJ17" s="611"/>
      <c r="DK17" s="611"/>
      <c r="DL17" s="611"/>
      <c r="DM17" s="611"/>
      <c r="DN17" s="611"/>
      <c r="DO17" s="611"/>
      <c r="DP17" s="612"/>
      <c r="DQ17" s="619">
        <v>456125</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1187</v>
      </c>
      <c r="S18" s="611"/>
      <c r="T18" s="611"/>
      <c r="U18" s="611"/>
      <c r="V18" s="611"/>
      <c r="W18" s="611"/>
      <c r="X18" s="611"/>
      <c r="Y18" s="612"/>
      <c r="Z18" s="613">
        <v>0</v>
      </c>
      <c r="AA18" s="613"/>
      <c r="AB18" s="613"/>
      <c r="AC18" s="613"/>
      <c r="AD18" s="614">
        <v>1187</v>
      </c>
      <c r="AE18" s="614"/>
      <c r="AF18" s="614"/>
      <c r="AG18" s="614"/>
      <c r="AH18" s="614"/>
      <c r="AI18" s="614"/>
      <c r="AJ18" s="614"/>
      <c r="AK18" s="614"/>
      <c r="AL18" s="615">
        <v>0.1</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10392</v>
      </c>
      <c r="S19" s="611"/>
      <c r="T19" s="611"/>
      <c r="U19" s="611"/>
      <c r="V19" s="611"/>
      <c r="W19" s="611"/>
      <c r="X19" s="611"/>
      <c r="Y19" s="612"/>
      <c r="Z19" s="613">
        <v>0.2</v>
      </c>
      <c r="AA19" s="613"/>
      <c r="AB19" s="613"/>
      <c r="AC19" s="613"/>
      <c r="AD19" s="614">
        <v>10392</v>
      </c>
      <c r="AE19" s="614"/>
      <c r="AF19" s="614"/>
      <c r="AG19" s="614"/>
      <c r="AH19" s="614"/>
      <c r="AI19" s="614"/>
      <c r="AJ19" s="614"/>
      <c r="AK19" s="614"/>
      <c r="AL19" s="615">
        <v>0.4</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104</v>
      </c>
      <c r="S20" s="611"/>
      <c r="T20" s="611"/>
      <c r="U20" s="611"/>
      <c r="V20" s="611"/>
      <c r="W20" s="611"/>
      <c r="X20" s="611"/>
      <c r="Y20" s="612"/>
      <c r="Z20" s="613">
        <v>0</v>
      </c>
      <c r="AA20" s="613"/>
      <c r="AB20" s="613"/>
      <c r="AC20" s="613"/>
      <c r="AD20" s="614">
        <v>104</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4102827</v>
      </c>
      <c r="CS20" s="611"/>
      <c r="CT20" s="611"/>
      <c r="CU20" s="611"/>
      <c r="CV20" s="611"/>
      <c r="CW20" s="611"/>
      <c r="CX20" s="611"/>
      <c r="CY20" s="612"/>
      <c r="CZ20" s="613">
        <v>100</v>
      </c>
      <c r="DA20" s="613"/>
      <c r="DB20" s="613"/>
      <c r="DC20" s="613"/>
      <c r="DD20" s="619">
        <v>466316</v>
      </c>
      <c r="DE20" s="611"/>
      <c r="DF20" s="611"/>
      <c r="DG20" s="611"/>
      <c r="DH20" s="611"/>
      <c r="DI20" s="611"/>
      <c r="DJ20" s="611"/>
      <c r="DK20" s="611"/>
      <c r="DL20" s="611"/>
      <c r="DM20" s="611"/>
      <c r="DN20" s="611"/>
      <c r="DO20" s="611"/>
      <c r="DP20" s="612"/>
      <c r="DQ20" s="619">
        <v>3010494</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1941366</v>
      </c>
      <c r="S21" s="611"/>
      <c r="T21" s="611"/>
      <c r="U21" s="611"/>
      <c r="V21" s="611"/>
      <c r="W21" s="611"/>
      <c r="X21" s="611"/>
      <c r="Y21" s="612"/>
      <c r="Z21" s="613">
        <v>45.6</v>
      </c>
      <c r="AA21" s="613"/>
      <c r="AB21" s="613"/>
      <c r="AC21" s="613"/>
      <c r="AD21" s="614">
        <v>1769654</v>
      </c>
      <c r="AE21" s="614"/>
      <c r="AF21" s="614"/>
      <c r="AG21" s="614"/>
      <c r="AH21" s="614"/>
      <c r="AI21" s="614"/>
      <c r="AJ21" s="614"/>
      <c r="AK21" s="614"/>
      <c r="AL21" s="615">
        <v>76.5</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1769654</v>
      </c>
      <c r="S22" s="611"/>
      <c r="T22" s="611"/>
      <c r="U22" s="611"/>
      <c r="V22" s="611"/>
      <c r="W22" s="611"/>
      <c r="X22" s="611"/>
      <c r="Y22" s="612"/>
      <c r="Z22" s="613">
        <v>41.5</v>
      </c>
      <c r="AA22" s="613"/>
      <c r="AB22" s="613"/>
      <c r="AC22" s="613"/>
      <c r="AD22" s="614">
        <v>1769654</v>
      </c>
      <c r="AE22" s="614"/>
      <c r="AF22" s="614"/>
      <c r="AG22" s="614"/>
      <c r="AH22" s="614"/>
      <c r="AI22" s="614"/>
      <c r="AJ22" s="614"/>
      <c r="AK22" s="614"/>
      <c r="AL22" s="615">
        <v>76.5</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171712</v>
      </c>
      <c r="S23" s="611"/>
      <c r="T23" s="611"/>
      <c r="U23" s="611"/>
      <c r="V23" s="611"/>
      <c r="W23" s="611"/>
      <c r="X23" s="611"/>
      <c r="Y23" s="612"/>
      <c r="Z23" s="613">
        <v>4</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1246908</v>
      </c>
      <c r="CS24" s="600"/>
      <c r="CT24" s="600"/>
      <c r="CU24" s="600"/>
      <c r="CV24" s="600"/>
      <c r="CW24" s="600"/>
      <c r="CX24" s="600"/>
      <c r="CY24" s="601"/>
      <c r="CZ24" s="604">
        <v>30.4</v>
      </c>
      <c r="DA24" s="605"/>
      <c r="DB24" s="605"/>
      <c r="DC24" s="621"/>
      <c r="DD24" s="640">
        <v>1092574</v>
      </c>
      <c r="DE24" s="600"/>
      <c r="DF24" s="600"/>
      <c r="DG24" s="600"/>
      <c r="DH24" s="600"/>
      <c r="DI24" s="600"/>
      <c r="DJ24" s="600"/>
      <c r="DK24" s="601"/>
      <c r="DL24" s="640">
        <v>1044574</v>
      </c>
      <c r="DM24" s="600"/>
      <c r="DN24" s="600"/>
      <c r="DO24" s="600"/>
      <c r="DP24" s="600"/>
      <c r="DQ24" s="600"/>
      <c r="DR24" s="600"/>
      <c r="DS24" s="600"/>
      <c r="DT24" s="600"/>
      <c r="DU24" s="600"/>
      <c r="DV24" s="601"/>
      <c r="DW24" s="604">
        <v>45.1</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2453334</v>
      </c>
      <c r="S25" s="611"/>
      <c r="T25" s="611"/>
      <c r="U25" s="611"/>
      <c r="V25" s="611"/>
      <c r="W25" s="611"/>
      <c r="X25" s="611"/>
      <c r="Y25" s="612"/>
      <c r="Z25" s="613">
        <v>57.6</v>
      </c>
      <c r="AA25" s="613"/>
      <c r="AB25" s="613"/>
      <c r="AC25" s="613"/>
      <c r="AD25" s="614">
        <v>2281622</v>
      </c>
      <c r="AE25" s="614"/>
      <c r="AF25" s="614"/>
      <c r="AG25" s="614"/>
      <c r="AH25" s="614"/>
      <c r="AI25" s="614"/>
      <c r="AJ25" s="614"/>
      <c r="AK25" s="614"/>
      <c r="AL25" s="615">
        <v>98.6</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592176</v>
      </c>
      <c r="CS25" s="643"/>
      <c r="CT25" s="643"/>
      <c r="CU25" s="643"/>
      <c r="CV25" s="643"/>
      <c r="CW25" s="643"/>
      <c r="CX25" s="643"/>
      <c r="CY25" s="644"/>
      <c r="CZ25" s="615">
        <v>14.4</v>
      </c>
      <c r="DA25" s="641"/>
      <c r="DB25" s="641"/>
      <c r="DC25" s="645"/>
      <c r="DD25" s="619">
        <v>543737</v>
      </c>
      <c r="DE25" s="643"/>
      <c r="DF25" s="643"/>
      <c r="DG25" s="643"/>
      <c r="DH25" s="643"/>
      <c r="DI25" s="643"/>
      <c r="DJ25" s="643"/>
      <c r="DK25" s="644"/>
      <c r="DL25" s="619">
        <v>543375</v>
      </c>
      <c r="DM25" s="643"/>
      <c r="DN25" s="643"/>
      <c r="DO25" s="643"/>
      <c r="DP25" s="643"/>
      <c r="DQ25" s="643"/>
      <c r="DR25" s="643"/>
      <c r="DS25" s="643"/>
      <c r="DT25" s="643"/>
      <c r="DU25" s="643"/>
      <c r="DV25" s="644"/>
      <c r="DW25" s="615">
        <v>23.4</v>
      </c>
      <c r="DX25" s="641"/>
      <c r="DY25" s="641"/>
      <c r="DZ25" s="641"/>
      <c r="EA25" s="641"/>
      <c r="EB25" s="641"/>
      <c r="EC25" s="642"/>
    </row>
    <row r="26" spans="2:133" ht="11.25" customHeight="1" x14ac:dyDescent="0.2">
      <c r="B26" s="607" t="s">
        <v>283</v>
      </c>
      <c r="C26" s="608"/>
      <c r="D26" s="608"/>
      <c r="E26" s="608"/>
      <c r="F26" s="608"/>
      <c r="G26" s="608"/>
      <c r="H26" s="608"/>
      <c r="I26" s="608"/>
      <c r="J26" s="608"/>
      <c r="K26" s="608"/>
      <c r="L26" s="608"/>
      <c r="M26" s="608"/>
      <c r="N26" s="608"/>
      <c r="O26" s="608"/>
      <c r="P26" s="608"/>
      <c r="Q26" s="609"/>
      <c r="R26" s="610" t="s">
        <v>122</v>
      </c>
      <c r="S26" s="611"/>
      <c r="T26" s="611"/>
      <c r="U26" s="611"/>
      <c r="V26" s="611"/>
      <c r="W26" s="611"/>
      <c r="X26" s="611"/>
      <c r="Y26" s="612"/>
      <c r="Z26" s="613" t="s">
        <v>122</v>
      </c>
      <c r="AA26" s="613"/>
      <c r="AB26" s="613"/>
      <c r="AC26" s="613"/>
      <c r="AD26" s="614" t="s">
        <v>122</v>
      </c>
      <c r="AE26" s="614"/>
      <c r="AF26" s="614"/>
      <c r="AG26" s="614"/>
      <c r="AH26" s="614"/>
      <c r="AI26" s="614"/>
      <c r="AJ26" s="614"/>
      <c r="AK26" s="614"/>
      <c r="AL26" s="615" t="s">
        <v>122</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368926</v>
      </c>
      <c r="CS26" s="611"/>
      <c r="CT26" s="611"/>
      <c r="CU26" s="611"/>
      <c r="CV26" s="611"/>
      <c r="CW26" s="611"/>
      <c r="CX26" s="611"/>
      <c r="CY26" s="612"/>
      <c r="CZ26" s="615">
        <v>9</v>
      </c>
      <c r="DA26" s="641"/>
      <c r="DB26" s="641"/>
      <c r="DC26" s="645"/>
      <c r="DD26" s="619">
        <v>335538</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1"/>
      <c r="DY26" s="641"/>
      <c r="DZ26" s="641"/>
      <c r="EA26" s="641"/>
      <c r="EB26" s="641"/>
      <c r="EC26" s="642"/>
    </row>
    <row r="27" spans="2:133" ht="11.25" customHeight="1" x14ac:dyDescent="0.2">
      <c r="B27" s="607" t="s">
        <v>286</v>
      </c>
      <c r="C27" s="608"/>
      <c r="D27" s="608"/>
      <c r="E27" s="608"/>
      <c r="F27" s="608"/>
      <c r="G27" s="608"/>
      <c r="H27" s="608"/>
      <c r="I27" s="608"/>
      <c r="J27" s="608"/>
      <c r="K27" s="608"/>
      <c r="L27" s="608"/>
      <c r="M27" s="608"/>
      <c r="N27" s="608"/>
      <c r="O27" s="608"/>
      <c r="P27" s="608"/>
      <c r="Q27" s="609"/>
      <c r="R27" s="610">
        <v>15765</v>
      </c>
      <c r="S27" s="611"/>
      <c r="T27" s="611"/>
      <c r="U27" s="611"/>
      <c r="V27" s="611"/>
      <c r="W27" s="611"/>
      <c r="X27" s="611"/>
      <c r="Y27" s="612"/>
      <c r="Z27" s="613">
        <v>0.4</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301057</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198607</v>
      </c>
      <c r="CS27" s="643"/>
      <c r="CT27" s="643"/>
      <c r="CU27" s="643"/>
      <c r="CV27" s="643"/>
      <c r="CW27" s="643"/>
      <c r="CX27" s="643"/>
      <c r="CY27" s="644"/>
      <c r="CZ27" s="615">
        <v>4.8</v>
      </c>
      <c r="DA27" s="641"/>
      <c r="DB27" s="641"/>
      <c r="DC27" s="645"/>
      <c r="DD27" s="619">
        <v>92712</v>
      </c>
      <c r="DE27" s="643"/>
      <c r="DF27" s="643"/>
      <c r="DG27" s="643"/>
      <c r="DH27" s="643"/>
      <c r="DI27" s="643"/>
      <c r="DJ27" s="643"/>
      <c r="DK27" s="644"/>
      <c r="DL27" s="619">
        <v>45074</v>
      </c>
      <c r="DM27" s="643"/>
      <c r="DN27" s="643"/>
      <c r="DO27" s="643"/>
      <c r="DP27" s="643"/>
      <c r="DQ27" s="643"/>
      <c r="DR27" s="643"/>
      <c r="DS27" s="643"/>
      <c r="DT27" s="643"/>
      <c r="DU27" s="643"/>
      <c r="DV27" s="644"/>
      <c r="DW27" s="615">
        <v>1.9</v>
      </c>
      <c r="DX27" s="641"/>
      <c r="DY27" s="641"/>
      <c r="DZ27" s="641"/>
      <c r="EA27" s="641"/>
      <c r="EB27" s="641"/>
      <c r="EC27" s="642"/>
    </row>
    <row r="28" spans="2:133" ht="11.25" customHeight="1" x14ac:dyDescent="0.2">
      <c r="B28" s="607" t="s">
        <v>289</v>
      </c>
      <c r="C28" s="608"/>
      <c r="D28" s="608"/>
      <c r="E28" s="608"/>
      <c r="F28" s="608"/>
      <c r="G28" s="608"/>
      <c r="H28" s="608"/>
      <c r="I28" s="608"/>
      <c r="J28" s="608"/>
      <c r="K28" s="608"/>
      <c r="L28" s="608"/>
      <c r="M28" s="608"/>
      <c r="N28" s="608"/>
      <c r="O28" s="608"/>
      <c r="P28" s="608"/>
      <c r="Q28" s="609"/>
      <c r="R28" s="610">
        <v>65356</v>
      </c>
      <c r="S28" s="611"/>
      <c r="T28" s="611"/>
      <c r="U28" s="611"/>
      <c r="V28" s="611"/>
      <c r="W28" s="611"/>
      <c r="X28" s="611"/>
      <c r="Y28" s="612"/>
      <c r="Z28" s="613">
        <v>1.5</v>
      </c>
      <c r="AA28" s="613"/>
      <c r="AB28" s="613"/>
      <c r="AC28" s="613"/>
      <c r="AD28" s="614">
        <v>21849</v>
      </c>
      <c r="AE28" s="614"/>
      <c r="AF28" s="614"/>
      <c r="AG28" s="614"/>
      <c r="AH28" s="614"/>
      <c r="AI28" s="614"/>
      <c r="AJ28" s="614"/>
      <c r="AK28" s="614"/>
      <c r="AL28" s="615">
        <v>0.9</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456125</v>
      </c>
      <c r="CS28" s="611"/>
      <c r="CT28" s="611"/>
      <c r="CU28" s="611"/>
      <c r="CV28" s="611"/>
      <c r="CW28" s="611"/>
      <c r="CX28" s="611"/>
      <c r="CY28" s="612"/>
      <c r="CZ28" s="615">
        <v>11.1</v>
      </c>
      <c r="DA28" s="641"/>
      <c r="DB28" s="641"/>
      <c r="DC28" s="645"/>
      <c r="DD28" s="619">
        <v>456125</v>
      </c>
      <c r="DE28" s="611"/>
      <c r="DF28" s="611"/>
      <c r="DG28" s="611"/>
      <c r="DH28" s="611"/>
      <c r="DI28" s="611"/>
      <c r="DJ28" s="611"/>
      <c r="DK28" s="612"/>
      <c r="DL28" s="619">
        <v>456125</v>
      </c>
      <c r="DM28" s="611"/>
      <c r="DN28" s="611"/>
      <c r="DO28" s="611"/>
      <c r="DP28" s="611"/>
      <c r="DQ28" s="611"/>
      <c r="DR28" s="611"/>
      <c r="DS28" s="611"/>
      <c r="DT28" s="611"/>
      <c r="DU28" s="611"/>
      <c r="DV28" s="612"/>
      <c r="DW28" s="615">
        <v>19.7</v>
      </c>
      <c r="DX28" s="641"/>
      <c r="DY28" s="641"/>
      <c r="DZ28" s="641"/>
      <c r="EA28" s="641"/>
      <c r="EB28" s="641"/>
      <c r="EC28" s="642"/>
    </row>
    <row r="29" spans="2:133" ht="11.25" customHeight="1" x14ac:dyDescent="0.2">
      <c r="B29" s="607" t="s">
        <v>291</v>
      </c>
      <c r="C29" s="608"/>
      <c r="D29" s="608"/>
      <c r="E29" s="608"/>
      <c r="F29" s="608"/>
      <c r="G29" s="608"/>
      <c r="H29" s="608"/>
      <c r="I29" s="608"/>
      <c r="J29" s="608"/>
      <c r="K29" s="608"/>
      <c r="L29" s="608"/>
      <c r="M29" s="608"/>
      <c r="N29" s="608"/>
      <c r="O29" s="608"/>
      <c r="P29" s="608"/>
      <c r="Q29" s="609"/>
      <c r="R29" s="610">
        <v>2691</v>
      </c>
      <c r="S29" s="611"/>
      <c r="T29" s="611"/>
      <c r="U29" s="611"/>
      <c r="V29" s="611"/>
      <c r="W29" s="611"/>
      <c r="X29" s="611"/>
      <c r="Y29" s="612"/>
      <c r="Z29" s="613">
        <v>0.1</v>
      </c>
      <c r="AA29" s="613"/>
      <c r="AB29" s="613"/>
      <c r="AC29" s="613"/>
      <c r="AD29" s="614">
        <v>54</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456125</v>
      </c>
      <c r="CS29" s="643"/>
      <c r="CT29" s="643"/>
      <c r="CU29" s="643"/>
      <c r="CV29" s="643"/>
      <c r="CW29" s="643"/>
      <c r="CX29" s="643"/>
      <c r="CY29" s="644"/>
      <c r="CZ29" s="615">
        <v>11.1</v>
      </c>
      <c r="DA29" s="641"/>
      <c r="DB29" s="641"/>
      <c r="DC29" s="645"/>
      <c r="DD29" s="619">
        <v>456125</v>
      </c>
      <c r="DE29" s="643"/>
      <c r="DF29" s="643"/>
      <c r="DG29" s="643"/>
      <c r="DH29" s="643"/>
      <c r="DI29" s="643"/>
      <c r="DJ29" s="643"/>
      <c r="DK29" s="644"/>
      <c r="DL29" s="619">
        <v>456125</v>
      </c>
      <c r="DM29" s="643"/>
      <c r="DN29" s="643"/>
      <c r="DO29" s="643"/>
      <c r="DP29" s="643"/>
      <c r="DQ29" s="643"/>
      <c r="DR29" s="643"/>
      <c r="DS29" s="643"/>
      <c r="DT29" s="643"/>
      <c r="DU29" s="643"/>
      <c r="DV29" s="644"/>
      <c r="DW29" s="615">
        <v>19.7</v>
      </c>
      <c r="DX29" s="641"/>
      <c r="DY29" s="641"/>
      <c r="DZ29" s="641"/>
      <c r="EA29" s="641"/>
      <c r="EB29" s="641"/>
      <c r="EC29" s="642"/>
    </row>
    <row r="30" spans="2:133" ht="11.25" customHeight="1" x14ac:dyDescent="0.2">
      <c r="B30" s="607" t="s">
        <v>293</v>
      </c>
      <c r="C30" s="608"/>
      <c r="D30" s="608"/>
      <c r="E30" s="608"/>
      <c r="F30" s="608"/>
      <c r="G30" s="608"/>
      <c r="H30" s="608"/>
      <c r="I30" s="608"/>
      <c r="J30" s="608"/>
      <c r="K30" s="608"/>
      <c r="L30" s="608"/>
      <c r="M30" s="608"/>
      <c r="N30" s="608"/>
      <c r="O30" s="608"/>
      <c r="P30" s="608"/>
      <c r="Q30" s="609"/>
      <c r="R30" s="610">
        <v>396680</v>
      </c>
      <c r="S30" s="611"/>
      <c r="T30" s="611"/>
      <c r="U30" s="611"/>
      <c r="V30" s="611"/>
      <c r="W30" s="611"/>
      <c r="X30" s="611"/>
      <c r="Y30" s="612"/>
      <c r="Z30" s="613">
        <v>9.3000000000000007</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447151</v>
      </c>
      <c r="CS30" s="611"/>
      <c r="CT30" s="611"/>
      <c r="CU30" s="611"/>
      <c r="CV30" s="611"/>
      <c r="CW30" s="611"/>
      <c r="CX30" s="611"/>
      <c r="CY30" s="612"/>
      <c r="CZ30" s="615">
        <v>10.9</v>
      </c>
      <c r="DA30" s="641"/>
      <c r="DB30" s="641"/>
      <c r="DC30" s="645"/>
      <c r="DD30" s="619">
        <v>447151</v>
      </c>
      <c r="DE30" s="611"/>
      <c r="DF30" s="611"/>
      <c r="DG30" s="611"/>
      <c r="DH30" s="611"/>
      <c r="DI30" s="611"/>
      <c r="DJ30" s="611"/>
      <c r="DK30" s="612"/>
      <c r="DL30" s="619">
        <v>447151</v>
      </c>
      <c r="DM30" s="611"/>
      <c r="DN30" s="611"/>
      <c r="DO30" s="611"/>
      <c r="DP30" s="611"/>
      <c r="DQ30" s="611"/>
      <c r="DR30" s="611"/>
      <c r="DS30" s="611"/>
      <c r="DT30" s="611"/>
      <c r="DU30" s="611"/>
      <c r="DV30" s="612"/>
      <c r="DW30" s="615">
        <v>19.3</v>
      </c>
      <c r="DX30" s="641"/>
      <c r="DY30" s="641"/>
      <c r="DZ30" s="641"/>
      <c r="EA30" s="641"/>
      <c r="EB30" s="641"/>
      <c r="EC30" s="642"/>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99.1</v>
      </c>
      <c r="BH31" s="654"/>
      <c r="BI31" s="654"/>
      <c r="BJ31" s="654"/>
      <c r="BK31" s="654"/>
      <c r="BL31" s="654"/>
      <c r="BM31" s="605">
        <v>94.1</v>
      </c>
      <c r="BN31" s="654"/>
      <c r="BO31" s="654"/>
      <c r="BP31" s="654"/>
      <c r="BQ31" s="655"/>
      <c r="BR31" s="666">
        <v>99.1</v>
      </c>
      <c r="BS31" s="654"/>
      <c r="BT31" s="654"/>
      <c r="BU31" s="654"/>
      <c r="BV31" s="654"/>
      <c r="BW31" s="654"/>
      <c r="BX31" s="605">
        <v>94.4</v>
      </c>
      <c r="BY31" s="654"/>
      <c r="BZ31" s="654"/>
      <c r="CA31" s="654"/>
      <c r="CB31" s="655"/>
      <c r="CD31" s="648"/>
      <c r="CE31" s="649"/>
      <c r="CF31" s="607" t="s">
        <v>300</v>
      </c>
      <c r="CG31" s="608"/>
      <c r="CH31" s="608"/>
      <c r="CI31" s="608"/>
      <c r="CJ31" s="608"/>
      <c r="CK31" s="608"/>
      <c r="CL31" s="608"/>
      <c r="CM31" s="608"/>
      <c r="CN31" s="608"/>
      <c r="CO31" s="608"/>
      <c r="CP31" s="608"/>
      <c r="CQ31" s="609"/>
      <c r="CR31" s="610">
        <v>8974</v>
      </c>
      <c r="CS31" s="643"/>
      <c r="CT31" s="643"/>
      <c r="CU31" s="643"/>
      <c r="CV31" s="643"/>
      <c r="CW31" s="643"/>
      <c r="CX31" s="643"/>
      <c r="CY31" s="644"/>
      <c r="CZ31" s="615">
        <v>0.2</v>
      </c>
      <c r="DA31" s="641"/>
      <c r="DB31" s="641"/>
      <c r="DC31" s="645"/>
      <c r="DD31" s="619">
        <v>8974</v>
      </c>
      <c r="DE31" s="643"/>
      <c r="DF31" s="643"/>
      <c r="DG31" s="643"/>
      <c r="DH31" s="643"/>
      <c r="DI31" s="643"/>
      <c r="DJ31" s="643"/>
      <c r="DK31" s="644"/>
      <c r="DL31" s="619">
        <v>8974</v>
      </c>
      <c r="DM31" s="643"/>
      <c r="DN31" s="643"/>
      <c r="DO31" s="643"/>
      <c r="DP31" s="643"/>
      <c r="DQ31" s="643"/>
      <c r="DR31" s="643"/>
      <c r="DS31" s="643"/>
      <c r="DT31" s="643"/>
      <c r="DU31" s="643"/>
      <c r="DV31" s="644"/>
      <c r="DW31" s="615">
        <v>0.4</v>
      </c>
      <c r="DX31" s="641"/>
      <c r="DY31" s="641"/>
      <c r="DZ31" s="641"/>
      <c r="EA31" s="641"/>
      <c r="EB31" s="641"/>
      <c r="EC31" s="642"/>
    </row>
    <row r="32" spans="2:133" ht="11.25" customHeight="1" x14ac:dyDescent="0.2">
      <c r="B32" s="607" t="s">
        <v>301</v>
      </c>
      <c r="C32" s="608"/>
      <c r="D32" s="608"/>
      <c r="E32" s="608"/>
      <c r="F32" s="608"/>
      <c r="G32" s="608"/>
      <c r="H32" s="608"/>
      <c r="I32" s="608"/>
      <c r="J32" s="608"/>
      <c r="K32" s="608"/>
      <c r="L32" s="608"/>
      <c r="M32" s="608"/>
      <c r="N32" s="608"/>
      <c r="O32" s="608"/>
      <c r="P32" s="608"/>
      <c r="Q32" s="609"/>
      <c r="R32" s="610">
        <v>320655</v>
      </c>
      <c r="S32" s="611"/>
      <c r="T32" s="611"/>
      <c r="U32" s="611"/>
      <c r="V32" s="611"/>
      <c r="W32" s="611"/>
      <c r="X32" s="611"/>
      <c r="Y32" s="612"/>
      <c r="Z32" s="613">
        <v>7.5</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99.2</v>
      </c>
      <c r="BH32" s="643"/>
      <c r="BI32" s="643"/>
      <c r="BJ32" s="643"/>
      <c r="BK32" s="643"/>
      <c r="BL32" s="643"/>
      <c r="BM32" s="616">
        <v>96.7</v>
      </c>
      <c r="BN32" s="643"/>
      <c r="BO32" s="643"/>
      <c r="BP32" s="643"/>
      <c r="BQ32" s="665"/>
      <c r="BR32" s="667">
        <v>99.5</v>
      </c>
      <c r="BS32" s="643"/>
      <c r="BT32" s="643"/>
      <c r="BU32" s="643"/>
      <c r="BV32" s="643"/>
      <c r="BW32" s="643"/>
      <c r="BX32" s="616">
        <v>96.9</v>
      </c>
      <c r="BY32" s="643"/>
      <c r="BZ32" s="643"/>
      <c r="CA32" s="643"/>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1"/>
      <c r="DB32" s="641"/>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1"/>
      <c r="DY32" s="641"/>
      <c r="DZ32" s="641"/>
      <c r="EA32" s="641"/>
      <c r="EB32" s="641"/>
      <c r="EC32" s="642"/>
    </row>
    <row r="33" spans="2:133" ht="11.25" customHeight="1" x14ac:dyDescent="0.2">
      <c r="B33" s="607" t="s">
        <v>305</v>
      </c>
      <c r="C33" s="608"/>
      <c r="D33" s="608"/>
      <c r="E33" s="608"/>
      <c r="F33" s="608"/>
      <c r="G33" s="608"/>
      <c r="H33" s="608"/>
      <c r="I33" s="608"/>
      <c r="J33" s="608"/>
      <c r="K33" s="608"/>
      <c r="L33" s="608"/>
      <c r="M33" s="608"/>
      <c r="N33" s="608"/>
      <c r="O33" s="608"/>
      <c r="P33" s="608"/>
      <c r="Q33" s="609"/>
      <c r="R33" s="610">
        <v>12454</v>
      </c>
      <c r="S33" s="611"/>
      <c r="T33" s="611"/>
      <c r="U33" s="611"/>
      <c r="V33" s="611"/>
      <c r="W33" s="611"/>
      <c r="X33" s="611"/>
      <c r="Y33" s="612"/>
      <c r="Z33" s="613">
        <v>0.3</v>
      </c>
      <c r="AA33" s="613"/>
      <c r="AB33" s="613"/>
      <c r="AC33" s="613"/>
      <c r="AD33" s="614">
        <v>8590</v>
      </c>
      <c r="AE33" s="614"/>
      <c r="AF33" s="614"/>
      <c r="AG33" s="614"/>
      <c r="AH33" s="614"/>
      <c r="AI33" s="614"/>
      <c r="AJ33" s="614"/>
      <c r="AK33" s="614"/>
      <c r="AL33" s="615">
        <v>0.4</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98.9</v>
      </c>
      <c r="BH33" s="669"/>
      <c r="BI33" s="669"/>
      <c r="BJ33" s="669"/>
      <c r="BK33" s="669"/>
      <c r="BL33" s="669"/>
      <c r="BM33" s="670">
        <v>91.6</v>
      </c>
      <c r="BN33" s="669"/>
      <c r="BO33" s="669"/>
      <c r="BP33" s="669"/>
      <c r="BQ33" s="671"/>
      <c r="BR33" s="668">
        <v>98.8</v>
      </c>
      <c r="BS33" s="669"/>
      <c r="BT33" s="669"/>
      <c r="BU33" s="669"/>
      <c r="BV33" s="669"/>
      <c r="BW33" s="669"/>
      <c r="BX33" s="670">
        <v>91.8</v>
      </c>
      <c r="BY33" s="669"/>
      <c r="BZ33" s="669"/>
      <c r="CA33" s="669"/>
      <c r="CB33" s="671"/>
      <c r="CD33" s="607" t="s">
        <v>307</v>
      </c>
      <c r="CE33" s="608"/>
      <c r="CF33" s="608"/>
      <c r="CG33" s="608"/>
      <c r="CH33" s="608"/>
      <c r="CI33" s="608"/>
      <c r="CJ33" s="608"/>
      <c r="CK33" s="608"/>
      <c r="CL33" s="608"/>
      <c r="CM33" s="608"/>
      <c r="CN33" s="608"/>
      <c r="CO33" s="608"/>
      <c r="CP33" s="608"/>
      <c r="CQ33" s="609"/>
      <c r="CR33" s="610">
        <v>2287173</v>
      </c>
      <c r="CS33" s="643"/>
      <c r="CT33" s="643"/>
      <c r="CU33" s="643"/>
      <c r="CV33" s="643"/>
      <c r="CW33" s="643"/>
      <c r="CX33" s="643"/>
      <c r="CY33" s="644"/>
      <c r="CZ33" s="615">
        <v>55.7</v>
      </c>
      <c r="DA33" s="641"/>
      <c r="DB33" s="641"/>
      <c r="DC33" s="645"/>
      <c r="DD33" s="619">
        <v>1827867</v>
      </c>
      <c r="DE33" s="643"/>
      <c r="DF33" s="643"/>
      <c r="DG33" s="643"/>
      <c r="DH33" s="643"/>
      <c r="DI33" s="643"/>
      <c r="DJ33" s="643"/>
      <c r="DK33" s="644"/>
      <c r="DL33" s="619">
        <v>968841</v>
      </c>
      <c r="DM33" s="643"/>
      <c r="DN33" s="643"/>
      <c r="DO33" s="643"/>
      <c r="DP33" s="643"/>
      <c r="DQ33" s="643"/>
      <c r="DR33" s="643"/>
      <c r="DS33" s="643"/>
      <c r="DT33" s="643"/>
      <c r="DU33" s="643"/>
      <c r="DV33" s="644"/>
      <c r="DW33" s="615">
        <v>41.8</v>
      </c>
      <c r="DX33" s="641"/>
      <c r="DY33" s="641"/>
      <c r="DZ33" s="641"/>
      <c r="EA33" s="641"/>
      <c r="EB33" s="641"/>
      <c r="EC33" s="642"/>
    </row>
    <row r="34" spans="2:133" ht="11.25" customHeight="1" x14ac:dyDescent="0.2">
      <c r="B34" s="607" t="s">
        <v>308</v>
      </c>
      <c r="C34" s="608"/>
      <c r="D34" s="608"/>
      <c r="E34" s="608"/>
      <c r="F34" s="608"/>
      <c r="G34" s="608"/>
      <c r="H34" s="608"/>
      <c r="I34" s="608"/>
      <c r="J34" s="608"/>
      <c r="K34" s="608"/>
      <c r="L34" s="608"/>
      <c r="M34" s="608"/>
      <c r="N34" s="608"/>
      <c r="O34" s="608"/>
      <c r="P34" s="608"/>
      <c r="Q34" s="609"/>
      <c r="R34" s="610">
        <v>6398</v>
      </c>
      <c r="S34" s="611"/>
      <c r="T34" s="611"/>
      <c r="U34" s="611"/>
      <c r="V34" s="611"/>
      <c r="W34" s="611"/>
      <c r="X34" s="611"/>
      <c r="Y34" s="612"/>
      <c r="Z34" s="613">
        <v>0.2</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949641</v>
      </c>
      <c r="CS34" s="611"/>
      <c r="CT34" s="611"/>
      <c r="CU34" s="611"/>
      <c r="CV34" s="611"/>
      <c r="CW34" s="611"/>
      <c r="CX34" s="611"/>
      <c r="CY34" s="612"/>
      <c r="CZ34" s="615">
        <v>23.1</v>
      </c>
      <c r="DA34" s="641"/>
      <c r="DB34" s="641"/>
      <c r="DC34" s="645"/>
      <c r="DD34" s="619">
        <v>717319</v>
      </c>
      <c r="DE34" s="611"/>
      <c r="DF34" s="611"/>
      <c r="DG34" s="611"/>
      <c r="DH34" s="611"/>
      <c r="DI34" s="611"/>
      <c r="DJ34" s="611"/>
      <c r="DK34" s="612"/>
      <c r="DL34" s="619">
        <v>334267</v>
      </c>
      <c r="DM34" s="611"/>
      <c r="DN34" s="611"/>
      <c r="DO34" s="611"/>
      <c r="DP34" s="611"/>
      <c r="DQ34" s="611"/>
      <c r="DR34" s="611"/>
      <c r="DS34" s="611"/>
      <c r="DT34" s="611"/>
      <c r="DU34" s="611"/>
      <c r="DV34" s="612"/>
      <c r="DW34" s="615">
        <v>14.4</v>
      </c>
      <c r="DX34" s="641"/>
      <c r="DY34" s="641"/>
      <c r="DZ34" s="641"/>
      <c r="EA34" s="641"/>
      <c r="EB34" s="641"/>
      <c r="EC34" s="642"/>
    </row>
    <row r="35" spans="2:133" ht="11.25" customHeight="1" x14ac:dyDescent="0.2">
      <c r="B35" s="607" t="s">
        <v>310</v>
      </c>
      <c r="C35" s="608"/>
      <c r="D35" s="608"/>
      <c r="E35" s="608"/>
      <c r="F35" s="608"/>
      <c r="G35" s="608"/>
      <c r="H35" s="608"/>
      <c r="I35" s="608"/>
      <c r="J35" s="608"/>
      <c r="K35" s="608"/>
      <c r="L35" s="608"/>
      <c r="M35" s="608"/>
      <c r="N35" s="608"/>
      <c r="O35" s="608"/>
      <c r="P35" s="608"/>
      <c r="Q35" s="609"/>
      <c r="R35" s="610">
        <v>344501</v>
      </c>
      <c r="S35" s="611"/>
      <c r="T35" s="611"/>
      <c r="U35" s="611"/>
      <c r="V35" s="611"/>
      <c r="W35" s="611"/>
      <c r="X35" s="611"/>
      <c r="Y35" s="612"/>
      <c r="Z35" s="613">
        <v>8.1</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102091</v>
      </c>
      <c r="CS35" s="643"/>
      <c r="CT35" s="643"/>
      <c r="CU35" s="643"/>
      <c r="CV35" s="643"/>
      <c r="CW35" s="643"/>
      <c r="CX35" s="643"/>
      <c r="CY35" s="644"/>
      <c r="CZ35" s="615">
        <v>2.5</v>
      </c>
      <c r="DA35" s="641"/>
      <c r="DB35" s="641"/>
      <c r="DC35" s="645"/>
      <c r="DD35" s="619">
        <v>23218</v>
      </c>
      <c r="DE35" s="643"/>
      <c r="DF35" s="643"/>
      <c r="DG35" s="643"/>
      <c r="DH35" s="643"/>
      <c r="DI35" s="643"/>
      <c r="DJ35" s="643"/>
      <c r="DK35" s="644"/>
      <c r="DL35" s="619" t="s">
        <v>122</v>
      </c>
      <c r="DM35" s="643"/>
      <c r="DN35" s="643"/>
      <c r="DO35" s="643"/>
      <c r="DP35" s="643"/>
      <c r="DQ35" s="643"/>
      <c r="DR35" s="643"/>
      <c r="DS35" s="643"/>
      <c r="DT35" s="643"/>
      <c r="DU35" s="643"/>
      <c r="DV35" s="644"/>
      <c r="DW35" s="615" t="s">
        <v>122</v>
      </c>
      <c r="DX35" s="641"/>
      <c r="DY35" s="641"/>
      <c r="DZ35" s="641"/>
      <c r="EA35" s="641"/>
      <c r="EB35" s="641"/>
      <c r="EC35" s="642"/>
    </row>
    <row r="36" spans="2:133" ht="11.25" customHeight="1" x14ac:dyDescent="0.2">
      <c r="B36" s="607" t="s">
        <v>314</v>
      </c>
      <c r="C36" s="608"/>
      <c r="D36" s="608"/>
      <c r="E36" s="608"/>
      <c r="F36" s="608"/>
      <c r="G36" s="608"/>
      <c r="H36" s="608"/>
      <c r="I36" s="608"/>
      <c r="J36" s="608"/>
      <c r="K36" s="608"/>
      <c r="L36" s="608"/>
      <c r="M36" s="608"/>
      <c r="N36" s="608"/>
      <c r="O36" s="608"/>
      <c r="P36" s="608"/>
      <c r="Q36" s="609"/>
      <c r="R36" s="610">
        <v>244453</v>
      </c>
      <c r="S36" s="611"/>
      <c r="T36" s="611"/>
      <c r="U36" s="611"/>
      <c r="V36" s="611"/>
      <c r="W36" s="611"/>
      <c r="X36" s="611"/>
      <c r="Y36" s="612"/>
      <c r="Z36" s="613">
        <v>5.7</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624386</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32559</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858914</v>
      </c>
      <c r="CS36" s="611"/>
      <c r="CT36" s="611"/>
      <c r="CU36" s="611"/>
      <c r="CV36" s="611"/>
      <c r="CW36" s="611"/>
      <c r="CX36" s="611"/>
      <c r="CY36" s="612"/>
      <c r="CZ36" s="615">
        <v>20.9</v>
      </c>
      <c r="DA36" s="641"/>
      <c r="DB36" s="641"/>
      <c r="DC36" s="645"/>
      <c r="DD36" s="619">
        <v>797684</v>
      </c>
      <c r="DE36" s="611"/>
      <c r="DF36" s="611"/>
      <c r="DG36" s="611"/>
      <c r="DH36" s="611"/>
      <c r="DI36" s="611"/>
      <c r="DJ36" s="611"/>
      <c r="DK36" s="612"/>
      <c r="DL36" s="619">
        <v>566404</v>
      </c>
      <c r="DM36" s="611"/>
      <c r="DN36" s="611"/>
      <c r="DO36" s="611"/>
      <c r="DP36" s="611"/>
      <c r="DQ36" s="611"/>
      <c r="DR36" s="611"/>
      <c r="DS36" s="611"/>
      <c r="DT36" s="611"/>
      <c r="DU36" s="611"/>
      <c r="DV36" s="612"/>
      <c r="DW36" s="615">
        <v>24.4</v>
      </c>
      <c r="DX36" s="641"/>
      <c r="DY36" s="641"/>
      <c r="DZ36" s="641"/>
      <c r="EA36" s="641"/>
      <c r="EB36" s="641"/>
      <c r="EC36" s="642"/>
    </row>
    <row r="37" spans="2:133" ht="11.25" customHeight="1" x14ac:dyDescent="0.2">
      <c r="B37" s="607" t="s">
        <v>318</v>
      </c>
      <c r="C37" s="608"/>
      <c r="D37" s="608"/>
      <c r="E37" s="608"/>
      <c r="F37" s="608"/>
      <c r="G37" s="608"/>
      <c r="H37" s="608"/>
      <c r="I37" s="608"/>
      <c r="J37" s="608"/>
      <c r="K37" s="608"/>
      <c r="L37" s="608"/>
      <c r="M37" s="608"/>
      <c r="N37" s="608"/>
      <c r="O37" s="608"/>
      <c r="P37" s="608"/>
      <c r="Q37" s="609"/>
      <c r="R37" s="610">
        <v>71872</v>
      </c>
      <c r="S37" s="611"/>
      <c r="T37" s="611"/>
      <c r="U37" s="611"/>
      <c r="V37" s="611"/>
      <c r="W37" s="611"/>
      <c r="X37" s="611"/>
      <c r="Y37" s="612"/>
      <c r="Z37" s="613">
        <v>1.7</v>
      </c>
      <c r="AA37" s="613"/>
      <c r="AB37" s="613"/>
      <c r="AC37" s="613"/>
      <c r="AD37" s="614">
        <v>2357</v>
      </c>
      <c r="AE37" s="614"/>
      <c r="AF37" s="614"/>
      <c r="AG37" s="614"/>
      <c r="AH37" s="614"/>
      <c r="AI37" s="614"/>
      <c r="AJ37" s="614"/>
      <c r="AK37" s="614"/>
      <c r="AL37" s="615">
        <v>0.1</v>
      </c>
      <c r="AM37" s="616"/>
      <c r="AN37" s="616"/>
      <c r="AO37" s="617"/>
      <c r="AQ37" s="673" t="s">
        <v>319</v>
      </c>
      <c r="AR37" s="674"/>
      <c r="AS37" s="674"/>
      <c r="AT37" s="674"/>
      <c r="AU37" s="674"/>
      <c r="AV37" s="674"/>
      <c r="AW37" s="674"/>
      <c r="AX37" s="674"/>
      <c r="AY37" s="675"/>
      <c r="AZ37" s="610">
        <v>163130</v>
      </c>
      <c r="BA37" s="611"/>
      <c r="BB37" s="611"/>
      <c r="BC37" s="611"/>
      <c r="BD37" s="643"/>
      <c r="BE37" s="643"/>
      <c r="BF37" s="665"/>
      <c r="BG37" s="607" t="s">
        <v>320</v>
      </c>
      <c r="BH37" s="608"/>
      <c r="BI37" s="608"/>
      <c r="BJ37" s="608"/>
      <c r="BK37" s="608"/>
      <c r="BL37" s="608"/>
      <c r="BM37" s="608"/>
      <c r="BN37" s="608"/>
      <c r="BO37" s="608"/>
      <c r="BP37" s="608"/>
      <c r="BQ37" s="608"/>
      <c r="BR37" s="608"/>
      <c r="BS37" s="608"/>
      <c r="BT37" s="608"/>
      <c r="BU37" s="609"/>
      <c r="BV37" s="610">
        <v>32559</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197695</v>
      </c>
      <c r="CS37" s="643"/>
      <c r="CT37" s="643"/>
      <c r="CU37" s="643"/>
      <c r="CV37" s="643"/>
      <c r="CW37" s="643"/>
      <c r="CX37" s="643"/>
      <c r="CY37" s="644"/>
      <c r="CZ37" s="615">
        <v>4.8</v>
      </c>
      <c r="DA37" s="641"/>
      <c r="DB37" s="641"/>
      <c r="DC37" s="645"/>
      <c r="DD37" s="619">
        <v>194695</v>
      </c>
      <c r="DE37" s="643"/>
      <c r="DF37" s="643"/>
      <c r="DG37" s="643"/>
      <c r="DH37" s="643"/>
      <c r="DI37" s="643"/>
      <c r="DJ37" s="643"/>
      <c r="DK37" s="644"/>
      <c r="DL37" s="619">
        <v>194695</v>
      </c>
      <c r="DM37" s="643"/>
      <c r="DN37" s="643"/>
      <c r="DO37" s="643"/>
      <c r="DP37" s="643"/>
      <c r="DQ37" s="643"/>
      <c r="DR37" s="643"/>
      <c r="DS37" s="643"/>
      <c r="DT37" s="643"/>
      <c r="DU37" s="643"/>
      <c r="DV37" s="644"/>
      <c r="DW37" s="615">
        <v>8.4</v>
      </c>
      <c r="DX37" s="641"/>
      <c r="DY37" s="641"/>
      <c r="DZ37" s="641"/>
      <c r="EA37" s="641"/>
      <c r="EB37" s="641"/>
      <c r="EC37" s="642"/>
    </row>
    <row r="38" spans="2:133" ht="11.25" customHeight="1" x14ac:dyDescent="0.2">
      <c r="B38" s="607" t="s">
        <v>322</v>
      </c>
      <c r="C38" s="608"/>
      <c r="D38" s="608"/>
      <c r="E38" s="608"/>
      <c r="F38" s="608"/>
      <c r="G38" s="608"/>
      <c r="H38" s="608"/>
      <c r="I38" s="608"/>
      <c r="J38" s="608"/>
      <c r="K38" s="608"/>
      <c r="L38" s="608"/>
      <c r="M38" s="608"/>
      <c r="N38" s="608"/>
      <c r="O38" s="608"/>
      <c r="P38" s="608"/>
      <c r="Q38" s="609"/>
      <c r="R38" s="610">
        <v>327285</v>
      </c>
      <c r="S38" s="611"/>
      <c r="T38" s="611"/>
      <c r="U38" s="611"/>
      <c r="V38" s="611"/>
      <c r="W38" s="611"/>
      <c r="X38" s="611"/>
      <c r="Y38" s="612"/>
      <c r="Z38" s="613">
        <v>7.7</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142478</v>
      </c>
      <c r="BA38" s="611"/>
      <c r="BB38" s="611"/>
      <c r="BC38" s="611"/>
      <c r="BD38" s="643"/>
      <c r="BE38" s="643"/>
      <c r="BF38" s="665"/>
      <c r="BG38" s="607" t="s">
        <v>324</v>
      </c>
      <c r="BH38" s="608"/>
      <c r="BI38" s="608"/>
      <c r="BJ38" s="608"/>
      <c r="BK38" s="608"/>
      <c r="BL38" s="608"/>
      <c r="BM38" s="608"/>
      <c r="BN38" s="608"/>
      <c r="BO38" s="608"/>
      <c r="BP38" s="608"/>
      <c r="BQ38" s="608"/>
      <c r="BR38" s="608"/>
      <c r="BS38" s="608"/>
      <c r="BT38" s="608"/>
      <c r="BU38" s="609"/>
      <c r="BV38" s="610">
        <v>417</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318778</v>
      </c>
      <c r="CS38" s="611"/>
      <c r="CT38" s="611"/>
      <c r="CU38" s="611"/>
      <c r="CV38" s="611"/>
      <c r="CW38" s="611"/>
      <c r="CX38" s="611"/>
      <c r="CY38" s="612"/>
      <c r="CZ38" s="615">
        <v>7.8</v>
      </c>
      <c r="DA38" s="641"/>
      <c r="DB38" s="641"/>
      <c r="DC38" s="645"/>
      <c r="DD38" s="619">
        <v>244059</v>
      </c>
      <c r="DE38" s="611"/>
      <c r="DF38" s="611"/>
      <c r="DG38" s="611"/>
      <c r="DH38" s="611"/>
      <c r="DI38" s="611"/>
      <c r="DJ38" s="611"/>
      <c r="DK38" s="612"/>
      <c r="DL38" s="619">
        <v>68170</v>
      </c>
      <c r="DM38" s="611"/>
      <c r="DN38" s="611"/>
      <c r="DO38" s="611"/>
      <c r="DP38" s="611"/>
      <c r="DQ38" s="611"/>
      <c r="DR38" s="611"/>
      <c r="DS38" s="611"/>
      <c r="DT38" s="611"/>
      <c r="DU38" s="611"/>
      <c r="DV38" s="612"/>
      <c r="DW38" s="615">
        <v>2.9</v>
      </c>
      <c r="DX38" s="641"/>
      <c r="DY38" s="641"/>
      <c r="DZ38" s="641"/>
      <c r="EA38" s="641"/>
      <c r="EB38" s="641"/>
      <c r="EC38" s="642"/>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3"/>
      <c r="BE39" s="643"/>
      <c r="BF39" s="665"/>
      <c r="BG39" s="607" t="s">
        <v>328</v>
      </c>
      <c r="BH39" s="608"/>
      <c r="BI39" s="608"/>
      <c r="BJ39" s="608"/>
      <c r="BK39" s="608"/>
      <c r="BL39" s="608"/>
      <c r="BM39" s="608"/>
      <c r="BN39" s="608"/>
      <c r="BO39" s="608"/>
      <c r="BP39" s="608"/>
      <c r="BQ39" s="608"/>
      <c r="BR39" s="608"/>
      <c r="BS39" s="608"/>
      <c r="BT39" s="608"/>
      <c r="BU39" s="609"/>
      <c r="BV39" s="610">
        <v>603</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47749</v>
      </c>
      <c r="CS39" s="643"/>
      <c r="CT39" s="643"/>
      <c r="CU39" s="643"/>
      <c r="CV39" s="643"/>
      <c r="CW39" s="643"/>
      <c r="CX39" s="643"/>
      <c r="CY39" s="644"/>
      <c r="CZ39" s="615">
        <v>1.2</v>
      </c>
      <c r="DA39" s="641"/>
      <c r="DB39" s="641"/>
      <c r="DC39" s="645"/>
      <c r="DD39" s="619">
        <v>45587</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1"/>
      <c r="DY39" s="641"/>
      <c r="DZ39" s="641"/>
      <c r="EA39" s="641"/>
      <c r="EB39" s="641"/>
      <c r="EC39" s="642"/>
    </row>
    <row r="40" spans="2:133" ht="11.25" customHeight="1" x14ac:dyDescent="0.2">
      <c r="B40" s="607" t="s">
        <v>330</v>
      </c>
      <c r="C40" s="608"/>
      <c r="D40" s="608"/>
      <c r="E40" s="608"/>
      <c r="F40" s="608"/>
      <c r="G40" s="608"/>
      <c r="H40" s="608"/>
      <c r="I40" s="608"/>
      <c r="J40" s="608"/>
      <c r="K40" s="608"/>
      <c r="L40" s="608"/>
      <c r="M40" s="608"/>
      <c r="N40" s="608"/>
      <c r="O40" s="608"/>
      <c r="P40" s="608"/>
      <c r="Q40" s="609"/>
      <c r="R40" s="610">
        <v>3985</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65"/>
      <c r="BG40" s="658" t="s">
        <v>332</v>
      </c>
      <c r="BH40" s="659"/>
      <c r="BI40" s="659"/>
      <c r="BJ40" s="659"/>
      <c r="BK40" s="659"/>
      <c r="BL40" s="202"/>
      <c r="BM40" s="608" t="s">
        <v>333</v>
      </c>
      <c r="BN40" s="608"/>
      <c r="BO40" s="608"/>
      <c r="BP40" s="608"/>
      <c r="BQ40" s="608"/>
      <c r="BR40" s="608"/>
      <c r="BS40" s="608"/>
      <c r="BT40" s="608"/>
      <c r="BU40" s="609"/>
      <c r="BV40" s="610">
        <v>87</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10000</v>
      </c>
      <c r="CS40" s="611"/>
      <c r="CT40" s="611"/>
      <c r="CU40" s="611"/>
      <c r="CV40" s="611"/>
      <c r="CW40" s="611"/>
      <c r="CX40" s="611"/>
      <c r="CY40" s="612"/>
      <c r="CZ40" s="615">
        <v>0.2</v>
      </c>
      <c r="DA40" s="641"/>
      <c r="DB40" s="641"/>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1"/>
      <c r="DY40" s="641"/>
      <c r="DZ40" s="641"/>
      <c r="EA40" s="641"/>
      <c r="EB40" s="641"/>
      <c r="EC40" s="642"/>
    </row>
    <row r="41" spans="2:133" ht="11.25" customHeight="1" x14ac:dyDescent="0.2">
      <c r="B41" s="631" t="s">
        <v>335</v>
      </c>
      <c r="C41" s="632"/>
      <c r="D41" s="632"/>
      <c r="E41" s="632"/>
      <c r="F41" s="632"/>
      <c r="G41" s="632"/>
      <c r="H41" s="632"/>
      <c r="I41" s="632"/>
      <c r="J41" s="632"/>
      <c r="K41" s="632"/>
      <c r="L41" s="632"/>
      <c r="M41" s="632"/>
      <c r="N41" s="632"/>
      <c r="O41" s="632"/>
      <c r="P41" s="632"/>
      <c r="Q41" s="633"/>
      <c r="R41" s="682">
        <v>4261444</v>
      </c>
      <c r="S41" s="683"/>
      <c r="T41" s="683"/>
      <c r="U41" s="683"/>
      <c r="V41" s="683"/>
      <c r="W41" s="683"/>
      <c r="X41" s="683"/>
      <c r="Y41" s="687"/>
      <c r="Z41" s="688">
        <v>100</v>
      </c>
      <c r="AA41" s="688"/>
      <c r="AB41" s="688"/>
      <c r="AC41" s="688"/>
      <c r="AD41" s="689">
        <v>2314472</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242584</v>
      </c>
      <c r="BA41" s="611"/>
      <c r="BB41" s="611"/>
      <c r="BC41" s="611"/>
      <c r="BD41" s="643"/>
      <c r="BE41" s="643"/>
      <c r="BF41" s="665"/>
      <c r="BG41" s="658"/>
      <c r="BH41" s="659"/>
      <c r="BI41" s="659"/>
      <c r="BJ41" s="659"/>
      <c r="BK41" s="659"/>
      <c r="BL41" s="202"/>
      <c r="BM41" s="608" t="s">
        <v>337</v>
      </c>
      <c r="BN41" s="608"/>
      <c r="BO41" s="608"/>
      <c r="BP41" s="608"/>
      <c r="BQ41" s="608"/>
      <c r="BR41" s="608"/>
      <c r="BS41" s="608"/>
      <c r="BT41" s="608"/>
      <c r="BU41" s="609"/>
      <c r="BV41" s="610">
        <v>4</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1"/>
      <c r="DB41" s="641"/>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76194</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462</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568746</v>
      </c>
      <c r="CS42" s="643"/>
      <c r="CT42" s="643"/>
      <c r="CU42" s="643"/>
      <c r="CV42" s="643"/>
      <c r="CW42" s="643"/>
      <c r="CX42" s="643"/>
      <c r="CY42" s="644"/>
      <c r="CZ42" s="615">
        <v>13.9</v>
      </c>
      <c r="DA42" s="641"/>
      <c r="DB42" s="641"/>
      <c r="DC42" s="645"/>
      <c r="DD42" s="619">
        <v>90053</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17820</v>
      </c>
      <c r="CS43" s="643"/>
      <c r="CT43" s="643"/>
      <c r="CU43" s="643"/>
      <c r="CV43" s="643"/>
      <c r="CW43" s="643"/>
      <c r="CX43" s="643"/>
      <c r="CY43" s="644"/>
      <c r="CZ43" s="615">
        <v>0.4</v>
      </c>
      <c r="DA43" s="641"/>
      <c r="DB43" s="641"/>
      <c r="DC43" s="645"/>
      <c r="DD43" s="619">
        <v>17820</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466316</v>
      </c>
      <c r="CS44" s="611"/>
      <c r="CT44" s="611"/>
      <c r="CU44" s="611"/>
      <c r="CV44" s="611"/>
      <c r="CW44" s="611"/>
      <c r="CX44" s="611"/>
      <c r="CY44" s="612"/>
      <c r="CZ44" s="615">
        <v>11.4</v>
      </c>
      <c r="DA44" s="616"/>
      <c r="DB44" s="616"/>
      <c r="DC44" s="622"/>
      <c r="DD44" s="619">
        <v>83841</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198853</v>
      </c>
      <c r="CS45" s="643"/>
      <c r="CT45" s="643"/>
      <c r="CU45" s="643"/>
      <c r="CV45" s="643"/>
      <c r="CW45" s="643"/>
      <c r="CX45" s="643"/>
      <c r="CY45" s="644"/>
      <c r="CZ45" s="615">
        <v>4.8</v>
      </c>
      <c r="DA45" s="641"/>
      <c r="DB45" s="641"/>
      <c r="DC45" s="645"/>
      <c r="DD45" s="619">
        <v>21411</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348</v>
      </c>
      <c r="CG46" s="608"/>
      <c r="CH46" s="608"/>
      <c r="CI46" s="608"/>
      <c r="CJ46" s="608"/>
      <c r="CK46" s="608"/>
      <c r="CL46" s="608"/>
      <c r="CM46" s="608"/>
      <c r="CN46" s="608"/>
      <c r="CO46" s="608"/>
      <c r="CP46" s="608"/>
      <c r="CQ46" s="609"/>
      <c r="CR46" s="610">
        <v>267463</v>
      </c>
      <c r="CS46" s="611"/>
      <c r="CT46" s="611"/>
      <c r="CU46" s="611"/>
      <c r="CV46" s="611"/>
      <c r="CW46" s="611"/>
      <c r="CX46" s="611"/>
      <c r="CY46" s="612"/>
      <c r="CZ46" s="615">
        <v>6.5</v>
      </c>
      <c r="DA46" s="616"/>
      <c r="DB46" s="616"/>
      <c r="DC46" s="622"/>
      <c r="DD46" s="619">
        <v>62430</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349</v>
      </c>
      <c r="CG47" s="608"/>
      <c r="CH47" s="608"/>
      <c r="CI47" s="608"/>
      <c r="CJ47" s="608"/>
      <c r="CK47" s="608"/>
      <c r="CL47" s="608"/>
      <c r="CM47" s="608"/>
      <c r="CN47" s="608"/>
      <c r="CO47" s="608"/>
      <c r="CP47" s="608"/>
      <c r="CQ47" s="609"/>
      <c r="CR47" s="610">
        <v>102430</v>
      </c>
      <c r="CS47" s="643"/>
      <c r="CT47" s="643"/>
      <c r="CU47" s="643"/>
      <c r="CV47" s="643"/>
      <c r="CW47" s="643"/>
      <c r="CX47" s="643"/>
      <c r="CY47" s="644"/>
      <c r="CZ47" s="615">
        <v>2.5</v>
      </c>
      <c r="DA47" s="641"/>
      <c r="DB47" s="641"/>
      <c r="DC47" s="645"/>
      <c r="DD47" s="619">
        <v>6212</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4102827</v>
      </c>
      <c r="CS49" s="669"/>
      <c r="CT49" s="669"/>
      <c r="CU49" s="669"/>
      <c r="CV49" s="669"/>
      <c r="CW49" s="669"/>
      <c r="CX49" s="669"/>
      <c r="CY49" s="698"/>
      <c r="CZ49" s="690">
        <v>100</v>
      </c>
      <c r="DA49" s="699"/>
      <c r="DB49" s="699"/>
      <c r="DC49" s="700"/>
      <c r="DD49" s="701">
        <v>3010494</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vK1oLLAAMw0RiVUcxAosyxse2QemWWOuRBQabC6ix9uX8GTQ4pngRmMV1k/czhoSFPZ10lgtXGRya89q12r+6g==" saltValue="ss8nozomUrCXKZA7Z7RP/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374</v>
      </c>
      <c r="C7" s="737"/>
      <c r="D7" s="737"/>
      <c r="E7" s="737"/>
      <c r="F7" s="737"/>
      <c r="G7" s="737"/>
      <c r="H7" s="737"/>
      <c r="I7" s="737"/>
      <c r="J7" s="737"/>
      <c r="K7" s="737"/>
      <c r="L7" s="737"/>
      <c r="M7" s="737"/>
      <c r="N7" s="737"/>
      <c r="O7" s="737"/>
      <c r="P7" s="738"/>
      <c r="Q7" s="739">
        <v>4261</v>
      </c>
      <c r="R7" s="740"/>
      <c r="S7" s="740"/>
      <c r="T7" s="740"/>
      <c r="U7" s="740"/>
      <c r="V7" s="740">
        <v>4103</v>
      </c>
      <c r="W7" s="740"/>
      <c r="X7" s="740"/>
      <c r="Y7" s="740"/>
      <c r="Z7" s="740"/>
      <c r="AA7" s="740">
        <v>159</v>
      </c>
      <c r="AB7" s="740"/>
      <c r="AC7" s="740"/>
      <c r="AD7" s="740"/>
      <c r="AE7" s="741"/>
      <c r="AF7" s="742">
        <v>136</v>
      </c>
      <c r="AG7" s="743"/>
      <c r="AH7" s="743"/>
      <c r="AI7" s="743"/>
      <c r="AJ7" s="744"/>
      <c r="AK7" s="745">
        <v>345</v>
      </c>
      <c r="AL7" s="746"/>
      <c r="AM7" s="746"/>
      <c r="AN7" s="746"/>
      <c r="AO7" s="746"/>
      <c r="AP7" s="746">
        <v>3522</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558</v>
      </c>
      <c r="BT7" s="734"/>
      <c r="BU7" s="734"/>
      <c r="BV7" s="734"/>
      <c r="BW7" s="734"/>
      <c r="BX7" s="734"/>
      <c r="BY7" s="734"/>
      <c r="BZ7" s="734"/>
      <c r="CA7" s="734"/>
      <c r="CB7" s="734"/>
      <c r="CC7" s="734"/>
      <c r="CD7" s="734"/>
      <c r="CE7" s="734"/>
      <c r="CF7" s="734"/>
      <c r="CG7" s="749"/>
      <c r="CH7" s="730">
        <v>-5</v>
      </c>
      <c r="CI7" s="731"/>
      <c r="CJ7" s="731"/>
      <c r="CK7" s="731"/>
      <c r="CL7" s="732"/>
      <c r="CM7" s="730">
        <v>-9</v>
      </c>
      <c r="CN7" s="731"/>
      <c r="CO7" s="731"/>
      <c r="CP7" s="731"/>
      <c r="CQ7" s="732"/>
      <c r="CR7" s="730">
        <v>30</v>
      </c>
      <c r="CS7" s="731"/>
      <c r="CT7" s="731"/>
      <c r="CU7" s="731"/>
      <c r="CV7" s="732"/>
      <c r="CW7" s="730" t="s">
        <v>550</v>
      </c>
      <c r="CX7" s="731"/>
      <c r="CY7" s="731"/>
      <c r="CZ7" s="731"/>
      <c r="DA7" s="732"/>
      <c r="DB7" s="730" t="s">
        <v>550</v>
      </c>
      <c r="DC7" s="731"/>
      <c r="DD7" s="731"/>
      <c r="DE7" s="731"/>
      <c r="DF7" s="732"/>
      <c r="DG7" s="730" t="s">
        <v>550</v>
      </c>
      <c r="DH7" s="731"/>
      <c r="DI7" s="731"/>
      <c r="DJ7" s="731"/>
      <c r="DK7" s="732"/>
      <c r="DL7" s="730" t="s">
        <v>550</v>
      </c>
      <c r="DM7" s="731"/>
      <c r="DN7" s="731"/>
      <c r="DO7" s="731"/>
      <c r="DP7" s="732"/>
      <c r="DQ7" s="730" t="s">
        <v>550</v>
      </c>
      <c r="DR7" s="731"/>
      <c r="DS7" s="731"/>
      <c r="DT7" s="731"/>
      <c r="DU7" s="732"/>
      <c r="DV7" s="733"/>
      <c r="DW7" s="734"/>
      <c r="DX7" s="734"/>
      <c r="DY7" s="734"/>
      <c r="DZ7" s="735"/>
      <c r="EA7" s="217"/>
    </row>
    <row r="8" spans="1:131" s="218" customFormat="1" ht="26.25" customHeight="1" x14ac:dyDescent="0.2">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376</v>
      </c>
      <c r="B23" s="776" t="s">
        <v>377</v>
      </c>
      <c r="C23" s="777"/>
      <c r="D23" s="777"/>
      <c r="E23" s="777"/>
      <c r="F23" s="777"/>
      <c r="G23" s="777"/>
      <c r="H23" s="777"/>
      <c r="I23" s="777"/>
      <c r="J23" s="777"/>
      <c r="K23" s="777"/>
      <c r="L23" s="777"/>
      <c r="M23" s="777"/>
      <c r="N23" s="777"/>
      <c r="O23" s="777"/>
      <c r="P23" s="778"/>
      <c r="Q23" s="779">
        <v>4261</v>
      </c>
      <c r="R23" s="780"/>
      <c r="S23" s="780"/>
      <c r="T23" s="780"/>
      <c r="U23" s="780"/>
      <c r="V23" s="780">
        <v>4103</v>
      </c>
      <c r="W23" s="780"/>
      <c r="X23" s="780"/>
      <c r="Y23" s="780"/>
      <c r="Z23" s="780"/>
      <c r="AA23" s="780">
        <v>159</v>
      </c>
      <c r="AB23" s="780"/>
      <c r="AC23" s="780"/>
      <c r="AD23" s="780"/>
      <c r="AE23" s="781"/>
      <c r="AF23" s="782">
        <v>136</v>
      </c>
      <c r="AG23" s="780"/>
      <c r="AH23" s="780"/>
      <c r="AI23" s="780"/>
      <c r="AJ23" s="783"/>
      <c r="AK23" s="784"/>
      <c r="AL23" s="785"/>
      <c r="AM23" s="785"/>
      <c r="AN23" s="785"/>
      <c r="AO23" s="785"/>
      <c r="AP23" s="780">
        <v>3522</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388</v>
      </c>
      <c r="C28" s="737"/>
      <c r="D28" s="737"/>
      <c r="E28" s="737"/>
      <c r="F28" s="737"/>
      <c r="G28" s="737"/>
      <c r="H28" s="737"/>
      <c r="I28" s="737"/>
      <c r="J28" s="737"/>
      <c r="K28" s="737"/>
      <c r="L28" s="737"/>
      <c r="M28" s="737"/>
      <c r="N28" s="737"/>
      <c r="O28" s="737"/>
      <c r="P28" s="738"/>
      <c r="Q28" s="809">
        <v>475</v>
      </c>
      <c r="R28" s="810"/>
      <c r="S28" s="810"/>
      <c r="T28" s="810"/>
      <c r="U28" s="810"/>
      <c r="V28" s="810">
        <v>442</v>
      </c>
      <c r="W28" s="810"/>
      <c r="X28" s="810"/>
      <c r="Y28" s="810"/>
      <c r="Z28" s="810"/>
      <c r="AA28" s="810">
        <v>33</v>
      </c>
      <c r="AB28" s="810"/>
      <c r="AC28" s="810"/>
      <c r="AD28" s="810"/>
      <c r="AE28" s="811"/>
      <c r="AF28" s="812">
        <v>33</v>
      </c>
      <c r="AG28" s="810"/>
      <c r="AH28" s="810"/>
      <c r="AI28" s="810"/>
      <c r="AJ28" s="813"/>
      <c r="AK28" s="814">
        <v>65</v>
      </c>
      <c r="AL28" s="815"/>
      <c r="AM28" s="815"/>
      <c r="AN28" s="815"/>
      <c r="AO28" s="815"/>
      <c r="AP28" s="815" t="s">
        <v>550</v>
      </c>
      <c r="AQ28" s="815"/>
      <c r="AR28" s="815"/>
      <c r="AS28" s="815"/>
      <c r="AT28" s="815"/>
      <c r="AU28" s="815" t="s">
        <v>550</v>
      </c>
      <c r="AV28" s="815"/>
      <c r="AW28" s="815"/>
      <c r="AX28" s="815"/>
      <c r="AY28" s="815"/>
      <c r="AZ28" s="816" t="s">
        <v>550</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389</v>
      </c>
      <c r="C29" s="768"/>
      <c r="D29" s="768"/>
      <c r="E29" s="768"/>
      <c r="F29" s="768"/>
      <c r="G29" s="768"/>
      <c r="H29" s="768"/>
      <c r="I29" s="768"/>
      <c r="J29" s="768"/>
      <c r="K29" s="768"/>
      <c r="L29" s="768"/>
      <c r="M29" s="768"/>
      <c r="N29" s="768"/>
      <c r="O29" s="768"/>
      <c r="P29" s="769"/>
      <c r="Q29" s="770">
        <v>141</v>
      </c>
      <c r="R29" s="771"/>
      <c r="S29" s="771"/>
      <c r="T29" s="771"/>
      <c r="U29" s="771"/>
      <c r="V29" s="771">
        <v>139</v>
      </c>
      <c r="W29" s="771"/>
      <c r="X29" s="771"/>
      <c r="Y29" s="771"/>
      <c r="Z29" s="771"/>
      <c r="AA29" s="771">
        <v>1</v>
      </c>
      <c r="AB29" s="771"/>
      <c r="AC29" s="771"/>
      <c r="AD29" s="771"/>
      <c r="AE29" s="772"/>
      <c r="AF29" s="773">
        <v>1</v>
      </c>
      <c r="AG29" s="774"/>
      <c r="AH29" s="774"/>
      <c r="AI29" s="774"/>
      <c r="AJ29" s="775"/>
      <c r="AK29" s="821">
        <v>76</v>
      </c>
      <c r="AL29" s="817"/>
      <c r="AM29" s="817"/>
      <c r="AN29" s="817"/>
      <c r="AO29" s="817"/>
      <c r="AP29" s="817" t="s">
        <v>550</v>
      </c>
      <c r="AQ29" s="817"/>
      <c r="AR29" s="817"/>
      <c r="AS29" s="817"/>
      <c r="AT29" s="817"/>
      <c r="AU29" s="817" t="s">
        <v>550</v>
      </c>
      <c r="AV29" s="817"/>
      <c r="AW29" s="817"/>
      <c r="AX29" s="817"/>
      <c r="AY29" s="817"/>
      <c r="AZ29" s="818" t="s">
        <v>550</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390</v>
      </c>
      <c r="C30" s="768"/>
      <c r="D30" s="768"/>
      <c r="E30" s="768"/>
      <c r="F30" s="768"/>
      <c r="G30" s="768"/>
      <c r="H30" s="768"/>
      <c r="I30" s="768"/>
      <c r="J30" s="768"/>
      <c r="K30" s="768"/>
      <c r="L30" s="768"/>
      <c r="M30" s="768"/>
      <c r="N30" s="768"/>
      <c r="O30" s="768"/>
      <c r="P30" s="769"/>
      <c r="Q30" s="770">
        <v>423</v>
      </c>
      <c r="R30" s="771"/>
      <c r="S30" s="771"/>
      <c r="T30" s="771"/>
      <c r="U30" s="771"/>
      <c r="V30" s="771">
        <v>401</v>
      </c>
      <c r="W30" s="771"/>
      <c r="X30" s="771"/>
      <c r="Y30" s="771"/>
      <c r="Z30" s="771"/>
      <c r="AA30" s="771">
        <v>22</v>
      </c>
      <c r="AB30" s="771"/>
      <c r="AC30" s="771"/>
      <c r="AD30" s="771"/>
      <c r="AE30" s="772"/>
      <c r="AF30" s="773">
        <v>22</v>
      </c>
      <c r="AG30" s="774"/>
      <c r="AH30" s="774"/>
      <c r="AI30" s="774"/>
      <c r="AJ30" s="775"/>
      <c r="AK30" s="821">
        <v>201</v>
      </c>
      <c r="AL30" s="817"/>
      <c r="AM30" s="817"/>
      <c r="AN30" s="817"/>
      <c r="AO30" s="817"/>
      <c r="AP30" s="817">
        <v>8</v>
      </c>
      <c r="AQ30" s="817"/>
      <c r="AR30" s="817"/>
      <c r="AS30" s="817"/>
      <c r="AT30" s="817"/>
      <c r="AU30" s="817">
        <v>8</v>
      </c>
      <c r="AV30" s="817"/>
      <c r="AW30" s="817"/>
      <c r="AX30" s="817"/>
      <c r="AY30" s="817"/>
      <c r="AZ30" s="818" t="s">
        <v>550</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391</v>
      </c>
      <c r="C31" s="768"/>
      <c r="D31" s="768"/>
      <c r="E31" s="768"/>
      <c r="F31" s="768"/>
      <c r="G31" s="768"/>
      <c r="H31" s="768"/>
      <c r="I31" s="768"/>
      <c r="J31" s="768"/>
      <c r="K31" s="768"/>
      <c r="L31" s="768"/>
      <c r="M31" s="768"/>
      <c r="N31" s="768"/>
      <c r="O31" s="768"/>
      <c r="P31" s="769"/>
      <c r="Q31" s="770">
        <v>213</v>
      </c>
      <c r="R31" s="771"/>
      <c r="S31" s="771"/>
      <c r="T31" s="771"/>
      <c r="U31" s="771"/>
      <c r="V31" s="771">
        <v>211</v>
      </c>
      <c r="W31" s="771"/>
      <c r="X31" s="771"/>
      <c r="Y31" s="771"/>
      <c r="Z31" s="771"/>
      <c r="AA31" s="771">
        <v>2</v>
      </c>
      <c r="AB31" s="771"/>
      <c r="AC31" s="771"/>
      <c r="AD31" s="771"/>
      <c r="AE31" s="772"/>
      <c r="AF31" s="773">
        <v>90</v>
      </c>
      <c r="AG31" s="774"/>
      <c r="AH31" s="774"/>
      <c r="AI31" s="774"/>
      <c r="AJ31" s="775"/>
      <c r="AK31" s="821">
        <v>143</v>
      </c>
      <c r="AL31" s="817"/>
      <c r="AM31" s="817"/>
      <c r="AN31" s="817"/>
      <c r="AO31" s="817"/>
      <c r="AP31" s="817">
        <v>699</v>
      </c>
      <c r="AQ31" s="817"/>
      <c r="AR31" s="817"/>
      <c r="AS31" s="817"/>
      <c r="AT31" s="817"/>
      <c r="AU31" s="817">
        <v>610</v>
      </c>
      <c r="AV31" s="817"/>
      <c r="AW31" s="817"/>
      <c r="AX31" s="817"/>
      <c r="AY31" s="817"/>
      <c r="AZ31" s="818" t="s">
        <v>550</v>
      </c>
      <c r="BA31" s="818"/>
      <c r="BB31" s="818"/>
      <c r="BC31" s="818"/>
      <c r="BD31" s="818"/>
      <c r="BE31" s="819" t="s">
        <v>392</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393</v>
      </c>
      <c r="C32" s="768"/>
      <c r="D32" s="768"/>
      <c r="E32" s="768"/>
      <c r="F32" s="768"/>
      <c r="G32" s="768"/>
      <c r="H32" s="768"/>
      <c r="I32" s="768"/>
      <c r="J32" s="768"/>
      <c r="K32" s="768"/>
      <c r="L32" s="768"/>
      <c r="M32" s="768"/>
      <c r="N32" s="768"/>
      <c r="O32" s="768"/>
      <c r="P32" s="769"/>
      <c r="Q32" s="770">
        <v>168</v>
      </c>
      <c r="R32" s="771"/>
      <c r="S32" s="771"/>
      <c r="T32" s="771"/>
      <c r="U32" s="771"/>
      <c r="V32" s="771">
        <v>165</v>
      </c>
      <c r="W32" s="771"/>
      <c r="X32" s="771"/>
      <c r="Y32" s="771"/>
      <c r="Z32" s="771"/>
      <c r="AA32" s="771">
        <v>3</v>
      </c>
      <c r="AB32" s="771"/>
      <c r="AC32" s="771"/>
      <c r="AD32" s="771"/>
      <c r="AE32" s="772"/>
      <c r="AF32" s="773">
        <v>111</v>
      </c>
      <c r="AG32" s="774"/>
      <c r="AH32" s="774"/>
      <c r="AI32" s="774"/>
      <c r="AJ32" s="775"/>
      <c r="AK32" s="821">
        <v>136</v>
      </c>
      <c r="AL32" s="817"/>
      <c r="AM32" s="817"/>
      <c r="AN32" s="817"/>
      <c r="AO32" s="817"/>
      <c r="AP32" s="817">
        <v>354</v>
      </c>
      <c r="AQ32" s="817"/>
      <c r="AR32" s="817"/>
      <c r="AS32" s="817"/>
      <c r="AT32" s="817"/>
      <c r="AU32" s="817">
        <v>320</v>
      </c>
      <c r="AV32" s="817"/>
      <c r="AW32" s="817"/>
      <c r="AX32" s="817"/>
      <c r="AY32" s="817"/>
      <c r="AZ32" s="818" t="s">
        <v>550</v>
      </c>
      <c r="BA32" s="818"/>
      <c r="BB32" s="818"/>
      <c r="BC32" s="818"/>
      <c r="BD32" s="818"/>
      <c r="BE32" s="819" t="s">
        <v>392</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t="s">
        <v>394</v>
      </c>
      <c r="C33" s="768"/>
      <c r="D33" s="768"/>
      <c r="E33" s="768"/>
      <c r="F33" s="768"/>
      <c r="G33" s="768"/>
      <c r="H33" s="768"/>
      <c r="I33" s="768"/>
      <c r="J33" s="768"/>
      <c r="K33" s="768"/>
      <c r="L33" s="768"/>
      <c r="M33" s="768"/>
      <c r="N33" s="768"/>
      <c r="O33" s="768"/>
      <c r="P33" s="769"/>
      <c r="Q33" s="770">
        <v>44</v>
      </c>
      <c r="R33" s="771"/>
      <c r="S33" s="771"/>
      <c r="T33" s="771"/>
      <c r="U33" s="771"/>
      <c r="V33" s="771">
        <v>43</v>
      </c>
      <c r="W33" s="771"/>
      <c r="X33" s="771"/>
      <c r="Y33" s="771"/>
      <c r="Z33" s="771"/>
      <c r="AA33" s="771">
        <v>1</v>
      </c>
      <c r="AB33" s="771"/>
      <c r="AC33" s="771"/>
      <c r="AD33" s="771"/>
      <c r="AE33" s="772"/>
      <c r="AF33" s="773">
        <v>13</v>
      </c>
      <c r="AG33" s="774"/>
      <c r="AH33" s="774"/>
      <c r="AI33" s="774"/>
      <c r="AJ33" s="775"/>
      <c r="AK33" s="821">
        <v>27</v>
      </c>
      <c r="AL33" s="817"/>
      <c r="AM33" s="817"/>
      <c r="AN33" s="817"/>
      <c r="AO33" s="817"/>
      <c r="AP33" s="817">
        <v>68</v>
      </c>
      <c r="AQ33" s="817"/>
      <c r="AR33" s="817"/>
      <c r="AS33" s="817"/>
      <c r="AT33" s="817"/>
      <c r="AU33" s="817">
        <v>68</v>
      </c>
      <c r="AV33" s="817"/>
      <c r="AW33" s="817"/>
      <c r="AX33" s="817"/>
      <c r="AY33" s="817"/>
      <c r="AZ33" s="818" t="s">
        <v>550</v>
      </c>
      <c r="BA33" s="818"/>
      <c r="BB33" s="818"/>
      <c r="BC33" s="818"/>
      <c r="BD33" s="818"/>
      <c r="BE33" s="819" t="s">
        <v>392</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395</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376</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270</v>
      </c>
      <c r="AG63" s="831"/>
      <c r="AH63" s="831"/>
      <c r="AI63" s="831"/>
      <c r="AJ63" s="832"/>
      <c r="AK63" s="833"/>
      <c r="AL63" s="828"/>
      <c r="AM63" s="828"/>
      <c r="AN63" s="828"/>
      <c r="AO63" s="828"/>
      <c r="AP63" s="831">
        <v>1129</v>
      </c>
      <c r="AQ63" s="831"/>
      <c r="AR63" s="831"/>
      <c r="AS63" s="831"/>
      <c r="AT63" s="831"/>
      <c r="AU63" s="831">
        <v>1006</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398</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399</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551</v>
      </c>
      <c r="C68" s="857"/>
      <c r="D68" s="857"/>
      <c r="E68" s="857"/>
      <c r="F68" s="857"/>
      <c r="G68" s="857"/>
      <c r="H68" s="857"/>
      <c r="I68" s="857"/>
      <c r="J68" s="857"/>
      <c r="K68" s="857"/>
      <c r="L68" s="857"/>
      <c r="M68" s="857"/>
      <c r="N68" s="857"/>
      <c r="O68" s="857"/>
      <c r="P68" s="858"/>
      <c r="Q68" s="859">
        <v>698</v>
      </c>
      <c r="R68" s="853"/>
      <c r="S68" s="853"/>
      <c r="T68" s="853"/>
      <c r="U68" s="853"/>
      <c r="V68" s="853">
        <v>664</v>
      </c>
      <c r="W68" s="853"/>
      <c r="X68" s="853"/>
      <c r="Y68" s="853"/>
      <c r="Z68" s="853"/>
      <c r="AA68" s="853">
        <v>35</v>
      </c>
      <c r="AB68" s="853"/>
      <c r="AC68" s="853"/>
      <c r="AD68" s="853"/>
      <c r="AE68" s="853"/>
      <c r="AF68" s="853">
        <v>35</v>
      </c>
      <c r="AG68" s="853"/>
      <c r="AH68" s="853"/>
      <c r="AI68" s="853"/>
      <c r="AJ68" s="853"/>
      <c r="AK68" s="853" t="s">
        <v>550</v>
      </c>
      <c r="AL68" s="853"/>
      <c r="AM68" s="853"/>
      <c r="AN68" s="853"/>
      <c r="AO68" s="853"/>
      <c r="AP68" s="853" t="s">
        <v>557</v>
      </c>
      <c r="AQ68" s="853"/>
      <c r="AR68" s="853"/>
      <c r="AS68" s="853"/>
      <c r="AT68" s="853"/>
      <c r="AU68" s="853" t="s">
        <v>557</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552</v>
      </c>
      <c r="C69" s="861"/>
      <c r="D69" s="861"/>
      <c r="E69" s="861"/>
      <c r="F69" s="861"/>
      <c r="G69" s="861"/>
      <c r="H69" s="861"/>
      <c r="I69" s="861"/>
      <c r="J69" s="861"/>
      <c r="K69" s="861"/>
      <c r="L69" s="861"/>
      <c r="M69" s="861"/>
      <c r="N69" s="861"/>
      <c r="O69" s="861"/>
      <c r="P69" s="862"/>
      <c r="Q69" s="863">
        <v>8102</v>
      </c>
      <c r="R69" s="817"/>
      <c r="S69" s="817"/>
      <c r="T69" s="817"/>
      <c r="U69" s="817"/>
      <c r="V69" s="817">
        <v>6206</v>
      </c>
      <c r="W69" s="817"/>
      <c r="X69" s="817"/>
      <c r="Y69" s="817"/>
      <c r="Z69" s="817"/>
      <c r="AA69" s="817">
        <v>1897</v>
      </c>
      <c r="AB69" s="817"/>
      <c r="AC69" s="817"/>
      <c r="AD69" s="817"/>
      <c r="AE69" s="817"/>
      <c r="AF69" s="817">
        <v>1897</v>
      </c>
      <c r="AG69" s="817"/>
      <c r="AH69" s="817"/>
      <c r="AI69" s="817"/>
      <c r="AJ69" s="817"/>
      <c r="AK69" s="817" t="s">
        <v>550</v>
      </c>
      <c r="AL69" s="817"/>
      <c r="AM69" s="817"/>
      <c r="AN69" s="817"/>
      <c r="AO69" s="817"/>
      <c r="AP69" s="817" t="s">
        <v>557</v>
      </c>
      <c r="AQ69" s="817"/>
      <c r="AR69" s="817"/>
      <c r="AS69" s="817"/>
      <c r="AT69" s="817"/>
      <c r="AU69" s="817" t="s">
        <v>557</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553</v>
      </c>
      <c r="C70" s="861"/>
      <c r="D70" s="861"/>
      <c r="E70" s="861"/>
      <c r="F70" s="861"/>
      <c r="G70" s="861"/>
      <c r="H70" s="861"/>
      <c r="I70" s="861"/>
      <c r="J70" s="861"/>
      <c r="K70" s="861"/>
      <c r="L70" s="861"/>
      <c r="M70" s="861"/>
      <c r="N70" s="861"/>
      <c r="O70" s="861"/>
      <c r="P70" s="862"/>
      <c r="Q70" s="863">
        <v>2653</v>
      </c>
      <c r="R70" s="817"/>
      <c r="S70" s="817"/>
      <c r="T70" s="817"/>
      <c r="U70" s="817"/>
      <c r="V70" s="817">
        <v>2392</v>
      </c>
      <c r="W70" s="817"/>
      <c r="X70" s="817"/>
      <c r="Y70" s="817"/>
      <c r="Z70" s="817"/>
      <c r="AA70" s="817">
        <v>261</v>
      </c>
      <c r="AB70" s="817"/>
      <c r="AC70" s="817"/>
      <c r="AD70" s="817"/>
      <c r="AE70" s="817"/>
      <c r="AF70" s="817">
        <v>261</v>
      </c>
      <c r="AG70" s="817"/>
      <c r="AH70" s="817"/>
      <c r="AI70" s="817"/>
      <c r="AJ70" s="817"/>
      <c r="AK70" s="817" t="s">
        <v>550</v>
      </c>
      <c r="AL70" s="817"/>
      <c r="AM70" s="817"/>
      <c r="AN70" s="817"/>
      <c r="AO70" s="817"/>
      <c r="AP70" s="817" t="s">
        <v>557</v>
      </c>
      <c r="AQ70" s="817"/>
      <c r="AR70" s="817"/>
      <c r="AS70" s="817"/>
      <c r="AT70" s="817"/>
      <c r="AU70" s="817" t="s">
        <v>557</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554</v>
      </c>
      <c r="C71" s="861"/>
      <c r="D71" s="861"/>
      <c r="E71" s="861"/>
      <c r="F71" s="861"/>
      <c r="G71" s="861"/>
      <c r="H71" s="861"/>
      <c r="I71" s="861"/>
      <c r="J71" s="861"/>
      <c r="K71" s="861"/>
      <c r="L71" s="861"/>
      <c r="M71" s="861"/>
      <c r="N71" s="861"/>
      <c r="O71" s="861"/>
      <c r="P71" s="862"/>
      <c r="Q71" s="863">
        <v>1047955</v>
      </c>
      <c r="R71" s="817"/>
      <c r="S71" s="817"/>
      <c r="T71" s="817"/>
      <c r="U71" s="817"/>
      <c r="V71" s="817">
        <v>1016638</v>
      </c>
      <c r="W71" s="817"/>
      <c r="X71" s="817"/>
      <c r="Y71" s="817"/>
      <c r="Z71" s="817"/>
      <c r="AA71" s="817">
        <v>31318</v>
      </c>
      <c r="AB71" s="817"/>
      <c r="AC71" s="817"/>
      <c r="AD71" s="817"/>
      <c r="AE71" s="817"/>
      <c r="AF71" s="817">
        <v>31318</v>
      </c>
      <c r="AG71" s="817"/>
      <c r="AH71" s="817"/>
      <c r="AI71" s="817"/>
      <c r="AJ71" s="817"/>
      <c r="AK71" s="817">
        <v>1</v>
      </c>
      <c r="AL71" s="817"/>
      <c r="AM71" s="817"/>
      <c r="AN71" s="817"/>
      <c r="AO71" s="817"/>
      <c r="AP71" s="817" t="s">
        <v>557</v>
      </c>
      <c r="AQ71" s="817"/>
      <c r="AR71" s="817"/>
      <c r="AS71" s="817"/>
      <c r="AT71" s="817"/>
      <c r="AU71" s="817" t="s">
        <v>557</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555</v>
      </c>
      <c r="C72" s="861"/>
      <c r="D72" s="861"/>
      <c r="E72" s="861"/>
      <c r="F72" s="861"/>
      <c r="G72" s="861"/>
      <c r="H72" s="861"/>
      <c r="I72" s="861"/>
      <c r="J72" s="861"/>
      <c r="K72" s="861"/>
      <c r="L72" s="861"/>
      <c r="M72" s="861"/>
      <c r="N72" s="861"/>
      <c r="O72" s="861"/>
      <c r="P72" s="862"/>
      <c r="Q72" s="863">
        <v>10312</v>
      </c>
      <c r="R72" s="817"/>
      <c r="S72" s="817"/>
      <c r="T72" s="817"/>
      <c r="U72" s="817"/>
      <c r="V72" s="817">
        <v>10083</v>
      </c>
      <c r="W72" s="817"/>
      <c r="X72" s="817"/>
      <c r="Y72" s="817"/>
      <c r="Z72" s="817"/>
      <c r="AA72" s="817">
        <v>229</v>
      </c>
      <c r="AB72" s="817"/>
      <c r="AC72" s="817"/>
      <c r="AD72" s="817"/>
      <c r="AE72" s="817"/>
      <c r="AF72" s="817">
        <v>229</v>
      </c>
      <c r="AG72" s="817"/>
      <c r="AH72" s="817"/>
      <c r="AI72" s="817"/>
      <c r="AJ72" s="817"/>
      <c r="AK72" s="817">
        <v>59</v>
      </c>
      <c r="AL72" s="817"/>
      <c r="AM72" s="817"/>
      <c r="AN72" s="817"/>
      <c r="AO72" s="817"/>
      <c r="AP72" s="817" t="s">
        <v>557</v>
      </c>
      <c r="AQ72" s="817"/>
      <c r="AR72" s="817"/>
      <c r="AS72" s="817"/>
      <c r="AT72" s="817"/>
      <c r="AU72" s="817" t="s">
        <v>557</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556</v>
      </c>
      <c r="C73" s="861"/>
      <c r="D73" s="861"/>
      <c r="E73" s="861"/>
      <c r="F73" s="861"/>
      <c r="G73" s="861"/>
      <c r="H73" s="861"/>
      <c r="I73" s="861"/>
      <c r="J73" s="861"/>
      <c r="K73" s="861"/>
      <c r="L73" s="861"/>
      <c r="M73" s="861"/>
      <c r="N73" s="861"/>
      <c r="O73" s="861"/>
      <c r="P73" s="862"/>
      <c r="Q73" s="863">
        <v>56622</v>
      </c>
      <c r="R73" s="817"/>
      <c r="S73" s="817"/>
      <c r="T73" s="817"/>
      <c r="U73" s="817"/>
      <c r="V73" s="817">
        <v>56259</v>
      </c>
      <c r="W73" s="817"/>
      <c r="X73" s="817"/>
      <c r="Y73" s="817"/>
      <c r="Z73" s="817"/>
      <c r="AA73" s="817">
        <v>363</v>
      </c>
      <c r="AB73" s="817"/>
      <c r="AC73" s="817"/>
      <c r="AD73" s="817"/>
      <c r="AE73" s="817"/>
      <c r="AF73" s="817">
        <v>363</v>
      </c>
      <c r="AG73" s="817"/>
      <c r="AH73" s="817"/>
      <c r="AI73" s="817"/>
      <c r="AJ73" s="817"/>
      <c r="AK73" s="817">
        <v>8352</v>
      </c>
      <c r="AL73" s="817"/>
      <c r="AM73" s="817"/>
      <c r="AN73" s="817"/>
      <c r="AO73" s="817"/>
      <c r="AP73" s="817" t="s">
        <v>557</v>
      </c>
      <c r="AQ73" s="817"/>
      <c r="AR73" s="817"/>
      <c r="AS73" s="817"/>
      <c r="AT73" s="817"/>
      <c r="AU73" s="817" t="s">
        <v>557</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376</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401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409</v>
      </c>
      <c r="AB109" s="880"/>
      <c r="AC109" s="880"/>
      <c r="AD109" s="880"/>
      <c r="AE109" s="881"/>
      <c r="AF109" s="879" t="s">
        <v>410</v>
      </c>
      <c r="AG109" s="880"/>
      <c r="AH109" s="880"/>
      <c r="AI109" s="880"/>
      <c r="AJ109" s="881"/>
      <c r="AK109" s="879" t="s">
        <v>294</v>
      </c>
      <c r="AL109" s="880"/>
      <c r="AM109" s="880"/>
      <c r="AN109" s="880"/>
      <c r="AO109" s="881"/>
      <c r="AP109" s="879" t="s">
        <v>411</v>
      </c>
      <c r="AQ109" s="880"/>
      <c r="AR109" s="880"/>
      <c r="AS109" s="880"/>
      <c r="AT109" s="882"/>
      <c r="AU109" s="899" t="s">
        <v>408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409</v>
      </c>
      <c r="BR109" s="880"/>
      <c r="BS109" s="880"/>
      <c r="BT109" s="880"/>
      <c r="BU109" s="881"/>
      <c r="BV109" s="879" t="s">
        <v>410</v>
      </c>
      <c r="BW109" s="880"/>
      <c r="BX109" s="880"/>
      <c r="BY109" s="880"/>
      <c r="BZ109" s="881"/>
      <c r="CA109" s="879" t="s">
        <v>294</v>
      </c>
      <c r="CB109" s="880"/>
      <c r="CC109" s="880"/>
      <c r="CD109" s="880"/>
      <c r="CE109" s="881"/>
      <c r="CF109" s="900" t="s">
        <v>411</v>
      </c>
      <c r="CG109" s="900"/>
      <c r="CH109" s="900"/>
      <c r="CI109" s="900"/>
      <c r="CJ109" s="900"/>
      <c r="CK109" s="879" t="s">
        <v>412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409</v>
      </c>
      <c r="DH109" s="880"/>
      <c r="DI109" s="880"/>
      <c r="DJ109" s="880"/>
      <c r="DK109" s="881"/>
      <c r="DL109" s="879" t="s">
        <v>410</v>
      </c>
      <c r="DM109" s="880"/>
      <c r="DN109" s="880"/>
      <c r="DO109" s="880"/>
      <c r="DP109" s="881"/>
      <c r="DQ109" s="879" t="s">
        <v>294</v>
      </c>
      <c r="DR109" s="880"/>
      <c r="DS109" s="880"/>
      <c r="DT109" s="880"/>
      <c r="DU109" s="881"/>
      <c r="DV109" s="879" t="s">
        <v>411</v>
      </c>
      <c r="DW109" s="880"/>
      <c r="DX109" s="880"/>
      <c r="DY109" s="880"/>
      <c r="DZ109" s="882"/>
    </row>
    <row r="110" spans="1:131" s="212" customFormat="1" ht="26.25" customHeight="1" x14ac:dyDescent="0.2">
      <c r="A110" s="883" t="s">
        <v>413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409758</v>
      </c>
      <c r="AB110" s="887"/>
      <c r="AC110" s="887"/>
      <c r="AD110" s="887"/>
      <c r="AE110" s="888"/>
      <c r="AF110" s="889">
        <v>446805</v>
      </c>
      <c r="AG110" s="887"/>
      <c r="AH110" s="887"/>
      <c r="AI110" s="887"/>
      <c r="AJ110" s="888"/>
      <c r="AK110" s="889">
        <v>456125</v>
      </c>
      <c r="AL110" s="887"/>
      <c r="AM110" s="887"/>
      <c r="AN110" s="887"/>
      <c r="AO110" s="888"/>
      <c r="AP110" s="890">
        <v>23.5</v>
      </c>
      <c r="AQ110" s="891"/>
      <c r="AR110" s="891"/>
      <c r="AS110" s="891"/>
      <c r="AT110" s="892"/>
      <c r="AU110" s="893" t="s">
        <v>69</v>
      </c>
      <c r="AV110" s="894"/>
      <c r="AW110" s="894"/>
      <c r="AX110" s="894"/>
      <c r="AY110" s="894"/>
      <c r="AZ110" s="916" t="s">
        <v>414</v>
      </c>
      <c r="BA110" s="884"/>
      <c r="BB110" s="884"/>
      <c r="BC110" s="884"/>
      <c r="BD110" s="884"/>
      <c r="BE110" s="884"/>
      <c r="BF110" s="884"/>
      <c r="BG110" s="884"/>
      <c r="BH110" s="884"/>
      <c r="BI110" s="884"/>
      <c r="BJ110" s="884"/>
      <c r="BK110" s="884"/>
      <c r="BL110" s="884"/>
      <c r="BM110" s="884"/>
      <c r="BN110" s="884"/>
      <c r="BO110" s="884"/>
      <c r="BP110" s="885"/>
      <c r="BQ110" s="917">
        <v>3843682</v>
      </c>
      <c r="BR110" s="918"/>
      <c r="BS110" s="918"/>
      <c r="BT110" s="918"/>
      <c r="BU110" s="918"/>
      <c r="BV110" s="918">
        <v>3641857</v>
      </c>
      <c r="BW110" s="918"/>
      <c r="BX110" s="918"/>
      <c r="BY110" s="918"/>
      <c r="BZ110" s="918"/>
      <c r="CA110" s="918">
        <v>3521991</v>
      </c>
      <c r="CB110" s="918"/>
      <c r="CC110" s="918"/>
      <c r="CD110" s="918"/>
      <c r="CE110" s="918"/>
      <c r="CF110" s="931">
        <v>181.5</v>
      </c>
      <c r="CG110" s="932"/>
      <c r="CH110" s="932"/>
      <c r="CI110" s="932"/>
      <c r="CJ110" s="932"/>
      <c r="CK110" s="933" t="s">
        <v>415</v>
      </c>
      <c r="CL110" s="934"/>
      <c r="CM110" s="916" t="s">
        <v>416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418</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419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420</v>
      </c>
      <c r="B112" s="940"/>
      <c r="C112" s="910" t="s">
        <v>421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422</v>
      </c>
      <c r="BA112" s="910"/>
      <c r="BB112" s="910"/>
      <c r="BC112" s="910"/>
      <c r="BD112" s="910"/>
      <c r="BE112" s="910"/>
      <c r="BF112" s="910"/>
      <c r="BG112" s="910"/>
      <c r="BH112" s="910"/>
      <c r="BI112" s="910"/>
      <c r="BJ112" s="910"/>
      <c r="BK112" s="910"/>
      <c r="BL112" s="910"/>
      <c r="BM112" s="910"/>
      <c r="BN112" s="910"/>
      <c r="BO112" s="910"/>
      <c r="BP112" s="911"/>
      <c r="BQ112" s="912">
        <v>1138494</v>
      </c>
      <c r="BR112" s="913"/>
      <c r="BS112" s="913"/>
      <c r="BT112" s="913"/>
      <c r="BU112" s="913"/>
      <c r="BV112" s="913">
        <v>1119500</v>
      </c>
      <c r="BW112" s="913"/>
      <c r="BX112" s="913"/>
      <c r="BY112" s="913"/>
      <c r="BZ112" s="913"/>
      <c r="CA112" s="913">
        <v>1072744</v>
      </c>
      <c r="CB112" s="913"/>
      <c r="CC112" s="913"/>
      <c r="CD112" s="913"/>
      <c r="CE112" s="913"/>
      <c r="CF112" s="907">
        <v>55.3</v>
      </c>
      <c r="CG112" s="908"/>
      <c r="CH112" s="908"/>
      <c r="CI112" s="908"/>
      <c r="CJ112" s="908"/>
      <c r="CK112" s="935"/>
      <c r="CL112" s="936"/>
      <c r="CM112" s="909" t="s">
        <v>423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126186</v>
      </c>
      <c r="AB113" s="925"/>
      <c r="AC113" s="925"/>
      <c r="AD113" s="925"/>
      <c r="AE113" s="926"/>
      <c r="AF113" s="927">
        <v>117387</v>
      </c>
      <c r="AG113" s="925"/>
      <c r="AH113" s="925"/>
      <c r="AI113" s="925"/>
      <c r="AJ113" s="926"/>
      <c r="AK113" s="927">
        <v>119255</v>
      </c>
      <c r="AL113" s="925"/>
      <c r="AM113" s="925"/>
      <c r="AN113" s="925"/>
      <c r="AO113" s="926"/>
      <c r="AP113" s="928">
        <v>6.1</v>
      </c>
      <c r="AQ113" s="929"/>
      <c r="AR113" s="929"/>
      <c r="AS113" s="929"/>
      <c r="AT113" s="930"/>
      <c r="AU113" s="895"/>
      <c r="AV113" s="896"/>
      <c r="AW113" s="896"/>
      <c r="AX113" s="896"/>
      <c r="AY113" s="896"/>
      <c r="AZ113" s="909" t="s">
        <v>425</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426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t="s">
        <v>122</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428</v>
      </c>
      <c r="BA114" s="910"/>
      <c r="BB114" s="910"/>
      <c r="BC114" s="910"/>
      <c r="BD114" s="910"/>
      <c r="BE114" s="910"/>
      <c r="BF114" s="910"/>
      <c r="BG114" s="910"/>
      <c r="BH114" s="910"/>
      <c r="BI114" s="910"/>
      <c r="BJ114" s="910"/>
      <c r="BK114" s="910"/>
      <c r="BL114" s="910"/>
      <c r="BM114" s="910"/>
      <c r="BN114" s="910"/>
      <c r="BO114" s="910"/>
      <c r="BP114" s="911"/>
      <c r="BQ114" s="912">
        <v>1216439</v>
      </c>
      <c r="BR114" s="913"/>
      <c r="BS114" s="913"/>
      <c r="BT114" s="913"/>
      <c r="BU114" s="913"/>
      <c r="BV114" s="913">
        <v>1229636</v>
      </c>
      <c r="BW114" s="913"/>
      <c r="BX114" s="913"/>
      <c r="BY114" s="913"/>
      <c r="BZ114" s="913"/>
      <c r="CA114" s="913">
        <v>1223272</v>
      </c>
      <c r="CB114" s="913"/>
      <c r="CC114" s="913"/>
      <c r="CD114" s="913"/>
      <c r="CE114" s="913"/>
      <c r="CF114" s="907">
        <v>63</v>
      </c>
      <c r="CG114" s="908"/>
      <c r="CH114" s="908"/>
      <c r="CI114" s="908"/>
      <c r="CJ114" s="908"/>
      <c r="CK114" s="935"/>
      <c r="CL114" s="936"/>
      <c r="CM114" s="909" t="s">
        <v>429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431</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434</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436</v>
      </c>
      <c r="Z117" s="881"/>
      <c r="AA117" s="965">
        <v>535944</v>
      </c>
      <c r="AB117" s="966"/>
      <c r="AC117" s="966"/>
      <c r="AD117" s="966"/>
      <c r="AE117" s="967"/>
      <c r="AF117" s="968">
        <v>564192</v>
      </c>
      <c r="AG117" s="966"/>
      <c r="AH117" s="966"/>
      <c r="AI117" s="966"/>
      <c r="AJ117" s="967"/>
      <c r="AK117" s="968">
        <v>575380</v>
      </c>
      <c r="AL117" s="966"/>
      <c r="AM117" s="966"/>
      <c r="AN117" s="966"/>
      <c r="AO117" s="967"/>
      <c r="AP117" s="969"/>
      <c r="AQ117" s="970"/>
      <c r="AR117" s="970"/>
      <c r="AS117" s="970"/>
      <c r="AT117" s="971"/>
      <c r="AU117" s="895"/>
      <c r="AV117" s="896"/>
      <c r="AW117" s="896"/>
      <c r="AX117" s="896"/>
      <c r="AY117" s="896"/>
      <c r="AZ117" s="961" t="s">
        <v>437</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409</v>
      </c>
      <c r="AB118" s="880"/>
      <c r="AC118" s="880"/>
      <c r="AD118" s="880"/>
      <c r="AE118" s="881"/>
      <c r="AF118" s="879" t="s">
        <v>410</v>
      </c>
      <c r="AG118" s="880"/>
      <c r="AH118" s="880"/>
      <c r="AI118" s="880"/>
      <c r="AJ118" s="881"/>
      <c r="AK118" s="879" t="s">
        <v>294</v>
      </c>
      <c r="AL118" s="880"/>
      <c r="AM118" s="880"/>
      <c r="AN118" s="880"/>
      <c r="AO118" s="881"/>
      <c r="AP118" s="957" t="s">
        <v>411</v>
      </c>
      <c r="AQ118" s="958"/>
      <c r="AR118" s="958"/>
      <c r="AS118" s="958"/>
      <c r="AT118" s="959"/>
      <c r="AU118" s="895"/>
      <c r="AV118" s="896"/>
      <c r="AW118" s="896"/>
      <c r="AX118" s="896"/>
      <c r="AY118" s="896"/>
      <c r="AZ118" s="960" t="s">
        <v>439</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415</v>
      </c>
      <c r="B119" s="934"/>
      <c r="C119" s="916" t="s">
        <v>416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441</v>
      </c>
      <c r="BP119" s="992"/>
      <c r="BQ119" s="986">
        <v>6198615</v>
      </c>
      <c r="BR119" s="987"/>
      <c r="BS119" s="987"/>
      <c r="BT119" s="987"/>
      <c r="BU119" s="987"/>
      <c r="BV119" s="987">
        <v>5990993</v>
      </c>
      <c r="BW119" s="987"/>
      <c r="BX119" s="987"/>
      <c r="BY119" s="987"/>
      <c r="BZ119" s="987"/>
      <c r="CA119" s="987">
        <v>5818007</v>
      </c>
      <c r="CB119" s="987"/>
      <c r="CC119" s="987"/>
      <c r="CD119" s="987"/>
      <c r="CE119" s="987"/>
      <c r="CF119" s="988"/>
      <c r="CG119" s="989"/>
      <c r="CH119" s="989"/>
      <c r="CI119" s="989"/>
      <c r="CJ119" s="990"/>
      <c r="CK119" s="937"/>
      <c r="CL119" s="938"/>
      <c r="CM119" s="960" t="s">
        <v>442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419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443</v>
      </c>
      <c r="AV120" s="979"/>
      <c r="AW120" s="979"/>
      <c r="AX120" s="979"/>
      <c r="AY120" s="980"/>
      <c r="AZ120" s="916" t="s">
        <v>444</v>
      </c>
      <c r="BA120" s="884"/>
      <c r="BB120" s="884"/>
      <c r="BC120" s="884"/>
      <c r="BD120" s="884"/>
      <c r="BE120" s="884"/>
      <c r="BF120" s="884"/>
      <c r="BG120" s="884"/>
      <c r="BH120" s="884"/>
      <c r="BI120" s="884"/>
      <c r="BJ120" s="884"/>
      <c r="BK120" s="884"/>
      <c r="BL120" s="884"/>
      <c r="BM120" s="884"/>
      <c r="BN120" s="884"/>
      <c r="BO120" s="884"/>
      <c r="BP120" s="885"/>
      <c r="BQ120" s="917">
        <v>3039900</v>
      </c>
      <c r="BR120" s="918"/>
      <c r="BS120" s="918"/>
      <c r="BT120" s="918"/>
      <c r="BU120" s="918"/>
      <c r="BV120" s="918">
        <v>2945910</v>
      </c>
      <c r="BW120" s="918"/>
      <c r="BX120" s="918"/>
      <c r="BY120" s="918"/>
      <c r="BZ120" s="918"/>
      <c r="CA120" s="918">
        <v>2634877</v>
      </c>
      <c r="CB120" s="918"/>
      <c r="CC120" s="918"/>
      <c r="CD120" s="918"/>
      <c r="CE120" s="918"/>
      <c r="CF120" s="931">
        <v>135.80000000000001</v>
      </c>
      <c r="CG120" s="932"/>
      <c r="CH120" s="932"/>
      <c r="CI120" s="932"/>
      <c r="CJ120" s="932"/>
      <c r="CK120" s="993" t="s">
        <v>445</v>
      </c>
      <c r="CL120" s="994"/>
      <c r="CM120" s="994"/>
      <c r="CN120" s="994"/>
      <c r="CO120" s="995"/>
      <c r="CP120" s="1001" t="s">
        <v>391</v>
      </c>
      <c r="CQ120" s="1002"/>
      <c r="CR120" s="1002"/>
      <c r="CS120" s="1002"/>
      <c r="CT120" s="1002"/>
      <c r="CU120" s="1002"/>
      <c r="CV120" s="1002"/>
      <c r="CW120" s="1002"/>
      <c r="CX120" s="1002"/>
      <c r="CY120" s="1002"/>
      <c r="CZ120" s="1002"/>
      <c r="DA120" s="1002"/>
      <c r="DB120" s="1002"/>
      <c r="DC120" s="1002"/>
      <c r="DD120" s="1002"/>
      <c r="DE120" s="1002"/>
      <c r="DF120" s="1003"/>
      <c r="DG120" s="917">
        <v>602378</v>
      </c>
      <c r="DH120" s="918"/>
      <c r="DI120" s="918"/>
      <c r="DJ120" s="918"/>
      <c r="DK120" s="918"/>
      <c r="DL120" s="918">
        <v>653011</v>
      </c>
      <c r="DM120" s="918"/>
      <c r="DN120" s="918"/>
      <c r="DO120" s="918"/>
      <c r="DP120" s="918"/>
      <c r="DQ120" s="918">
        <v>698919</v>
      </c>
      <c r="DR120" s="918"/>
      <c r="DS120" s="918"/>
      <c r="DT120" s="918"/>
      <c r="DU120" s="918"/>
      <c r="DV120" s="919">
        <v>36</v>
      </c>
      <c r="DW120" s="919"/>
      <c r="DX120" s="919"/>
      <c r="DY120" s="919"/>
      <c r="DZ120" s="920"/>
    </row>
    <row r="121" spans="1:130" s="212" customFormat="1" ht="26.25" customHeight="1" x14ac:dyDescent="0.2">
      <c r="A121" s="1044"/>
      <c r="B121" s="936"/>
      <c r="C121" s="961" t="s">
        <v>446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447</v>
      </c>
      <c r="BA121" s="910"/>
      <c r="BB121" s="910"/>
      <c r="BC121" s="910"/>
      <c r="BD121" s="910"/>
      <c r="BE121" s="910"/>
      <c r="BF121" s="910"/>
      <c r="BG121" s="910"/>
      <c r="BH121" s="910"/>
      <c r="BI121" s="910"/>
      <c r="BJ121" s="910"/>
      <c r="BK121" s="910"/>
      <c r="BL121" s="910"/>
      <c r="BM121" s="910"/>
      <c r="BN121" s="910"/>
      <c r="BO121" s="910"/>
      <c r="BP121" s="911"/>
      <c r="BQ121" s="912" t="s">
        <v>122</v>
      </c>
      <c r="BR121" s="913"/>
      <c r="BS121" s="913"/>
      <c r="BT121" s="913"/>
      <c r="BU121" s="913"/>
      <c r="BV121" s="913" t="s">
        <v>122</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t="s">
        <v>393</v>
      </c>
      <c r="CQ121" s="1007"/>
      <c r="CR121" s="1007"/>
      <c r="CS121" s="1007"/>
      <c r="CT121" s="1007"/>
      <c r="CU121" s="1007"/>
      <c r="CV121" s="1007"/>
      <c r="CW121" s="1007"/>
      <c r="CX121" s="1007"/>
      <c r="CY121" s="1007"/>
      <c r="CZ121" s="1007"/>
      <c r="DA121" s="1007"/>
      <c r="DB121" s="1007"/>
      <c r="DC121" s="1007"/>
      <c r="DD121" s="1007"/>
      <c r="DE121" s="1007"/>
      <c r="DF121" s="1008"/>
      <c r="DG121" s="912">
        <v>439592</v>
      </c>
      <c r="DH121" s="913"/>
      <c r="DI121" s="913"/>
      <c r="DJ121" s="913"/>
      <c r="DK121" s="913"/>
      <c r="DL121" s="913">
        <v>380436</v>
      </c>
      <c r="DM121" s="913"/>
      <c r="DN121" s="913"/>
      <c r="DO121" s="913"/>
      <c r="DP121" s="913"/>
      <c r="DQ121" s="913">
        <v>298885</v>
      </c>
      <c r="DR121" s="913"/>
      <c r="DS121" s="913"/>
      <c r="DT121" s="913"/>
      <c r="DU121" s="913"/>
      <c r="DV121" s="914">
        <v>15.4</v>
      </c>
      <c r="DW121" s="914"/>
      <c r="DX121" s="914"/>
      <c r="DY121" s="914"/>
      <c r="DZ121" s="915"/>
    </row>
    <row r="122" spans="1:130" s="212" customFormat="1" ht="26.25" customHeight="1" x14ac:dyDescent="0.2">
      <c r="A122" s="1044"/>
      <c r="B122" s="936"/>
      <c r="C122" s="909" t="s">
        <v>429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448</v>
      </c>
      <c r="BA122" s="952"/>
      <c r="BB122" s="952"/>
      <c r="BC122" s="952"/>
      <c r="BD122" s="952"/>
      <c r="BE122" s="952"/>
      <c r="BF122" s="952"/>
      <c r="BG122" s="952"/>
      <c r="BH122" s="952"/>
      <c r="BI122" s="952"/>
      <c r="BJ122" s="952"/>
      <c r="BK122" s="952"/>
      <c r="BL122" s="952"/>
      <c r="BM122" s="952"/>
      <c r="BN122" s="952"/>
      <c r="BO122" s="952"/>
      <c r="BP122" s="953"/>
      <c r="BQ122" s="986">
        <v>3386661</v>
      </c>
      <c r="BR122" s="987"/>
      <c r="BS122" s="987"/>
      <c r="BT122" s="987"/>
      <c r="BU122" s="987"/>
      <c r="BV122" s="987">
        <v>3188422</v>
      </c>
      <c r="BW122" s="987"/>
      <c r="BX122" s="987"/>
      <c r="BY122" s="987"/>
      <c r="BZ122" s="987"/>
      <c r="CA122" s="987">
        <v>3077327</v>
      </c>
      <c r="CB122" s="987"/>
      <c r="CC122" s="987"/>
      <c r="CD122" s="987"/>
      <c r="CE122" s="987"/>
      <c r="CF122" s="1004">
        <v>158.6</v>
      </c>
      <c r="CG122" s="1005"/>
      <c r="CH122" s="1005"/>
      <c r="CI122" s="1005"/>
      <c r="CJ122" s="1005"/>
      <c r="CK122" s="996"/>
      <c r="CL122" s="997"/>
      <c r="CM122" s="997"/>
      <c r="CN122" s="997"/>
      <c r="CO122" s="998"/>
      <c r="CP122" s="1006" t="s">
        <v>394</v>
      </c>
      <c r="CQ122" s="1007"/>
      <c r="CR122" s="1007"/>
      <c r="CS122" s="1007"/>
      <c r="CT122" s="1007"/>
      <c r="CU122" s="1007"/>
      <c r="CV122" s="1007"/>
      <c r="CW122" s="1007"/>
      <c r="CX122" s="1007"/>
      <c r="CY122" s="1007"/>
      <c r="CZ122" s="1007"/>
      <c r="DA122" s="1007"/>
      <c r="DB122" s="1007"/>
      <c r="DC122" s="1007"/>
      <c r="DD122" s="1007"/>
      <c r="DE122" s="1007"/>
      <c r="DF122" s="1008"/>
      <c r="DG122" s="912">
        <v>86322</v>
      </c>
      <c r="DH122" s="913"/>
      <c r="DI122" s="913"/>
      <c r="DJ122" s="913"/>
      <c r="DK122" s="913"/>
      <c r="DL122" s="913">
        <v>76700</v>
      </c>
      <c r="DM122" s="913"/>
      <c r="DN122" s="913"/>
      <c r="DO122" s="913"/>
      <c r="DP122" s="913"/>
      <c r="DQ122" s="913">
        <v>66455</v>
      </c>
      <c r="DR122" s="913"/>
      <c r="DS122" s="913"/>
      <c r="DT122" s="913"/>
      <c r="DU122" s="913"/>
      <c r="DV122" s="914">
        <v>3.4</v>
      </c>
      <c r="DW122" s="914"/>
      <c r="DX122" s="914"/>
      <c r="DY122" s="914"/>
      <c r="DZ122" s="915"/>
    </row>
    <row r="123" spans="1:130" s="212" customFormat="1" ht="26.25" customHeight="1" x14ac:dyDescent="0.2">
      <c r="A123" s="1044"/>
      <c r="B123" s="936"/>
      <c r="C123" s="909" t="s">
        <v>435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449</v>
      </c>
      <c r="BP123" s="992"/>
      <c r="BQ123" s="1050">
        <v>6426561</v>
      </c>
      <c r="BR123" s="1051"/>
      <c r="BS123" s="1051"/>
      <c r="BT123" s="1051"/>
      <c r="BU123" s="1051"/>
      <c r="BV123" s="1051">
        <v>6134332</v>
      </c>
      <c r="BW123" s="1051"/>
      <c r="BX123" s="1051"/>
      <c r="BY123" s="1051"/>
      <c r="BZ123" s="1051"/>
      <c r="CA123" s="1051">
        <v>5712204</v>
      </c>
      <c r="CB123" s="1051"/>
      <c r="CC123" s="1051"/>
      <c r="CD123" s="1051"/>
      <c r="CE123" s="1051"/>
      <c r="CF123" s="988"/>
      <c r="CG123" s="989"/>
      <c r="CH123" s="989"/>
      <c r="CI123" s="989"/>
      <c r="CJ123" s="990"/>
      <c r="CK123" s="996"/>
      <c r="CL123" s="997"/>
      <c r="CM123" s="997"/>
      <c r="CN123" s="997"/>
      <c r="CO123" s="998"/>
      <c r="CP123" s="1006" t="s">
        <v>390</v>
      </c>
      <c r="CQ123" s="1007"/>
      <c r="CR123" s="1007"/>
      <c r="CS123" s="1007"/>
      <c r="CT123" s="1007"/>
      <c r="CU123" s="1007"/>
      <c r="CV123" s="1007"/>
      <c r="CW123" s="1007"/>
      <c r="CX123" s="1007"/>
      <c r="CY123" s="1007"/>
      <c r="CZ123" s="1007"/>
      <c r="DA123" s="1007"/>
      <c r="DB123" s="1007"/>
      <c r="DC123" s="1007"/>
      <c r="DD123" s="1007"/>
      <c r="DE123" s="1007"/>
      <c r="DF123" s="1008"/>
      <c r="DG123" s="945">
        <v>10202</v>
      </c>
      <c r="DH123" s="946"/>
      <c r="DI123" s="946"/>
      <c r="DJ123" s="946"/>
      <c r="DK123" s="947"/>
      <c r="DL123" s="948">
        <v>9353</v>
      </c>
      <c r="DM123" s="946"/>
      <c r="DN123" s="946"/>
      <c r="DO123" s="946"/>
      <c r="DP123" s="947"/>
      <c r="DQ123" s="948">
        <v>8486</v>
      </c>
      <c r="DR123" s="946"/>
      <c r="DS123" s="946"/>
      <c r="DT123" s="946"/>
      <c r="DU123" s="947"/>
      <c r="DV123" s="949">
        <v>0.4</v>
      </c>
      <c r="DW123" s="950"/>
      <c r="DX123" s="950"/>
      <c r="DY123" s="950"/>
      <c r="DZ123" s="951"/>
    </row>
    <row r="124" spans="1:130" s="212" customFormat="1" ht="26.25" customHeight="1" thickBot="1" x14ac:dyDescent="0.25">
      <c r="A124" s="1044"/>
      <c r="B124" s="936"/>
      <c r="C124" s="909" t="s">
        <v>438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450</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v>5.4</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456</v>
      </c>
      <c r="AY127" s="1019"/>
      <c r="AZ127" s="1019"/>
      <c r="BA127" s="1019"/>
      <c r="BB127" s="1019"/>
      <c r="BC127" s="1019"/>
      <c r="BD127" s="1019"/>
      <c r="BE127" s="1020"/>
      <c r="BF127" s="1021" t="s">
        <v>457</v>
      </c>
      <c r="BG127" s="1019"/>
      <c r="BH127" s="1019"/>
      <c r="BI127" s="1019"/>
      <c r="BJ127" s="1019"/>
      <c r="BK127" s="1019"/>
      <c r="BL127" s="1020"/>
      <c r="BM127" s="1021" t="s">
        <v>458</v>
      </c>
      <c r="BN127" s="1019"/>
      <c r="BO127" s="1019"/>
      <c r="BP127" s="1019"/>
      <c r="BQ127" s="1019"/>
      <c r="BR127" s="1019"/>
      <c r="BS127" s="1020"/>
      <c r="BT127" s="1021" t="s">
        <v>459</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461</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462</v>
      </c>
      <c r="X128" s="1030"/>
      <c r="Y128" s="1030"/>
      <c r="Z128" s="1031"/>
      <c r="AA128" s="1032">
        <v>52</v>
      </c>
      <c r="AB128" s="1033"/>
      <c r="AC128" s="1033"/>
      <c r="AD128" s="1033"/>
      <c r="AE128" s="1034"/>
      <c r="AF128" s="1035">
        <v>52</v>
      </c>
      <c r="AG128" s="1033"/>
      <c r="AH128" s="1033"/>
      <c r="AI128" s="1033"/>
      <c r="AJ128" s="1034"/>
      <c r="AK128" s="1035">
        <v>52</v>
      </c>
      <c r="AL128" s="1033"/>
      <c r="AM128" s="1033"/>
      <c r="AN128" s="1033"/>
      <c r="AO128" s="1034"/>
      <c r="AP128" s="1036"/>
      <c r="AQ128" s="1037"/>
      <c r="AR128" s="1037"/>
      <c r="AS128" s="1037"/>
      <c r="AT128" s="1038"/>
      <c r="AU128" s="214"/>
      <c r="AV128" s="214"/>
      <c r="AW128" s="214"/>
      <c r="AX128" s="883" t="s">
        <v>463</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464</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2247589</v>
      </c>
      <c r="AB129" s="946"/>
      <c r="AC129" s="946"/>
      <c r="AD129" s="946"/>
      <c r="AE129" s="947"/>
      <c r="AF129" s="948">
        <v>2259540</v>
      </c>
      <c r="AG129" s="946"/>
      <c r="AH129" s="946"/>
      <c r="AI129" s="946"/>
      <c r="AJ129" s="947"/>
      <c r="AK129" s="948">
        <v>2277151</v>
      </c>
      <c r="AL129" s="946"/>
      <c r="AM129" s="946"/>
      <c r="AN129" s="946"/>
      <c r="AO129" s="947"/>
      <c r="AP129" s="1060"/>
      <c r="AQ129" s="1061"/>
      <c r="AR129" s="1061"/>
      <c r="AS129" s="1061"/>
      <c r="AT129" s="1062"/>
      <c r="AU129" s="215"/>
      <c r="AV129" s="215"/>
      <c r="AW129" s="215"/>
      <c r="AX129" s="1052" t="s">
        <v>466</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341252</v>
      </c>
      <c r="AB130" s="946"/>
      <c r="AC130" s="946"/>
      <c r="AD130" s="946"/>
      <c r="AE130" s="947"/>
      <c r="AF130" s="948">
        <v>333052</v>
      </c>
      <c r="AG130" s="946"/>
      <c r="AH130" s="946"/>
      <c r="AI130" s="946"/>
      <c r="AJ130" s="947"/>
      <c r="AK130" s="948">
        <v>336668</v>
      </c>
      <c r="AL130" s="946"/>
      <c r="AM130" s="946"/>
      <c r="AN130" s="946"/>
      <c r="AO130" s="947"/>
      <c r="AP130" s="1060"/>
      <c r="AQ130" s="1061"/>
      <c r="AR130" s="1061"/>
      <c r="AS130" s="1061"/>
      <c r="AT130" s="1062"/>
      <c r="AU130" s="215"/>
      <c r="AV130" s="215"/>
      <c r="AW130" s="215"/>
      <c r="AX130" s="1052" t="s">
        <v>469</v>
      </c>
      <c r="AY130" s="910"/>
      <c r="AZ130" s="910"/>
      <c r="BA130" s="910"/>
      <c r="BB130" s="910"/>
      <c r="BC130" s="910"/>
      <c r="BD130" s="910"/>
      <c r="BE130" s="911"/>
      <c r="BF130" s="1088">
        <v>11.5</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1906337</v>
      </c>
      <c r="AB131" s="973"/>
      <c r="AC131" s="973"/>
      <c r="AD131" s="973"/>
      <c r="AE131" s="974"/>
      <c r="AF131" s="972">
        <v>1926488</v>
      </c>
      <c r="AG131" s="973"/>
      <c r="AH131" s="973"/>
      <c r="AI131" s="973"/>
      <c r="AJ131" s="974"/>
      <c r="AK131" s="972">
        <v>1940483</v>
      </c>
      <c r="AL131" s="973"/>
      <c r="AM131" s="973"/>
      <c r="AN131" s="973"/>
      <c r="AO131" s="974"/>
      <c r="AP131" s="1097"/>
      <c r="AQ131" s="1098"/>
      <c r="AR131" s="1098"/>
      <c r="AS131" s="1098"/>
      <c r="AT131" s="1099"/>
      <c r="AU131" s="215"/>
      <c r="AV131" s="215"/>
      <c r="AW131" s="215"/>
      <c r="AX131" s="1070" t="s">
        <v>471</v>
      </c>
      <c r="AY131" s="713"/>
      <c r="AZ131" s="713"/>
      <c r="BA131" s="713"/>
      <c r="BB131" s="713"/>
      <c r="BC131" s="713"/>
      <c r="BD131" s="713"/>
      <c r="BE131" s="1023"/>
      <c r="BF131" s="1071">
        <v>5.4</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10.21015697</v>
      </c>
      <c r="AB132" s="1084"/>
      <c r="AC132" s="1084"/>
      <c r="AD132" s="1084"/>
      <c r="AE132" s="1085"/>
      <c r="AF132" s="1086">
        <v>11.99529922</v>
      </c>
      <c r="AG132" s="1084"/>
      <c r="AH132" s="1084"/>
      <c r="AI132" s="1084"/>
      <c r="AJ132" s="1085"/>
      <c r="AK132" s="1086">
        <v>12.29899979</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9.1</v>
      </c>
      <c r="AB133" s="1067"/>
      <c r="AC133" s="1067"/>
      <c r="AD133" s="1067"/>
      <c r="AE133" s="1068"/>
      <c r="AF133" s="1066">
        <v>10.1</v>
      </c>
      <c r="AG133" s="1067"/>
      <c r="AH133" s="1067"/>
      <c r="AI133" s="1067"/>
      <c r="AJ133" s="1068"/>
      <c r="AK133" s="1066">
        <v>11.5</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wkaV0XF78/LJbppUbaCruDhVVrzZGHFKLatSGPExYfbx6DLn9TWIOpY+wzdFf5HddcOStjXxFedCaCTELfB6ow==" saltValue="1T+jrp+1EEqposZsAI1gs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8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475</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DPPxwHQag2ILeTkcX31neOMu3ml86zW+lXzC6IMk0+BcPEs4I47TTuYCe4spTeNMsybTnAkOPWBZZz3gONLnXA==" saltValue="n2g3HiC6CZmAKdmsjnHWn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vM7EC3Bw8Wewaek58YnPpwFjHc4iRw0deKstVDiQ02jAxLXOb7zRS2G1YHSOY6HLq+WyMf8FxdCBBZhtckxS1Q==" saltValue="zdZmgCVLCjLTSog2ERCLQ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477</v>
      </c>
      <c r="AL6" s="248"/>
      <c r="AM6" s="248"/>
      <c r="AN6" s="248"/>
    </row>
    <row r="7" spans="1:46" ht="13.5" customHeight="1" x14ac:dyDescent="0.2">
      <c r="A7" s="247"/>
      <c r="AK7" s="250"/>
      <c r="AL7" s="251"/>
      <c r="AM7" s="251"/>
      <c r="AN7" s="252"/>
      <c r="AO7" s="1101" t="s">
        <v>478</v>
      </c>
      <c r="AP7" s="253"/>
      <c r="AQ7" s="254" t="s">
        <v>479</v>
      </c>
      <c r="AR7" s="255"/>
    </row>
    <row r="8" spans="1:46" ht="13" x14ac:dyDescent="0.2">
      <c r="A8" s="247"/>
      <c r="AK8" s="256"/>
      <c r="AL8" s="257"/>
      <c r="AM8" s="257"/>
      <c r="AN8" s="258"/>
      <c r="AO8" s="1102"/>
      <c r="AP8" s="259" t="s">
        <v>480</v>
      </c>
      <c r="AQ8" s="260" t="s">
        <v>481</v>
      </c>
      <c r="AR8" s="261" t="s">
        <v>482</v>
      </c>
    </row>
    <row r="9" spans="1:46" ht="13" x14ac:dyDescent="0.2">
      <c r="A9" s="247"/>
      <c r="AK9" s="1103" t="s">
        <v>483</v>
      </c>
      <c r="AL9" s="1104"/>
      <c r="AM9" s="1104"/>
      <c r="AN9" s="1105"/>
      <c r="AO9" s="262">
        <v>592176</v>
      </c>
      <c r="AP9" s="262">
        <v>219081</v>
      </c>
      <c r="AQ9" s="263">
        <v>289558</v>
      </c>
      <c r="AR9" s="264">
        <v>-24.3</v>
      </c>
    </row>
    <row r="10" spans="1:46" ht="13.5" customHeight="1" x14ac:dyDescent="0.2">
      <c r="A10" s="247"/>
      <c r="AK10" s="1103" t="s">
        <v>484</v>
      </c>
      <c r="AL10" s="1104"/>
      <c r="AM10" s="1104"/>
      <c r="AN10" s="1105"/>
      <c r="AO10" s="265">
        <v>24722</v>
      </c>
      <c r="AP10" s="265">
        <v>9146</v>
      </c>
      <c r="AQ10" s="266">
        <v>31838</v>
      </c>
      <c r="AR10" s="267">
        <v>-71.3</v>
      </c>
    </row>
    <row r="11" spans="1:46" ht="13.5" customHeight="1" x14ac:dyDescent="0.2">
      <c r="A11" s="247"/>
      <c r="AK11" s="1103" t="s">
        <v>485</v>
      </c>
      <c r="AL11" s="1104"/>
      <c r="AM11" s="1104"/>
      <c r="AN11" s="1105"/>
      <c r="AO11" s="265" t="s">
        <v>486</v>
      </c>
      <c r="AP11" s="265" t="s">
        <v>486</v>
      </c>
      <c r="AQ11" s="266">
        <v>5309</v>
      </c>
      <c r="AR11" s="267" t="s">
        <v>486</v>
      </c>
    </row>
    <row r="12" spans="1:46" ht="13.5" customHeight="1" x14ac:dyDescent="0.2">
      <c r="A12" s="247"/>
      <c r="AK12" s="1103" t="s">
        <v>487</v>
      </c>
      <c r="AL12" s="1104"/>
      <c r="AM12" s="1104"/>
      <c r="AN12" s="1105"/>
      <c r="AO12" s="265" t="s">
        <v>486</v>
      </c>
      <c r="AP12" s="265" t="s">
        <v>486</v>
      </c>
      <c r="AQ12" s="266" t="s">
        <v>486</v>
      </c>
      <c r="AR12" s="267" t="s">
        <v>486</v>
      </c>
    </row>
    <row r="13" spans="1:46" ht="13.5" customHeight="1" x14ac:dyDescent="0.2">
      <c r="A13" s="247"/>
      <c r="AK13" s="1103" t="s">
        <v>488</v>
      </c>
      <c r="AL13" s="1104"/>
      <c r="AM13" s="1104"/>
      <c r="AN13" s="1105"/>
      <c r="AO13" s="265">
        <v>6742</v>
      </c>
      <c r="AP13" s="265">
        <v>2494</v>
      </c>
      <c r="AQ13" s="266">
        <v>8195</v>
      </c>
      <c r="AR13" s="267">
        <v>-69.599999999999994</v>
      </c>
    </row>
    <row r="14" spans="1:46" ht="13.5" customHeight="1" x14ac:dyDescent="0.2">
      <c r="A14" s="247"/>
      <c r="AK14" s="1103" t="s">
        <v>489</v>
      </c>
      <c r="AL14" s="1104"/>
      <c r="AM14" s="1104"/>
      <c r="AN14" s="1105"/>
      <c r="AO14" s="265">
        <v>17820</v>
      </c>
      <c r="AP14" s="265">
        <v>6593</v>
      </c>
      <c r="AQ14" s="266">
        <v>5752</v>
      </c>
      <c r="AR14" s="267">
        <v>14.6</v>
      </c>
    </row>
    <row r="15" spans="1:46" ht="13.5" customHeight="1" x14ac:dyDescent="0.2">
      <c r="A15" s="247"/>
      <c r="AK15" s="1106" t="s">
        <v>490</v>
      </c>
      <c r="AL15" s="1107"/>
      <c r="AM15" s="1107"/>
      <c r="AN15" s="1108"/>
      <c r="AO15" s="265">
        <v>-40423</v>
      </c>
      <c r="AP15" s="265">
        <v>-14955</v>
      </c>
      <c r="AQ15" s="266">
        <v>-17150</v>
      </c>
      <c r="AR15" s="267">
        <v>-12.8</v>
      </c>
    </row>
    <row r="16" spans="1:46" ht="13" x14ac:dyDescent="0.2">
      <c r="A16" s="247"/>
      <c r="AK16" s="1106" t="s">
        <v>177</v>
      </c>
      <c r="AL16" s="1107"/>
      <c r="AM16" s="1107"/>
      <c r="AN16" s="1108"/>
      <c r="AO16" s="265">
        <v>601037</v>
      </c>
      <c r="AP16" s="265">
        <v>222359</v>
      </c>
      <c r="AQ16" s="266">
        <v>323504</v>
      </c>
      <c r="AR16" s="267">
        <v>-31.3</v>
      </c>
    </row>
    <row r="17" spans="1:46" ht="13" x14ac:dyDescent="0.2">
      <c r="A17" s="247"/>
    </row>
    <row r="18" spans="1:46" ht="13" x14ac:dyDescent="0.2">
      <c r="A18" s="247"/>
      <c r="AQ18" s="268"/>
      <c r="AR18" s="268"/>
    </row>
    <row r="19" spans="1:46" ht="13" x14ac:dyDescent="0.2">
      <c r="A19" s="247"/>
      <c r="AK19" s="243" t="s">
        <v>491</v>
      </c>
    </row>
    <row r="20" spans="1:46" ht="13" x14ac:dyDescent="0.2">
      <c r="A20" s="247"/>
      <c r="AK20" s="269"/>
      <c r="AL20" s="270"/>
      <c r="AM20" s="270"/>
      <c r="AN20" s="271"/>
      <c r="AO20" s="272" t="s">
        <v>492</v>
      </c>
      <c r="AP20" s="273" t="s">
        <v>493</v>
      </c>
      <c r="AQ20" s="274" t="s">
        <v>494</v>
      </c>
      <c r="AR20" s="275"/>
    </row>
    <row r="21" spans="1:46" s="248" customFormat="1" ht="13" x14ac:dyDescent="0.2">
      <c r="A21" s="276"/>
      <c r="AK21" s="1109" t="s">
        <v>495</v>
      </c>
      <c r="AL21" s="1110"/>
      <c r="AM21" s="1110"/>
      <c r="AN21" s="1111"/>
      <c r="AO21" s="277">
        <v>33.67</v>
      </c>
      <c r="AP21" s="278">
        <v>26.26</v>
      </c>
      <c r="AQ21" s="279">
        <v>7.41</v>
      </c>
      <c r="AS21" s="280"/>
      <c r="AT21" s="276"/>
    </row>
    <row r="22" spans="1:46" s="248" customFormat="1" ht="13" x14ac:dyDescent="0.2">
      <c r="A22" s="276"/>
      <c r="AK22" s="1109" t="s">
        <v>496</v>
      </c>
      <c r="AL22" s="1110"/>
      <c r="AM22" s="1110"/>
      <c r="AN22" s="1111"/>
      <c r="AO22" s="281">
        <v>93.2</v>
      </c>
      <c r="AP22" s="282">
        <v>94.5</v>
      </c>
      <c r="AQ22" s="283">
        <v>-1.3</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499</v>
      </c>
      <c r="AL29" s="248"/>
      <c r="AM29" s="248"/>
      <c r="AN29" s="248"/>
      <c r="AS29" s="290"/>
    </row>
    <row r="30" spans="1:46" ht="13.5" customHeight="1" x14ac:dyDescent="0.2">
      <c r="A30" s="247"/>
      <c r="AK30" s="250"/>
      <c r="AL30" s="251"/>
      <c r="AM30" s="251"/>
      <c r="AN30" s="252"/>
      <c r="AO30" s="1101" t="s">
        <v>478</v>
      </c>
      <c r="AP30" s="253"/>
      <c r="AQ30" s="254" t="s">
        <v>479</v>
      </c>
      <c r="AR30" s="255"/>
    </row>
    <row r="31" spans="1:46" ht="13" x14ac:dyDescent="0.2">
      <c r="A31" s="247"/>
      <c r="AK31" s="256"/>
      <c r="AL31" s="257"/>
      <c r="AM31" s="257"/>
      <c r="AN31" s="258"/>
      <c r="AO31" s="1102"/>
      <c r="AP31" s="259" t="s">
        <v>480</v>
      </c>
      <c r="AQ31" s="260" t="s">
        <v>481</v>
      </c>
      <c r="AR31" s="261" t="s">
        <v>482</v>
      </c>
    </row>
    <row r="32" spans="1:46" ht="27" customHeight="1" x14ac:dyDescent="0.2">
      <c r="A32" s="247"/>
      <c r="AK32" s="1117" t="s">
        <v>500</v>
      </c>
      <c r="AL32" s="1118"/>
      <c r="AM32" s="1118"/>
      <c r="AN32" s="1119"/>
      <c r="AO32" s="291">
        <v>456125</v>
      </c>
      <c r="AP32" s="291">
        <v>168748</v>
      </c>
      <c r="AQ32" s="292">
        <v>167749</v>
      </c>
      <c r="AR32" s="293">
        <v>0.6</v>
      </c>
    </row>
    <row r="33" spans="1:46" ht="13.5" customHeight="1" x14ac:dyDescent="0.2">
      <c r="A33" s="247"/>
      <c r="AK33" s="1117" t="s">
        <v>501</v>
      </c>
      <c r="AL33" s="1118"/>
      <c r="AM33" s="1118"/>
      <c r="AN33" s="1119"/>
      <c r="AO33" s="291" t="s">
        <v>486</v>
      </c>
      <c r="AP33" s="291" t="s">
        <v>486</v>
      </c>
      <c r="AQ33" s="292" t="s">
        <v>486</v>
      </c>
      <c r="AR33" s="293" t="s">
        <v>486</v>
      </c>
    </row>
    <row r="34" spans="1:46" ht="27" customHeight="1" x14ac:dyDescent="0.2">
      <c r="A34" s="247"/>
      <c r="AK34" s="1117" t="s">
        <v>502</v>
      </c>
      <c r="AL34" s="1118"/>
      <c r="AM34" s="1118"/>
      <c r="AN34" s="1119"/>
      <c r="AO34" s="291" t="s">
        <v>486</v>
      </c>
      <c r="AP34" s="291" t="s">
        <v>486</v>
      </c>
      <c r="AQ34" s="292" t="s">
        <v>486</v>
      </c>
      <c r="AR34" s="293" t="s">
        <v>486</v>
      </c>
    </row>
    <row r="35" spans="1:46" ht="27" customHeight="1" x14ac:dyDescent="0.2">
      <c r="A35" s="247"/>
      <c r="AK35" s="1117" t="s">
        <v>503</v>
      </c>
      <c r="AL35" s="1118"/>
      <c r="AM35" s="1118"/>
      <c r="AN35" s="1119"/>
      <c r="AO35" s="291">
        <v>119255</v>
      </c>
      <c r="AP35" s="291">
        <v>44119</v>
      </c>
      <c r="AQ35" s="292">
        <v>32778</v>
      </c>
      <c r="AR35" s="293">
        <v>34.6</v>
      </c>
    </row>
    <row r="36" spans="1:46" ht="27" customHeight="1" x14ac:dyDescent="0.2">
      <c r="A36" s="247"/>
      <c r="AK36" s="1117" t="s">
        <v>504</v>
      </c>
      <c r="AL36" s="1118"/>
      <c r="AM36" s="1118"/>
      <c r="AN36" s="1119"/>
      <c r="AO36" s="291" t="s">
        <v>486</v>
      </c>
      <c r="AP36" s="291" t="s">
        <v>486</v>
      </c>
      <c r="AQ36" s="292">
        <v>4535</v>
      </c>
      <c r="AR36" s="293" t="s">
        <v>486</v>
      </c>
    </row>
    <row r="37" spans="1:46" ht="13.5" customHeight="1" x14ac:dyDescent="0.2">
      <c r="A37" s="247"/>
      <c r="AK37" s="1117" t="s">
        <v>505</v>
      </c>
      <c r="AL37" s="1118"/>
      <c r="AM37" s="1118"/>
      <c r="AN37" s="1119"/>
      <c r="AO37" s="291" t="s">
        <v>486</v>
      </c>
      <c r="AP37" s="291" t="s">
        <v>486</v>
      </c>
      <c r="AQ37" s="292">
        <v>1146</v>
      </c>
      <c r="AR37" s="293" t="s">
        <v>486</v>
      </c>
    </row>
    <row r="38" spans="1:46" ht="27" customHeight="1" x14ac:dyDescent="0.2">
      <c r="A38" s="247"/>
      <c r="AK38" s="1120" t="s">
        <v>506</v>
      </c>
      <c r="AL38" s="1121"/>
      <c r="AM38" s="1121"/>
      <c r="AN38" s="1122"/>
      <c r="AO38" s="294" t="s">
        <v>486</v>
      </c>
      <c r="AP38" s="294" t="s">
        <v>486</v>
      </c>
      <c r="AQ38" s="295">
        <v>37</v>
      </c>
      <c r="AR38" s="283" t="s">
        <v>486</v>
      </c>
      <c r="AS38" s="290"/>
    </row>
    <row r="39" spans="1:46" ht="13" x14ac:dyDescent="0.2">
      <c r="A39" s="247"/>
      <c r="AK39" s="1120" t="s">
        <v>507</v>
      </c>
      <c r="AL39" s="1121"/>
      <c r="AM39" s="1121"/>
      <c r="AN39" s="1122"/>
      <c r="AO39" s="291">
        <v>-52</v>
      </c>
      <c r="AP39" s="291">
        <v>-19</v>
      </c>
      <c r="AQ39" s="292">
        <v>-7395</v>
      </c>
      <c r="AR39" s="293">
        <v>-99.7</v>
      </c>
      <c r="AS39" s="290"/>
    </row>
    <row r="40" spans="1:46" ht="27" customHeight="1" x14ac:dyDescent="0.2">
      <c r="A40" s="247"/>
      <c r="AK40" s="1117" t="s">
        <v>508</v>
      </c>
      <c r="AL40" s="1118"/>
      <c r="AM40" s="1118"/>
      <c r="AN40" s="1119"/>
      <c r="AO40" s="291">
        <v>-336668</v>
      </c>
      <c r="AP40" s="291">
        <v>-124553</v>
      </c>
      <c r="AQ40" s="292">
        <v>-144519</v>
      </c>
      <c r="AR40" s="293">
        <v>-13.8</v>
      </c>
      <c r="AS40" s="290"/>
    </row>
    <row r="41" spans="1:46" ht="13" x14ac:dyDescent="0.2">
      <c r="A41" s="247"/>
      <c r="AK41" s="1123" t="s">
        <v>287</v>
      </c>
      <c r="AL41" s="1124"/>
      <c r="AM41" s="1124"/>
      <c r="AN41" s="1125"/>
      <c r="AO41" s="291">
        <v>238660</v>
      </c>
      <c r="AP41" s="291">
        <v>88294</v>
      </c>
      <c r="AQ41" s="292">
        <v>54333</v>
      </c>
      <c r="AR41" s="293">
        <v>62.5</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509</v>
      </c>
    </row>
    <row r="48" spans="1:46" ht="13" x14ac:dyDescent="0.2">
      <c r="A48" s="247"/>
      <c r="AK48" s="301" t="s">
        <v>510</v>
      </c>
      <c r="AL48" s="301"/>
      <c r="AM48" s="301"/>
      <c r="AN48" s="301"/>
      <c r="AO48" s="301"/>
      <c r="AP48" s="301"/>
      <c r="AQ48" s="302"/>
      <c r="AR48" s="301"/>
    </row>
    <row r="49" spans="1:44" ht="13.5" customHeight="1" x14ac:dyDescent="0.2">
      <c r="A49" s="247"/>
      <c r="AK49" s="303"/>
      <c r="AL49" s="304"/>
      <c r="AM49" s="1112" t="s">
        <v>478</v>
      </c>
      <c r="AN49" s="1114" t="s">
        <v>511</v>
      </c>
      <c r="AO49" s="1115"/>
      <c r="AP49" s="1115"/>
      <c r="AQ49" s="1115"/>
      <c r="AR49" s="1116"/>
    </row>
    <row r="50" spans="1:44" ht="13" x14ac:dyDescent="0.2">
      <c r="A50" s="247"/>
      <c r="AK50" s="305"/>
      <c r="AL50" s="306"/>
      <c r="AM50" s="1113"/>
      <c r="AN50" s="307" t="s">
        <v>512</v>
      </c>
      <c r="AO50" s="308" t="s">
        <v>513</v>
      </c>
      <c r="AP50" s="309" t="s">
        <v>514</v>
      </c>
      <c r="AQ50" s="310" t="s">
        <v>515</v>
      </c>
      <c r="AR50" s="311" t="s">
        <v>516</v>
      </c>
    </row>
    <row r="51" spans="1:44" ht="13" x14ac:dyDescent="0.2">
      <c r="A51" s="247"/>
      <c r="AK51" s="303" t="s">
        <v>517</v>
      </c>
      <c r="AL51" s="304"/>
      <c r="AM51" s="312">
        <v>528099</v>
      </c>
      <c r="AN51" s="313">
        <v>173034</v>
      </c>
      <c r="AO51" s="314">
        <v>-8.4</v>
      </c>
      <c r="AP51" s="315">
        <v>332350</v>
      </c>
      <c r="AQ51" s="316">
        <v>4.9000000000000004</v>
      </c>
      <c r="AR51" s="317">
        <v>-13.3</v>
      </c>
    </row>
    <row r="52" spans="1:44" ht="13" x14ac:dyDescent="0.2">
      <c r="A52" s="247"/>
      <c r="AK52" s="318"/>
      <c r="AL52" s="319" t="s">
        <v>518</v>
      </c>
      <c r="AM52" s="320">
        <v>528099</v>
      </c>
      <c r="AN52" s="321">
        <v>173034</v>
      </c>
      <c r="AO52" s="322">
        <v>0</v>
      </c>
      <c r="AP52" s="323">
        <v>200453</v>
      </c>
      <c r="AQ52" s="324">
        <v>0.7</v>
      </c>
      <c r="AR52" s="325">
        <v>-0.7</v>
      </c>
    </row>
    <row r="53" spans="1:44" ht="13" x14ac:dyDescent="0.2">
      <c r="A53" s="247"/>
      <c r="AK53" s="303" t="s">
        <v>519</v>
      </c>
      <c r="AL53" s="304"/>
      <c r="AM53" s="312">
        <v>383479</v>
      </c>
      <c r="AN53" s="313">
        <v>130657</v>
      </c>
      <c r="AO53" s="314">
        <v>-24.5</v>
      </c>
      <c r="AP53" s="315">
        <v>362690</v>
      </c>
      <c r="AQ53" s="316">
        <v>9.1</v>
      </c>
      <c r="AR53" s="317">
        <v>-33.6</v>
      </c>
    </row>
    <row r="54" spans="1:44" ht="13" x14ac:dyDescent="0.2">
      <c r="A54" s="247"/>
      <c r="AK54" s="318"/>
      <c r="AL54" s="319" t="s">
        <v>518</v>
      </c>
      <c r="AM54" s="320">
        <v>364158</v>
      </c>
      <c r="AN54" s="321">
        <v>124074</v>
      </c>
      <c r="AO54" s="322">
        <v>-28.3</v>
      </c>
      <c r="AP54" s="323">
        <v>172580</v>
      </c>
      <c r="AQ54" s="324">
        <v>-13.9</v>
      </c>
      <c r="AR54" s="325">
        <v>-14.4</v>
      </c>
    </row>
    <row r="55" spans="1:44" ht="13" x14ac:dyDescent="0.2">
      <c r="A55" s="247"/>
      <c r="AK55" s="303" t="s">
        <v>520</v>
      </c>
      <c r="AL55" s="304"/>
      <c r="AM55" s="312">
        <v>251886</v>
      </c>
      <c r="AN55" s="313">
        <v>88381</v>
      </c>
      <c r="AO55" s="314">
        <v>-32.4</v>
      </c>
      <c r="AP55" s="315">
        <v>296093</v>
      </c>
      <c r="AQ55" s="316">
        <v>-18.399999999999999</v>
      </c>
      <c r="AR55" s="317">
        <v>-14</v>
      </c>
    </row>
    <row r="56" spans="1:44" ht="13" x14ac:dyDescent="0.2">
      <c r="A56" s="247"/>
      <c r="AK56" s="318"/>
      <c r="AL56" s="319" t="s">
        <v>518</v>
      </c>
      <c r="AM56" s="320">
        <v>245942</v>
      </c>
      <c r="AN56" s="321">
        <v>86295</v>
      </c>
      <c r="AO56" s="322">
        <v>-30.4</v>
      </c>
      <c r="AP56" s="323">
        <v>140545</v>
      </c>
      <c r="AQ56" s="324">
        <v>-18.600000000000001</v>
      </c>
      <c r="AR56" s="325">
        <v>-11.8</v>
      </c>
    </row>
    <row r="57" spans="1:44" ht="13" x14ac:dyDescent="0.2">
      <c r="A57" s="247"/>
      <c r="AK57" s="303" t="s">
        <v>521</v>
      </c>
      <c r="AL57" s="304"/>
      <c r="AM57" s="312">
        <v>326684</v>
      </c>
      <c r="AN57" s="313">
        <v>117766</v>
      </c>
      <c r="AO57" s="314">
        <v>33.200000000000003</v>
      </c>
      <c r="AP57" s="315">
        <v>308655</v>
      </c>
      <c r="AQ57" s="316">
        <v>4.2</v>
      </c>
      <c r="AR57" s="317">
        <v>29</v>
      </c>
    </row>
    <row r="58" spans="1:44" ht="13" x14ac:dyDescent="0.2">
      <c r="A58" s="247"/>
      <c r="AK58" s="318"/>
      <c r="AL58" s="319" t="s">
        <v>518</v>
      </c>
      <c r="AM58" s="320">
        <v>302810</v>
      </c>
      <c r="AN58" s="321">
        <v>109160</v>
      </c>
      <c r="AO58" s="322">
        <v>26.5</v>
      </c>
      <c r="AP58" s="323">
        <v>169887</v>
      </c>
      <c r="AQ58" s="324">
        <v>20.9</v>
      </c>
      <c r="AR58" s="325">
        <v>5.6</v>
      </c>
    </row>
    <row r="59" spans="1:44" ht="13" x14ac:dyDescent="0.2">
      <c r="A59" s="247"/>
      <c r="AK59" s="303" t="s">
        <v>522</v>
      </c>
      <c r="AL59" s="304"/>
      <c r="AM59" s="312">
        <v>466316</v>
      </c>
      <c r="AN59" s="313">
        <v>172518</v>
      </c>
      <c r="AO59" s="314">
        <v>46.5</v>
      </c>
      <c r="AP59" s="315">
        <v>325476</v>
      </c>
      <c r="AQ59" s="316">
        <v>5.4</v>
      </c>
      <c r="AR59" s="317">
        <v>41.1</v>
      </c>
    </row>
    <row r="60" spans="1:44" ht="13" x14ac:dyDescent="0.2">
      <c r="A60" s="247"/>
      <c r="AK60" s="318"/>
      <c r="AL60" s="319" t="s">
        <v>518</v>
      </c>
      <c r="AM60" s="320">
        <v>267463</v>
      </c>
      <c r="AN60" s="321">
        <v>98950</v>
      </c>
      <c r="AO60" s="322">
        <v>-9.4</v>
      </c>
      <c r="AP60" s="323">
        <v>190204</v>
      </c>
      <c r="AQ60" s="324">
        <v>12</v>
      </c>
      <c r="AR60" s="325">
        <v>-21.4</v>
      </c>
    </row>
    <row r="61" spans="1:44" ht="13" x14ac:dyDescent="0.2">
      <c r="A61" s="247"/>
      <c r="AK61" s="303" t="s">
        <v>523</v>
      </c>
      <c r="AL61" s="326"/>
      <c r="AM61" s="312">
        <v>391293</v>
      </c>
      <c r="AN61" s="313">
        <v>136471</v>
      </c>
      <c r="AO61" s="314">
        <v>2.9</v>
      </c>
      <c r="AP61" s="315">
        <v>325053</v>
      </c>
      <c r="AQ61" s="327">
        <v>1</v>
      </c>
      <c r="AR61" s="317">
        <v>1.9</v>
      </c>
    </row>
    <row r="62" spans="1:44" ht="13" x14ac:dyDescent="0.2">
      <c r="A62" s="247"/>
      <c r="AK62" s="318"/>
      <c r="AL62" s="319" t="s">
        <v>518</v>
      </c>
      <c r="AM62" s="320">
        <v>341694</v>
      </c>
      <c r="AN62" s="321">
        <v>118303</v>
      </c>
      <c r="AO62" s="322">
        <v>-8.3000000000000007</v>
      </c>
      <c r="AP62" s="323">
        <v>174734</v>
      </c>
      <c r="AQ62" s="324">
        <v>0.2</v>
      </c>
      <c r="AR62" s="325">
        <v>-8.5</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TX96QH4cFVZeF1MMzY9ZP/RtHgzYUYw/Pz5mbYLk80AJ9xNAa4y2x7FpYfQM0+g2ItjqlpA/Ebf7qkvmHtvi3A==" saltValue="1PEiijhYV75KSYvKJ1x31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475</v>
      </c>
    </row>
    <row r="121" spans="125:125" ht="13.5" hidden="1" customHeight="1" x14ac:dyDescent="0.2">
      <c r="DU121" s="241"/>
    </row>
  </sheetData>
  <sheetProtection algorithmName="SHA-512" hashValue="/q5j3DQR3CkMWPCr33GBUcYdK8ZHq3gL7dm8AFWA+u1vsMeIbf+/XsqnZw1tTf8bXReJQveruc78dR9q6Kw9ig==" saltValue="Qm8q/HebbJhDLRUU2YP5f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475</v>
      </c>
    </row>
  </sheetData>
  <sheetProtection algorithmName="SHA-512" hashValue="cMx9p2GyxHVFAFPnwtCWV3uP1j/PHx+UByw3Ilr9YkO5I9xOTZqvl5MJAQ5tVWTzXz9IQ811V9a2U1WRzxxyMg==" saltValue="AKwPMTrvQpLcjpMGdnWC9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91.03</v>
      </c>
      <c r="G47" s="12">
        <v>87.78</v>
      </c>
      <c r="H47" s="12">
        <v>87.34</v>
      </c>
      <c r="I47" s="12">
        <v>83.41</v>
      </c>
      <c r="J47" s="13">
        <v>68.930000000000007</v>
      </c>
    </row>
    <row r="48" spans="2:10" ht="57.75" customHeight="1" x14ac:dyDescent="0.2">
      <c r="B48" s="14"/>
      <c r="C48" s="1128" t="s">
        <v>4</v>
      </c>
      <c r="D48" s="1128"/>
      <c r="E48" s="1129"/>
      <c r="F48" s="15">
        <v>8.2100000000000009</v>
      </c>
      <c r="G48" s="16">
        <v>9.67</v>
      </c>
      <c r="H48" s="16">
        <v>8.61</v>
      </c>
      <c r="I48" s="16">
        <v>9.8699999999999992</v>
      </c>
      <c r="J48" s="17">
        <v>5.96</v>
      </c>
    </row>
    <row r="49" spans="2:10" ht="57.75" customHeight="1" thickBot="1" x14ac:dyDescent="0.25">
      <c r="B49" s="18"/>
      <c r="C49" s="1130" t="s">
        <v>5</v>
      </c>
      <c r="D49" s="1130"/>
      <c r="E49" s="1131"/>
      <c r="F49" s="19" t="s">
        <v>530</v>
      </c>
      <c r="G49" s="20">
        <v>7.52</v>
      </c>
      <c r="H49" s="20" t="s">
        <v>531</v>
      </c>
      <c r="I49" s="20" t="s">
        <v>532</v>
      </c>
      <c r="J49" s="21" t="s">
        <v>533</v>
      </c>
    </row>
    <row r="50" spans="2:10" ht="13" x14ac:dyDescent="0.2"/>
  </sheetData>
  <sheetProtection algorithmName="SHA-512" hashValue="0WlI/IUDh2OdU3EmJfokwwVbb/c79KW3FJJUub91WZFCB09M9uVIrOfIp73O3KwthLTB+WO3x35tkF0RN04K8w==" saltValue="r+lz7+tlOXA9+RbE5Tam2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2026-03-13T07:39:13Z</cp:lastPrinted>
  <dcterms:created xsi:type="dcterms:W3CDTF">2026-02-26T09:55:55Z</dcterms:created>
  <dcterms:modified xsi:type="dcterms:W3CDTF">2026-03-17T02:57:51Z</dcterms:modified>
  <cp:category/>
</cp:coreProperties>
</file>