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E44C6B00-4D4A-413F-A686-6E591E60E357}"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U63" i="12"/>
  <c r="AP63" i="12"/>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AM34" i="10" l="1"/>
  <c r="AM35" i="10" s="1"/>
  <c r="BW34" i="10" l="1"/>
  <c r="BW35" i="10" s="1"/>
  <c r="BW36" i="10" s="1"/>
  <c r="BW37" i="10" s="1"/>
  <c r="BW38" i="10" s="1"/>
  <c r="BW39" i="10" s="1"/>
</calcChain>
</file>

<file path=xl/sharedStrings.xml><?xml version="1.0" encoding="utf-8"?>
<sst xmlns="http://schemas.openxmlformats.org/spreadsheetml/2006/main" count="1158" uniqueCount="561">
  <si>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</si>
  <si>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</si>
  <si>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</si>
  <si>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</si>
  <si>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</si>
  <si>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</si>
  <si>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</si>
  <si>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</si>
  <si>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</si>
  <si>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</si>
  <si>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</si>
  <si>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</si>
  <si>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</si>
  <si>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</si>
  <si>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</si>
  <si>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</si>
  <si>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</si>
  <si>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</si>
  <si>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</si>
  <si>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</si>
  <si>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</si>
  <si>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</si>
  <si>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</si>
  <si>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</si>
  <si>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</si>
  <si>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</si>
  <si>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</si>
  <si>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</si>
  <si>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</si>
  <si>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</si>
  <si>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</si>
  <si>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</si>
  <si>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</si>
  <si>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</si>
  <si>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</si>
  <si>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</si>
  <si>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</si>
  <si>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</si>
  <si>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</si>
  <si>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</si>
  <si>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</si>
  <si>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</si>
  <si>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</si>
  <si>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</si>
  <si>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</si>
  <si>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</si>
  <si>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</si>
  <si>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</si>
  <si>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</si>
  <si>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</si>
  <si>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</si>
  <si>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</si>
  <si>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</si>
  <si>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</si>
  <si>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</si>
  <si>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</si>
  <si>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</si>
  <si>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</si>
  <si>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</si>
  <si>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</si>
  <si>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</si>
  <si>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</si>
  <si>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</si>
  <si>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</si>
  <si>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</si>
  <si>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</si>
  <si>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</si>
  <si>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</si>
  <si>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</si>
  <si>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</si>
  <si>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</si>
  <si>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</si>
  <si>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</si>
  <si>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</si>
  <si>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</si>
  <si>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</si>
  <si>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</si>
  <si>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</si>
  <si>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</si>
  <si>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</si>
  <si>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</si>
  <si>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</si>
  <si>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</si>
  <si>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</si>
  <si>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</si>
  <si>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</si>
  <si>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</si>
  <si>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</si>
  <si>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</si>
  <si>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</si>
  <si>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</si>
  <si>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</si>
  <si>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</si>
  <si>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</si>
  <si>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設楽町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</si>
  <si>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</si>
  <si>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</si>
  <si>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</si>
  <si>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</si>
  <si>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</si>
  <si>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</si>
  <si>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</si>
  <si>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</si>
  <si>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</si>
  <si>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</si>
  <si>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</si>
  <si>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</si>
  <si>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</si>
  <si>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</si>
  <si>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</si>
  <si>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</si>
  <si>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</si>
  <si>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</si>
  <si>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</si>
  <si>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</si>
  <si>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</si>
  <si>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</si>
  <si>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</si>
  <si>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</si>
  <si>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</si>
  <si>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</si>
  <si>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</si>
  <si>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</si>
  <si>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</si>
  <si>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</si>
  <si>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</si>
  <si>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</si>
  <si>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</si>
  <si>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</si>
  <si>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</si>
  <si>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</si>
  <si>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</si>
  <si>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</si>
  <si>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</si>
  <si>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</si>
  <si>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</si>
  <si>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</si>
  <si>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</si>
  <si>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</si>
  <si>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</si>
  <si>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</si>
  <si>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</si>
  <si>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</si>
  <si>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</si>
  <si>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</si>
  <si>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</si>
  <si>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</si>
  <si>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</si>
  <si>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</si>
  <si>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</si>
  <si>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</si>
  <si>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</si>
  <si>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</si>
  <si>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</si>
  <si>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</si>
  <si>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</si>
  <si>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</si>
  <si>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</si>
  <si>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</si>
  <si>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</si>
  <si>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</si>
  <si>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</si>
  <si>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</si>
  <si>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</si>
  <si>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</si>
  <si>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</si>
  <si>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</si>
  <si>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</si>
  <si>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</si>
  <si>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</si>
  <si>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</si>
  <si>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</si>
  <si>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</si>
  <si>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</si>
  <si>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</si>
  <si>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</si>
  <si>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</si>
  <si>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</si>
  <si>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</si>
  <si>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</si>
  <si>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</si>
  <si>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</si>
  <si>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</si>
  <si>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</si>
  <si>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</si>
  <si>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</si>
  <si>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</si>
  <si>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</si>
  <si>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</si>
  <si>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</si>
  <si>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</si>
  <si>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</si>
  <si>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</si>
  <si>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</si>
  <si>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</si>
  <si>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</si>
  <si>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</si>
  <si>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</si>
  <si>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</si>
  <si>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</si>
  <si>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</si>
  <si>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</si>
  <si>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</si>
  <si>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愛知県設楽町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</si>
  <si>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</si>
  <si>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</si>
  <si>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</si>
  <si>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</si>
  <si>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</si>
  <si>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</si>
  <si>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</si>
  <si>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</si>
  <si>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</si>
  <si>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</si>
  <si>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</si>
  <si>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</si>
  <si>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</si>
  <si>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</si>
  <si>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</si>
  <si>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</si>
  <si>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</si>
  <si>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</si>
  <si>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</si>
  <si>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</si>
  <si>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</si>
  <si>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</si>
  <si>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</si>
  <si>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</si>
  <si>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</si>
  <si>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</si>
  <si>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</si>
  <si>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</si>
  <si>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</si>
  <si>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</si>
  <si>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</si>
  <si>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</si>
  <si>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</si>
  <si>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</si>
  <si>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</si>
  <si>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</si>
  <si>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</si>
  <si>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</si>
  <si>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</si>
  <si>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</si>
  <si>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</si>
  <si>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</si>
  <si>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</si>
  <si>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</si>
  <si>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</si>
  <si>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</si>
  <si>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</si>
  <si>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</si>
  <si>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</si>
  <si>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</si>
  <si>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</si>
  <si>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</si>
  <si>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</si>
  <si>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</si>
  <si>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</si>
  <si>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</si>
  <si>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</si>
  <si>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</si>
  <si>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</si>
  <si>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</si>
  <si>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</si>
  <si>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</si>
  <si>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</si>
  <si>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</si>
  <si>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</si>
  <si>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</si>
  <si>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</si>
  <si>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</si>
  <si>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</si>
  <si>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</si>
  <si>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</si>
  <si>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</si>
  <si>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</si>
  <si>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</si>
  <si>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</si>
  <si>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</si>
  <si>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</si>
  <si>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</si>
  <si>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</si>
  <si>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</si>
  <si>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</si>
  <si>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</si>
  <si>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</si>
  <si>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</si>
  <si>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</si>
  <si>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</si>
  <si>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</si>
  <si>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</si>
  <si>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</si>
  <si>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</si>
  <si>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</si>
  <si>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</si>
  <si>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</si>
  <si>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</si>
  <si>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</si>
  <si>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</si>
  <si>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</si>
  <si>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</si>
  <si>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</si>
  <si>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</si>
  <si>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</si>
  <si>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</si>
  <si>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</si>
  <si>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</si>
  <si>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</si>
  <si>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</si>
  <si>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</si>
  <si>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</si>
  <si>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</si>
  <si>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</si>
  <si>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</si>
  <si>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</si>
  <si>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</si>
  <si>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</si>
  <si>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</si>
  <si>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</si>
  <si>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</si>
  <si>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</si>
  <si>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</si>
  <si>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</si>
  <si>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</si>
  <si>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</si>
  <si>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</si>
  <si>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</si>
  <si>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</si>
  <si>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</si>
  <si>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</si>
  <si>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</si>
  <si>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</si>
  <si>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</si>
  <si>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</si>
  <si>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</si>
  <si>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</si>
  <si>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</si>
  <si>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</si>
  <si>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</si>
  <si>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</si>
  <si>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</si>
  <si>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</si>
  <si>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</si>
  <si>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</si>
  <si>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</si>
  <si>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</si>
  <si>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</si>
  <si>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</si>
  <si>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</si>
  <si>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</si>
  <si>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</si>
  <si>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</si>
  <si>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</si>
  <si>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愛知県設楽町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</si>
  <si>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</si>
  <si>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</si>
  <si>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</si>
  <si>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</si>
  <si>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</si>
  <si>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</si>
  <si>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</si>
  <si>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</si>
  <si>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</si>
  <si>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</si>
  <si>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</si>
  <si>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</si>
  <si>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</si>
  <si>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</si>
  <si>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</si>
  <si>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</si>
  <si>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</si>
  <si>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</si>
  <si>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</si>
  <si>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</si>
  <si>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町営バス特別会計</t>
    <phoneticPr fontId="5"/>
  </si>
  <si>
    <t>つぐ診療所特別会計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</si>
  <si>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</si>
  <si>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</si>
  <si>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</si>
  <si>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</si>
  <si>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</si>
  <si>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</si>
  <si>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</si>
  <si>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</si>
  <si>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</si>
  <si>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</si>
  <si>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</si>
  <si>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</si>
  <si>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</si>
  <si>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</si>
  <si>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</si>
  <si>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</si>
  <si>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</si>
  <si>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</si>
  <si>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</si>
  <si>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</si>
  <si>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</si>
  <si>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</si>
  <si>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</si>
  <si>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</si>
  <si>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</si>
  <si>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</si>
  <si>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</si>
  <si>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</si>
  <si>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</si>
  <si>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</si>
  <si>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</si>
  <si>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</si>
  <si>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</si>
  <si>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</si>
  <si>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</si>
  <si>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</si>
  <si>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</si>
  <si>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</si>
  <si>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</si>
  <si>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</si>
  <si>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</si>
  <si>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</si>
  <si>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</si>
  <si>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</si>
  <si>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</si>
  <si>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</si>
  <si>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</si>
  <si>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</si>
  <si>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</si>
  <si>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</si>
  <si>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</si>
  <si>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</si>
  <si>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</si>
  <si>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</si>
  <si>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</si>
  <si>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</si>
  <si>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</si>
  <si>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</si>
  <si>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</si>
  <si>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</si>
  <si>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</si>
  <si>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</si>
  <si>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</si>
  <si>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</si>
  <si>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</si>
  <si>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</si>
  <si>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</si>
  <si>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</si>
  <si>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</si>
  <si>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</si>
  <si>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</si>
  <si>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</si>
  <si>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</si>
  <si>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</si>
  <si>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</si>
  <si>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</si>
  <si>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</si>
  <si>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</si>
  <si>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</si>
  <si>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</si>
  <si>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</si>
  <si>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</si>
  <si>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</si>
  <si>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</si>
  <si>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</si>
  <si>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</si>
  <si>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</si>
  <si>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</si>
  <si>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</si>
  <si>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</si>
  <si>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</si>
  <si>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</si>
  <si>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</si>
  <si>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</si>
  <si>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</si>
  <si>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</si>
  <si>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</si>
  <si>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</si>
  <si>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</si>
  <si>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</si>
  <si>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</si>
  <si>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</si>
  <si>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</si>
  <si>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</si>
  <si>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</si>
  <si>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</si>
  <si>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</si>
  <si>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</si>
  <si>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</si>
  <si>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</si>
  <si>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</si>
  <si>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</si>
  <si>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</si>
  <si>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</si>
  <si>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</si>
  <si>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</si>
  <si>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</si>
  <si>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</si>
  <si>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</si>
  <si>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</si>
  <si>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</si>
  <si>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</si>
  <si>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</si>
  <si>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</si>
  <si>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</si>
  <si>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</si>
  <si>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</si>
  <si>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</si>
  <si>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</si>
  <si>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</si>
  <si>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</si>
  <si>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</si>
  <si>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</si>
  <si>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</si>
  <si>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</si>
  <si>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</si>
  <si>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</si>
  <si>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</si>
  <si>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</si>
  <si>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</si>
  <si>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</si>
  <si>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</si>
  <si>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</si>
  <si>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</si>
  <si>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</si>
  <si>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</si>
  <si>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</si>
  <si>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</si>
  <si>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</si>
  <si>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</si>
  <si>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</si>
  <si>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</si>
  <si>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</si>
  <si>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14.22</t>
  </si>
  <si>
    <t>▲ 3.15</t>
  </si>
  <si>
    <t>▲ 0.44</t>
  </si>
  <si>
    <t>簡易水道事業会計</t>
  </si>
  <si>
    <t>下水道事業会計</t>
  </si>
  <si>
    <t>一般会計</t>
  </si>
  <si>
    <t>町営バス特別会計</t>
  </si>
  <si>
    <t>つぐ診療所特別会計</t>
  </si>
  <si>
    <t>国民健康保険特別会計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</si>
  <si>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</si>
  <si>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</si>
  <si>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</si>
  <si>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</si>
  <si>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</si>
  <si>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</si>
  <si>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</si>
  <si>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</si>
  <si>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愛知県市町村職員退職手当組合</t>
    <rPh sb="0" eb="8">
      <t>アイチケンシチョウソンショクイン</t>
    </rPh>
    <rPh sb="8" eb="10">
      <t>タイショク</t>
    </rPh>
    <rPh sb="10" eb="12">
      <t>テアテ</t>
    </rPh>
    <rPh sb="12" eb="14">
      <t>クミアイ</t>
    </rPh>
    <phoneticPr fontId="38"/>
  </si>
  <si>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8"/>
  </si>
  <si>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0">
      <t>コウキコウレイシャ</t>
    </rPh>
    <rPh sb="20" eb="22">
      <t>イリョウ</t>
    </rPh>
    <rPh sb="22" eb="26">
      <t>トクベツカイケイ</t>
    </rPh>
    <phoneticPr fontId="38"/>
  </si>
  <si>
    <t>北設広域事務組合</t>
    <rPh sb="0" eb="8">
      <t>ホクセツコウイキジムクミアイ</t>
    </rPh>
    <phoneticPr fontId="38"/>
  </si>
  <si>
    <t>東三河広域連合（一般会計）</t>
    <rPh sb="0" eb="3">
      <t>ヒガシミカワ</t>
    </rPh>
    <rPh sb="3" eb="7">
      <t>コウイキレンゴウ</t>
    </rPh>
    <rPh sb="8" eb="12">
      <t>イッパンカイケイ</t>
    </rPh>
    <phoneticPr fontId="38"/>
  </si>
  <si>
    <t>東三河広域連合（介護保険特別会計）</t>
    <rPh sb="0" eb="3">
      <t>ヒガシミカワ</t>
    </rPh>
    <rPh sb="3" eb="7">
      <t>コウイキレンゴウ</t>
    </rPh>
    <rPh sb="8" eb="12">
      <t>カイゴホケン</t>
    </rPh>
    <rPh sb="12" eb="16">
      <t>トクベツカイケイ</t>
    </rPh>
    <phoneticPr fontId="38"/>
  </si>
  <si>
    <t>-</t>
    <phoneticPr fontId="2"/>
  </si>
  <si>
    <t>-</t>
    <phoneticPr fontId="2"/>
  </si>
  <si>
    <t>設楽町ふるさと創生基金</t>
    <rPh sb="0" eb="3">
      <t>シタラチョウ</t>
    </rPh>
    <rPh sb="7" eb="9">
      <t>ソウセイ</t>
    </rPh>
    <rPh sb="9" eb="11">
      <t>キキン</t>
    </rPh>
    <phoneticPr fontId="5"/>
  </si>
  <si>
    <t>設楽町公共施設総合管理基金</t>
    <rPh sb="0" eb="3">
      <t>シタラチョウ</t>
    </rPh>
    <rPh sb="3" eb="5">
      <t>コウキョウ</t>
    </rPh>
    <rPh sb="5" eb="7">
      <t>シセツ</t>
    </rPh>
    <rPh sb="7" eb="9">
      <t>ソウゴウ</t>
    </rPh>
    <rPh sb="9" eb="11">
      <t>カンリ</t>
    </rPh>
    <rPh sb="11" eb="13">
      <t>キキン</t>
    </rPh>
    <phoneticPr fontId="5"/>
  </si>
  <si>
    <t>設楽町教育振興基金</t>
    <rPh sb="0" eb="3">
      <t>シタラチョウ</t>
    </rPh>
    <rPh sb="3" eb="5">
      <t>キョウイク</t>
    </rPh>
    <rPh sb="5" eb="7">
      <t>シンコウ</t>
    </rPh>
    <rPh sb="7" eb="9">
      <t>キキン</t>
    </rPh>
    <phoneticPr fontId="5"/>
  </si>
  <si>
    <t>森づくり基金</t>
    <rPh sb="0" eb="1">
      <t>モリ</t>
    </rPh>
    <rPh sb="4" eb="6">
      <t>キキン</t>
    </rPh>
    <phoneticPr fontId="5"/>
  </si>
  <si>
    <t>農林業振興基金</t>
    <rPh sb="0" eb="3">
      <t>ノウリンギョウ</t>
    </rPh>
    <rPh sb="3" eb="7">
      <t>シンコウキキン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</si>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</sst>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330026</c:v>
                </c:pt>
                <c:pt idx="2">
                  <c:v>278179</c:v>
                </c:pt>
                <c:pt idx="3">
                  <c:v>283153</c:v>
                </c:pt>
                <c:pt idx="4">
                  <c:v>262169</c:v>
                </c:pt>
              </c:numCache>
            </c:numRef>
          </c:val>
          <c:smooth val="0"/>
          <c:extLst>
            <c:ext xmlns:c16="http://schemas.microsoft.com/office/drawing/2014/chart" uri="{C3380CC4-5D6E-409C-BE32-E72D297353CC}">
              <c16:uniqueId val="{00000000-9A37-4559-BE1A-5493A86D15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455667</c:v>
                </c:pt>
                <c:pt idx="1">
                  <c:v>195058</c:v>
                </c:pt>
                <c:pt idx="2">
                  <c:v>209389</c:v>
                </c:pt>
                <c:pt idx="3">
                  <c:v>195574</c:v>
                </c:pt>
                <c:pt idx="4">
                  <c:v>182145</c:v>
                </c:pt>
              </c:numCache>
            </c:numRef>
          </c:val>
          <c:smooth val="0"/>
          <c:extLst>
            <c:ext xmlns:c16="http://schemas.microsoft.com/office/drawing/2014/chart" uri="{C3380CC4-5D6E-409C-BE32-E72D297353CC}">
              <c16:uniqueId val="{00000001-9A37-4559-BE1A-5493A86D15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2.08</c:v>
                </c:pt>
                <c:pt idx="1">
                  <c:v>3.49</c:v>
                </c:pt>
                <c:pt idx="2">
                  <c:v>1.93</c:v>
                </c:pt>
                <c:pt idx="3">
                  <c:v>3.21</c:v>
                </c:pt>
                <c:pt idx="4">
                  <c:v>2.6</c:v>
                </c:pt>
              </c:numCache>
            </c:numRef>
          </c:val>
          <c:extLst>
            <c:ext xmlns:c16="http://schemas.microsoft.com/office/drawing/2014/chart" uri="{C3380CC4-5D6E-409C-BE32-E72D297353CC}">
              <c16:uniqueId val="{00000000-EB5A-4EED-A324-D97AC0E0FF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79.709999999999994</c:v>
                </c:pt>
                <c:pt idx="1">
                  <c:v>83.46</c:v>
                </c:pt>
                <c:pt idx="2">
                  <c:v>73.05</c:v>
                </c:pt>
                <c:pt idx="3">
                  <c:v>68.53</c:v>
                </c:pt>
                <c:pt idx="4">
                  <c:v>66.010000000000005</c:v>
                </c:pt>
              </c:numCache>
            </c:numRef>
          </c:val>
          <c:extLst>
            <c:ext xmlns:c16="http://schemas.microsoft.com/office/drawing/2014/chart" uri="{C3380CC4-5D6E-409C-BE32-E72D297353CC}">
              <c16:uniqueId val="{00000001-EB5A-4EED-A324-D97AC0E0FF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0.61</c:v>
                </c:pt>
                <c:pt idx="1">
                  <c:v>11.28</c:v>
                </c:pt>
                <c:pt idx="2">
                  <c:v>-14.22</c:v>
                </c:pt>
                <c:pt idx="3">
                  <c:v>-3.15</c:v>
                </c:pt>
                <c:pt idx="4">
                  <c:v>-0.44</c:v>
                </c:pt>
              </c:numCache>
            </c:numRef>
          </c:val>
          <c:smooth val="0"/>
          <c:extLst>
            <c:ext xmlns:c16="http://schemas.microsoft.com/office/drawing/2014/chart" uri="{C3380CC4-5D6E-409C-BE32-E72D297353CC}">
              <c16:uniqueId val="{00000002-EB5A-4EED-A324-D97AC0E0FF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22.84</c:v>
                </c:pt>
                <c:pt idx="6">
                  <c:v>0</c:v>
                </c:pt>
                <c:pt idx="7">
                  <c:v>0</c:v>
                </c:pt>
                <c:pt idx="8">
                  <c:v>0</c:v>
                </c:pt>
                <c:pt idx="9">
                  <c:v>0</c:v>
                </c:pt>
              </c:numCache>
            </c:numRef>
          </c:val>
          <c:extLst>
            <c:ext xmlns:c16="http://schemas.microsoft.com/office/drawing/2014/chart" uri="{C3380CC4-5D6E-409C-BE32-E72D297353CC}">
              <c16:uniqueId val="{00000000-94F8-4E15-B237-DC06E39B24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F8-4E15-B237-DC06E39B24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F8-4E15-B237-DC06E39B240B}"/>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4F8-4E15-B237-DC06E39B240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4F8-4E15-B237-DC06E39B240B}"/>
            </c:ext>
          </c:extLst>
        </c:ser>
        <c:ser>
          <c:idx val="5"/>
          <c:order val="5"/>
          <c:tx>
            <c:strRef>
              <c:f>データシート!$A$32</c:f>
              <c:strCache>
                <c:ptCount val="1"/>
                <c:pt idx="0">
                  <c:v>つぐ診療所特別会計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4F8-4E15-B237-DC06E39B240B}"/>
            </c:ext>
          </c:extLst>
        </c:ser>
        <c:ser>
          <c:idx val="6"/>
          <c:order val="6"/>
          <c:tx>
            <c:strRef>
              <c:f>データシート!$A$33</c:f>
              <c:strCache>
                <c:ptCount val="1"/>
                <c:pt idx="0">
                  <c:v>町営バス特別会計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94F8-4E15-B237-DC06E39B240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2.09</c:v>
                </c:pt>
                <c:pt idx="2">
                  <c:v>#N/A</c:v>
                </c:pt>
                <c:pt idx="3">
                  <c:v>3.49</c:v>
                </c:pt>
                <c:pt idx="4">
                  <c:v>#N/A</c:v>
                </c:pt>
                <c:pt idx="5">
                  <c:v>1.93</c:v>
                </c:pt>
                <c:pt idx="6">
                  <c:v>#N/A</c:v>
                </c:pt>
                <c:pt idx="7">
                  <c:v>3.2</c:v>
                </c:pt>
                <c:pt idx="8">
                  <c:v>#N/A</c:v>
                </c:pt>
                <c:pt idx="9">
                  <c:v>2.6</c:v>
                </c:pt>
              </c:numCache>
            </c:numRef>
          </c:val>
          <c:extLst>
            <c:ext xmlns:c16="http://schemas.microsoft.com/office/drawing/2014/chart" uri="{C3380CC4-5D6E-409C-BE32-E72D297353CC}">
              <c16:uniqueId val="{00000007-94F8-4E15-B237-DC06E39B240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8.11</c:v>
                </c:pt>
                <c:pt idx="8">
                  <c:v>#N/A</c:v>
                </c:pt>
                <c:pt idx="9">
                  <c:v>8.07</c:v>
                </c:pt>
              </c:numCache>
            </c:numRef>
          </c:val>
          <c:extLst>
            <c:ext xmlns:c16="http://schemas.microsoft.com/office/drawing/2014/chart" uri="{C3380CC4-5D6E-409C-BE32-E72D297353CC}">
              <c16:uniqueId val="{00000008-94F8-4E15-B237-DC06E39B240B}"/>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12.57</c:v>
                </c:pt>
                <c:pt idx="8">
                  <c:v>#N/A</c:v>
                </c:pt>
                <c:pt idx="9">
                  <c:v>12.9</c:v>
                </c:pt>
              </c:numCache>
            </c:numRef>
          </c:val>
          <c:extLst>
            <c:ext xmlns:c16="http://schemas.microsoft.com/office/drawing/2014/chart" uri="{C3380CC4-5D6E-409C-BE32-E72D297353CC}">
              <c16:uniqueId val="{00000009-94F8-4E15-B237-DC06E39B24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455</c:v>
                </c:pt>
                <c:pt idx="5">
                  <c:v>449</c:v>
                </c:pt>
                <c:pt idx="8">
                  <c:v>434</c:v>
                </c:pt>
                <c:pt idx="11">
                  <c:v>452</c:v>
                </c:pt>
                <c:pt idx="14">
                  <c:v>497</c:v>
                </c:pt>
              </c:numCache>
            </c:numRef>
          </c:val>
          <c:extLst>
            <c:ext xmlns:c16="http://schemas.microsoft.com/office/drawing/2014/chart" uri="{C3380CC4-5D6E-409C-BE32-E72D297353CC}">
              <c16:uniqueId val="{00000000-78DF-4632-A94C-FC56AC9435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78DF-4632-A94C-FC56AC9435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DF-4632-A94C-FC56AC9435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DF-4632-A94C-FC56AC9435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c:v>
                </c:pt>
                <c:pt idx="3">
                  <c:v>97</c:v>
                </c:pt>
                <c:pt idx="6">
                  <c:v>116</c:v>
                </c:pt>
                <c:pt idx="9">
                  <c:v>111</c:v>
                </c:pt>
                <c:pt idx="12">
                  <c:v>118</c:v>
                </c:pt>
              </c:numCache>
            </c:numRef>
          </c:val>
          <c:extLst>
            <c:ext xmlns:c16="http://schemas.microsoft.com/office/drawing/2014/chart" uri="{C3380CC4-5D6E-409C-BE32-E72D297353CC}">
              <c16:uniqueId val="{00000004-78DF-4632-A94C-FC56AC9435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DF-4632-A94C-FC56AC9435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DF-4632-A94C-FC56AC9435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512</c:v>
                </c:pt>
                <c:pt idx="3">
                  <c:v>522</c:v>
                </c:pt>
                <c:pt idx="6">
                  <c:v>540</c:v>
                </c:pt>
                <c:pt idx="9">
                  <c:v>569</c:v>
                </c:pt>
                <c:pt idx="12">
                  <c:v>619</c:v>
                </c:pt>
              </c:numCache>
            </c:numRef>
          </c:val>
          <c:extLst>
            <c:ext xmlns:c16="http://schemas.microsoft.com/office/drawing/2014/chart" uri="{C3380CC4-5D6E-409C-BE32-E72D297353CC}">
              <c16:uniqueId val="{00000007-78DF-4632-A94C-FC56AC9435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148</c:v>
                </c:pt>
                <c:pt idx="2">
                  <c:v>#N/A</c:v>
                </c:pt>
                <c:pt idx="3">
                  <c:v>#N/A</c:v>
                </c:pt>
                <c:pt idx="4">
                  <c:v>170</c:v>
                </c:pt>
                <c:pt idx="5">
                  <c:v>#N/A</c:v>
                </c:pt>
                <c:pt idx="6">
                  <c:v>#N/A</c:v>
                </c:pt>
                <c:pt idx="7">
                  <c:v>223</c:v>
                </c:pt>
                <c:pt idx="8">
                  <c:v>#N/A</c:v>
                </c:pt>
                <c:pt idx="9">
                  <c:v>#N/A</c:v>
                </c:pt>
                <c:pt idx="10">
                  <c:v>228</c:v>
                </c:pt>
                <c:pt idx="11">
                  <c:v>#N/A</c:v>
                </c:pt>
                <c:pt idx="12">
                  <c:v>#N/A</c:v>
                </c:pt>
                <c:pt idx="13">
                  <c:v>240</c:v>
                </c:pt>
                <c:pt idx="14">
                  <c:v>#N/A</c:v>
                </c:pt>
              </c:numCache>
            </c:numRef>
          </c:val>
          <c:smooth val="0"/>
          <c:extLst>
            <c:ext xmlns:c16="http://schemas.microsoft.com/office/drawing/2014/chart" uri="{C3380CC4-5D6E-409C-BE32-E72D297353CC}">
              <c16:uniqueId val="{00000008-78DF-4632-A94C-FC56AC9435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5448</c:v>
                </c:pt>
                <c:pt idx="5">
                  <c:v>5482</c:v>
                </c:pt>
                <c:pt idx="8">
                  <c:v>5414</c:v>
                </c:pt>
                <c:pt idx="11">
                  <c:v>5315</c:v>
                </c:pt>
                <c:pt idx="14">
                  <c:v>5105</c:v>
                </c:pt>
              </c:numCache>
            </c:numRef>
          </c:val>
          <c:extLst>
            <c:ext xmlns:c16="http://schemas.microsoft.com/office/drawing/2014/chart" uri="{C3380CC4-5D6E-409C-BE32-E72D297353CC}">
              <c16:uniqueId val="{00000000-AD4B-4295-936F-C48BD07A67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D4B-4295-936F-C48BD07A67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3889</c:v>
                </c:pt>
                <c:pt idx="5">
                  <c:v>4258</c:v>
                </c:pt>
                <c:pt idx="8">
                  <c:v>3838</c:v>
                </c:pt>
                <c:pt idx="11">
                  <c:v>3766</c:v>
                </c:pt>
                <c:pt idx="14">
                  <c:v>3751</c:v>
                </c:pt>
              </c:numCache>
            </c:numRef>
          </c:val>
          <c:extLst>
            <c:ext xmlns:c16="http://schemas.microsoft.com/office/drawing/2014/chart" uri="{C3380CC4-5D6E-409C-BE32-E72D297353CC}">
              <c16:uniqueId val="{00000002-AD4B-4295-936F-C48BD07A67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4B-4295-936F-C48BD07A67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4B-4295-936F-C48BD07A67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4B-4295-936F-C48BD07A67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1482</c:v>
                </c:pt>
                <c:pt idx="3">
                  <c:v>1431</c:v>
                </c:pt>
                <c:pt idx="6">
                  <c:v>1439</c:v>
                </c:pt>
                <c:pt idx="9">
                  <c:v>1399</c:v>
                </c:pt>
                <c:pt idx="12">
                  <c:v>1398</c:v>
                </c:pt>
              </c:numCache>
            </c:numRef>
          </c:val>
          <c:extLst>
            <c:ext xmlns:c16="http://schemas.microsoft.com/office/drawing/2014/chart" uri="{C3380CC4-5D6E-409C-BE32-E72D297353CC}">
              <c16:uniqueId val="{00000006-AD4B-4295-936F-C48BD07A67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D4B-4295-936F-C48BD07A67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951</c:v>
                </c:pt>
                <c:pt idx="3">
                  <c:v>939</c:v>
                </c:pt>
                <c:pt idx="6">
                  <c:v>991</c:v>
                </c:pt>
                <c:pt idx="9">
                  <c:v>1034</c:v>
                </c:pt>
                <c:pt idx="12">
                  <c:v>1075</c:v>
                </c:pt>
              </c:numCache>
            </c:numRef>
          </c:val>
          <c:extLst>
            <c:ext xmlns:c16="http://schemas.microsoft.com/office/drawing/2014/chart" uri="{C3380CC4-5D6E-409C-BE32-E72D297353CC}">
              <c16:uniqueId val="{00000008-AD4B-4295-936F-C48BD07A67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4B-4295-936F-C48BD07A67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6600</c:v>
                </c:pt>
                <c:pt idx="3">
                  <c:v>6730</c:v>
                </c:pt>
                <c:pt idx="6">
                  <c:v>6654</c:v>
                </c:pt>
                <c:pt idx="9">
                  <c:v>6566</c:v>
                </c:pt>
                <c:pt idx="12">
                  <c:v>6434</c:v>
                </c:pt>
              </c:numCache>
            </c:numRef>
          </c:val>
          <c:extLst>
            <c:ext xmlns:c16="http://schemas.microsoft.com/office/drawing/2014/chart" uri="{C3380CC4-5D6E-409C-BE32-E72D297353CC}">
              <c16:uniqueId val="{0000000A-AD4B-4295-936F-C48BD07A67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51</c:v>
                </c:pt>
                <c:pt idx="14">
                  <c:v>#N/A</c:v>
                </c:pt>
              </c:numCache>
            </c:numRef>
          </c:val>
          <c:smooth val="0"/>
          <c:extLst>
            <c:ext xmlns:c16="http://schemas.microsoft.com/office/drawing/2014/chart" uri="{C3380CC4-5D6E-409C-BE32-E72D297353CC}">
              <c16:uniqueId val="{0000000B-AD4B-4295-936F-C48BD07A67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2457</c:v>
                </c:pt>
                <c:pt idx="1">
                  <c:v>2308</c:v>
                </c:pt>
                <c:pt idx="2">
                  <c:v>2310</c:v>
                </c:pt>
              </c:numCache>
            </c:numRef>
          </c:val>
          <c:extLst>
            <c:ext xmlns:c16="http://schemas.microsoft.com/office/drawing/2014/chart" uri="{C3380CC4-5D6E-409C-BE32-E72D297353CC}">
              <c16:uniqueId val="{00000000-B5CE-4F89-97CF-9554EB1E2C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553</c:v>
                </c:pt>
                <c:pt idx="1">
                  <c:v>567</c:v>
                </c:pt>
                <c:pt idx="2">
                  <c:v>578</c:v>
                </c:pt>
              </c:numCache>
            </c:numRef>
          </c:val>
          <c:extLst>
            <c:ext xmlns:c16="http://schemas.microsoft.com/office/drawing/2014/chart" uri="{C3380CC4-5D6E-409C-BE32-E72D297353CC}">
              <c16:uniqueId val="{00000001-B5CE-4F89-97CF-9554EB1E2C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776</c:v>
                </c:pt>
                <c:pt idx="1">
                  <c:v>756</c:v>
                </c:pt>
                <c:pt idx="2">
                  <c:v>776</c:v>
                </c:pt>
              </c:numCache>
            </c:numRef>
          </c:val>
          <c:extLst>
            <c:ext xmlns:c16="http://schemas.microsoft.com/office/drawing/2014/chart" uri="{C3380CC4-5D6E-409C-BE32-E72D297353CC}">
              <c16:uniqueId val="{00000002-B5CE-4F89-97CF-9554EB1E2C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にかけて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にかけて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と大きく</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ている。主な増加要因（</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年度借入の過疎対策事業債（新斎苑建設事業、歴史民俗資料館（仮称）建設事業等）の元金償還が開始されたため</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で、今後数年、増加傾向を見込んでいる</a:t>
          </a:r>
          <a:r>
            <a:rPr kumimoji="1" lang="ja-JP" altLang="ja-JP" sz="1100" b="0" i="0" baseline="0">
              <a:solidFill>
                <a:schemeClr val="dk1"/>
              </a:solidFill>
              <a:effectLst/>
              <a:latin typeface="+mn-lt"/>
              <a:ea typeface="+mn-ea"/>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町債発行については普通交付税基準財政需要額算入率の高い過疎債・緊防債等を中心に借入たものの、高止まりの状況が数年継続するものと想定しているため、借入額と償還額及び残高を適正に管理し、実質公債費比率の急激な上昇に対応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満期一括償還地方債の償還財源としては積立をしていない。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にかけて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、将来負担額が充当可能財源等を超える額となった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の将来負担額増加要因は、簡易水道事業の一般会計が負担する準元利償還金の元金に対する割合が上昇したことによる増加となった。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過去においては、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までは、新規借入が減少し、一般会計等に係る地方債現在高及び公営企業債等繰入見込額が減少したことにより、将来負担比率の分子が減少した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かけては、近年の設楽ダム建設事業に係る地域整備事業の事業費が増加したことにより町債発行額が増加し、一般会計等に係る地方債現在高が増加したことにより、将来負担比率の分子が増加したと考え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については、歳出額の減額により充当可能基金が増額したため、将来負担比率の分子が減少に転じた。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は公営企業会計準備のために財政調整基金を大きく取り崩したこともあり、増加となっている。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も充当可能基金の取崩しにより増加となった。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今後は、設楽ダム建設工事延伸に係る水源地域整備事業、水源地域振興事業の見直しや北設情報ネットワークの民間移行に係る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負担金、学校給食センター（仮称）の整備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に対する町債借入の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増加と、それらの財源の一部として財政調整基金の取崩し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が予想されるため、適切な財源運営に努める必要がある。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愛知県設楽町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からＲ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比較（</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増加要因：定期預金による利子積立（各基金）による増加、減債基金（普通交付税追加交付分の内、臨財債償還費充当分）：</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森づくり基金（当該年度事業へ充当できなかった額の積立）：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百万円、ふるさと寄附金：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減少要因：ふるさと寄附金：</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年度受領分の取崩し）、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普通交付税追加交付分の内、臨財債償還費充当分）：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普通交付税について、合併算定替特例がＲ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で終了となったこと、</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年度国勢調査に基づく</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人口減少</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に伴う</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測定単位が減少することなどにより、今後、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公債費算定分を除く</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交付額が減少していくことが想定される。施設の老朽化に伴い町債を活用しにくい維持経費が今後も増加していくことが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懸念され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大型事業（情報ネットワーク民間移行事業への負担金、給食センター（仮称）整備事業）への支出も予定されているため、基金残高の確保と</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各基金の使途目的に応じた財源としての取崩しを</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適正に</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設楽町ふるさと創生基金：「自ら考え自ら行う地域づくり事業」を実施するために使用</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設楽町公共施設等総合管理基金：公共施設の整備、更新、統廃合及び長寿命化などを計画的に行うために使用</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設楽町教育振興基金：教育の振興に必要な財源を確保するために使用</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ふるさと寄附金基金：寄附者の意向を考慮し、各種事業へ充当</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森づくり基金：森林環境譲与税受入額より充当対象事業費が減少したため、充当しきれなかった分の積立により増加した。（</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ふるさと寄附金基金：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寄付受領分の積立。（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寄付受領分の取崩し。（△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交通安全施策推進基金：交通安全対策事業（通学路整備、交通安全資材購入等）へ充てるため取崩し。（△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寄付受領分の積立（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普通交付税の合併算定替特例について、Ｒ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で終了となったこと、人口減少による測定単位の減少などにより、今後減少が予想され、今後は、基本的に基金積立（利子積立、普通交付税の臨財債措置分以外）を行うことは難しいと考える。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特段の目標額・目標年次等はないが、財政調整基金の取崩し状況を踏まえ、各基金の使途目的に応じた財源として、最低限の取崩しを行っていく。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増加要因：定期預金による利子積立による増加</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減少要因：財政調整基金の取崩しを行わなかった。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人口減の町勢を鑑みると、今後継続して基金積立（利子積立以外）を行うことは難しいと考える。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200">
              <a:effectLst/>
              <a:latin typeface="ＭＳ ゴシック" panose="020B0609070205080204" pitchFamily="49" charset="-128"/>
              <a:ea typeface="ＭＳ ゴシック" panose="020B0609070205080204" pitchFamily="49" charset="-128"/>
            </a:rPr>
            <a:t>　令和</a:t>
          </a:r>
          <a:r>
            <a:rPr lang="en-US" altLang="ja-JP" sz="1200">
              <a:effectLst/>
              <a:latin typeface="ＭＳ ゴシック" panose="020B0609070205080204" pitchFamily="49" charset="-128"/>
              <a:ea typeface="ＭＳ ゴシック" panose="020B0609070205080204" pitchFamily="49" charset="-128"/>
            </a:rPr>
            <a:t>7</a:t>
          </a:r>
          <a:r>
            <a:rPr lang="ja-JP" altLang="en-US" sz="1200">
              <a:effectLst/>
              <a:latin typeface="ＭＳ ゴシック" panose="020B0609070205080204" pitchFamily="49" charset="-128"/>
              <a:ea typeface="ＭＳ ゴシック" panose="020B0609070205080204" pitchFamily="49" charset="-128"/>
            </a:rPr>
            <a:t>年度より一部資金を活用し、公債（国債・地方債等）による資金運用を開始。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当初予算編成時に過度な財政調整基金（一般財源）の取崩しに頼らない歳出削減と歳入確保による財政スリム化に継続して取り組んでいく。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増加要因：定期預金による利子積立による増加</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。普通交付税再算定で措置された</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年度以降の臨時財政対策債償還額の一部に充てる額の積立：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減少要因：</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年度で措置された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普通交付税再算定で措置された</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臨時財政対策債償還額の一部に充てる額の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普通交付税の合併算定替特例について、Ｒ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で終了となったこと、人口減少による測定単位の減少などにより、今後減少が予想され、今後は、基本的に基金積立（利子積立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、普通交付税の臨財債措置分</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以外）を行うことは難しいと考える。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今後の公債費の高止まり傾向が続くため、必要に応じ最低限の取崩しを行っていく。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4,051
4,011
273.94
6,276,345
6,124,198
91,000
3,499,057
6,433,969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少子高齢化による人口減少やにそれに伴う税収減などから低い水準で推移しているが、令和５年度より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ポイン上昇した。</a:t>
          </a:r>
        </a:p>
        <a:p>
          <a:r>
            <a:rPr kumimoji="1" lang="ja-JP" altLang="en-US" sz="1200">
              <a:latin typeface="ＭＳ Ｐゴシック" panose="020B0600070205080204" pitchFamily="50" charset="-128"/>
              <a:ea typeface="ＭＳ Ｐゴシック" panose="020B0600070205080204" pitchFamily="50" charset="-128"/>
            </a:rPr>
            <a:t>　今後、人件費、公債費の増加か見込まれる中で、適切な人員管理及び事務事業の精査を行うなど徹底的な歳出の見直しと、徴収率の向上や新たな補助金の活用など歳入（財源）の確保に引き続き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60537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962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算定分母である経常一般財源等の内、普通交付税の追加交付等により一般財源が増加した一方で、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人事院勧告に基づく人件費の増分、物件費の増及び補助費の増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要因により一般財源を財源とする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経常経費が増加したことにより、Ｒ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は数値が悪化した。この比率についてはＲ６以降も上昇することが見込まれる。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①特定目的基金の減少による特財充当が難しくなることにより経常経費充当一般財源が増加する、②公債費がＲ１以降の町債発行額急増の影響で増加する、といった要因により経常収支比率は増加していくと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63</xdr:row>
      <xdr:rowOff>152908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44048"/>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61</xdr:row>
      <xdr:rowOff>85598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668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23114</xdr:rowOff>
    </xdr:from>
    <xdr:to>
      <xdr:col>15</xdr:col>
      <xdr:colOff>82550</xdr:colOff>
      <xdr:row>61</xdr:row>
      <xdr:rowOff>8382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3866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23114</xdr:rowOff>
    </xdr:from>
    <xdr:to>
      <xdr:col>11</xdr:col>
      <xdr:colOff>31750</xdr:colOff>
      <xdr:row>62</xdr:row>
      <xdr:rowOff>34798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38664"/>
          <a:ext cx="889000" cy="5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162069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143764</xdr:rowOff>
    </xdr:from>
    <xdr:to>
      <xdr:col>11</xdr:col>
      <xdr:colOff>82550</xdr:colOff>
      <xdr:row>59</xdr:row>
      <xdr:rowOff>73914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84091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人事院勧告による給与改定に伴う増及び新型コロナウイルス感染症健康被害給付及び小水力発電事業実施設計業務委託の増により一時的に大幅な増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傾向として、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町域が広大で集落が点在しているため効率的な住民サービスが難しく、小規模自治体であるため、経費のスケールメリットが得にくいことから、類似団体と比較して増加</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しやすい構造となっている。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130732</xdr:rowOff>
    </xdr:from>
    <xdr:to>
      <xdr:col>23</xdr:col>
      <xdr:colOff>133350</xdr:colOff>
      <xdr:row>83</xdr:row>
      <xdr:rowOff>14908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89632"/>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130732</xdr:rowOff>
    </xdr:from>
    <xdr:to>
      <xdr:col>19</xdr:col>
      <xdr:colOff>133350</xdr:colOff>
      <xdr:row>82</xdr:row>
      <xdr:rowOff>132175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89632"/>
          <a:ext cx="889000" cy="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104349</xdr:rowOff>
    </xdr:from>
    <xdr:to>
      <xdr:col>15</xdr:col>
      <xdr:colOff>82550</xdr:colOff>
      <xdr:row>82</xdr:row>
      <xdr:rowOff>132175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63249"/>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104349</xdr:rowOff>
    </xdr:from>
    <xdr:to>
      <xdr:col>11</xdr:col>
      <xdr:colOff>31750</xdr:colOff>
      <xdr:row>82</xdr:row>
      <xdr:rowOff>114314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63249"/>
          <a:ext cx="889000" cy="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67002</xdr:rowOff>
    </xdr:from>
    <xdr:to>
      <xdr:col>7</xdr:col>
      <xdr:colOff>31750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135558</xdr:rowOff>
    </xdr:from>
    <xdr:to>
      <xdr:col>23</xdr:col>
      <xdr:colOff>184150</xdr:colOff>
      <xdr:row>83</xdr:row>
      <xdr:rowOff>65708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107635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6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79932</xdr:rowOff>
    </xdr:from>
    <xdr:to>
      <xdr:col>19</xdr:col>
      <xdr:colOff>184150</xdr:colOff>
      <xdr:row>83</xdr:row>
      <xdr:rowOff>10082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166309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25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81375</xdr:rowOff>
    </xdr:from>
    <xdr:to>
      <xdr:col>15</xdr:col>
      <xdr:colOff>133350</xdr:colOff>
      <xdr:row>83</xdr:row>
      <xdr:rowOff>11525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167752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53549</xdr:rowOff>
    </xdr:from>
    <xdr:to>
      <xdr:col>11</xdr:col>
      <xdr:colOff>82550</xdr:colOff>
      <xdr:row>82</xdr:row>
      <xdr:rowOff>155149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139926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9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63514</xdr:rowOff>
    </xdr:from>
    <xdr:to>
      <xdr:col>7</xdr:col>
      <xdr:colOff>31750</xdr:colOff>
      <xdr:row>82</xdr:row>
      <xdr:rowOff>165114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人事院勧告の趣旨を踏まえ、給与の適正化に努めている。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継続して、類似団体平均を下回って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、今後も引き続き給与の適正化に取り組んでいく</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160161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5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15522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905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28928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28928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人口千人当たりの職員数は、町域が広大で集落が点在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する中で</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、住民サービス</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の水準</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維持・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確保する必要があり、全国平均を大きく上回っている。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行政サービスを維持しつつ、適切な人員管理や職員配置の再考、近隣市町村及び北設広域事務組合、東三河広域連合等による共同処理事業の拡充</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の導入</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など事務事業の効率化を進めていく。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17230</xdr:rowOff>
    </xdr:from>
    <xdr:to>
      <xdr:col>81</xdr:col>
      <xdr:colOff>44450</xdr:colOff>
      <xdr:row>61</xdr:row>
      <xdr:rowOff>18638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75680"/>
          <a:ext cx="8382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162137</xdr:rowOff>
    </xdr:from>
    <xdr:to>
      <xdr:col>77</xdr:col>
      <xdr:colOff>44450</xdr:colOff>
      <xdr:row>61</xdr:row>
      <xdr:rowOff>17230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49137"/>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152284</xdr:rowOff>
    </xdr:from>
    <xdr:to>
      <xdr:col>72</xdr:col>
      <xdr:colOff>203200</xdr:colOff>
      <xdr:row>60</xdr:row>
      <xdr:rowOff>162137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39284"/>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143436</xdr:rowOff>
    </xdr:from>
    <xdr:to>
      <xdr:col>68</xdr:col>
      <xdr:colOff>152400</xdr:colOff>
      <xdr:row>60</xdr:row>
      <xdr:rowOff>152284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3043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139288</xdr:rowOff>
    </xdr:from>
    <xdr:to>
      <xdr:col>81</xdr:col>
      <xdr:colOff>95250</xdr:colOff>
      <xdr:row>61</xdr:row>
      <xdr:rowOff>69438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111365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9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137880</xdr:rowOff>
    </xdr:from>
    <xdr:to>
      <xdr:col>77</xdr:col>
      <xdr:colOff>95250</xdr:colOff>
      <xdr:row>61</xdr:row>
      <xdr:rowOff>68030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52807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11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111337</xdr:rowOff>
    </xdr:from>
    <xdr:to>
      <xdr:col>73</xdr:col>
      <xdr:colOff>44450</xdr:colOff>
      <xdr:row>61</xdr:row>
      <xdr:rowOff>41487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26264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101484</xdr:rowOff>
    </xdr:from>
    <xdr:to>
      <xdr:col>68</xdr:col>
      <xdr:colOff>203200</xdr:colOff>
      <xdr:row>61</xdr:row>
      <xdr:rowOff>31634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7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92636</xdr:rowOff>
    </xdr:from>
    <xdr:to>
      <xdr:col>64</xdr:col>
      <xdr:colOff>152400</xdr:colOff>
      <xdr:row>61</xdr:row>
      <xdr:rowOff>22786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32963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年度借入の過疎対策事業債（新斎苑建設事業、歴史民俗資料館（仮称）建設事業等）や平成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年度借入の公営企業債（簡水債及び下水債）に係る元金償還が開始したため数値が上昇した。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給食センター（仮称）整備事業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や一部事務組合への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情報ネットワーク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（民間移行事業）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に対する借入増の影響により公債費が高止まりの状況が続くと見込まれている。引き続き償還財源の確保について計画的かつ適切な管理を実施していく。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140788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505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92528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8848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30480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9797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4022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69306</xdr:rowOff>
    </xdr:from>
    <xdr:to>
      <xdr:col>64</xdr:col>
      <xdr:colOff>152400</xdr:colOff>
      <xdr:row>40</xdr:row>
      <xdr:rowOff>170906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2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155683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1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89988</xdr:rowOff>
    </xdr:from>
    <xdr:to>
      <xdr:col>81</xdr:col>
      <xdr:colOff>95250</xdr:colOff>
      <xdr:row>41</xdr:row>
      <xdr:rowOff>20138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62065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2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将来負担比率は、地方債残高が減少したことなどにより、Ｈ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５まで</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将来負担比率はない状態となって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いた。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６は、一般会計が公営企業へ負担する経費（準元利償還金）が増加し、一部充当可能基金の取崩しの影響で、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今後、公共施設の除却や移譲に財源が必要で、財政調整基金や公共施設整備基金の取崩しを伴うため、将来負担額に対する充当財源も減少するため、将来負担比率が悪化するものと考え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事務事業の見直しによる借入額を抑制し、公債費等の義務的経費の削減を目標とする行財政改革を推し進め、財政の健全化に努める。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125201</xdr:rowOff>
    </xdr:from>
    <xdr:to>
      <xdr:col>81</xdr:col>
      <xdr:colOff>95250</xdr:colOff>
      <xdr:row>14</xdr:row>
      <xdr:rowOff>55351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3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97278</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2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4,051
4,011
273.94
6,276,345
6,124,198
91,000
3,499,057
6,433,969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26.2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と比較すると低い水準となった。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人事院勧告に基づく</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期末・勤勉手当の支給月数の引上げに伴い増額となった。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物件費に係る経常経費比率は、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新型コロナウイルス感染症健康被害給付及び小水力発電事業実施設計業務委託の増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が主な増加要因。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類似団体と比較すると下回っている状況であるが、今後も必要な財源を確保しつつ、より一層の適正化を図る必要がある。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115570</xdr:rowOff>
    </xdr:from>
    <xdr:to>
      <xdr:col>82</xdr:col>
      <xdr:colOff>107950</xdr:colOff>
      <xdr:row>20</xdr:row>
      <xdr:rowOff>73660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15870"/>
          <a:ext cx="0" cy="98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45737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73660</xdr:rowOff>
    </xdr:from>
    <xdr:to>
      <xdr:col>82</xdr:col>
      <xdr:colOff>196850</xdr:colOff>
      <xdr:row>20</xdr:row>
      <xdr:rowOff>73660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115570</xdr:rowOff>
    </xdr:from>
    <xdr:to>
      <xdr:col>82</xdr:col>
      <xdr:colOff>196850</xdr:colOff>
      <xdr:row>14</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1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4053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142240</xdr:rowOff>
    </xdr:from>
    <xdr:to>
      <xdr:col>78</xdr:col>
      <xdr:colOff>69850</xdr:colOff>
      <xdr:row>14</xdr:row>
      <xdr:rowOff>5080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371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142240</xdr:rowOff>
    </xdr:from>
    <xdr:to>
      <xdr:col>73</xdr:col>
      <xdr:colOff>180975</xdr:colOff>
      <xdr:row>14</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371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114300</xdr:rowOff>
    </xdr:from>
    <xdr:to>
      <xdr:col>69</xdr:col>
      <xdr:colOff>142875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64770</xdr:rowOff>
    </xdr:from>
    <xdr:to>
      <xdr:col>82</xdr:col>
      <xdr:colOff>158750</xdr:colOff>
      <xdr:row>14</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144797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7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125730</xdr:rowOff>
    </xdr:from>
    <xdr:to>
      <xdr:col>78</xdr:col>
      <xdr:colOff>120650</xdr:colOff>
      <xdr:row>14</xdr:row>
      <xdr:rowOff>55880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66057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91440</xdr:rowOff>
    </xdr:from>
    <xdr:to>
      <xdr:col>74</xdr:col>
      <xdr:colOff>31750</xdr:colOff>
      <xdr:row>14</xdr:row>
      <xdr:rowOff>21590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3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31767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8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住民税非課税世帯等臨時特別給付金の支給が前年度で完了したことによる。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81280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02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81280</xdr:rowOff>
    </xdr:from>
    <xdr:to>
      <xdr:col>19</xdr:col>
      <xdr:colOff>187325</xdr:colOff>
      <xdr:row>58</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2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96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その他（維持補修費、繰出金）に係る経常収支比率は、</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6.9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後期高齢者医療保険特別会計への繰出金が増加したものの、町道の小規模維持修繕工事が減少したことによる。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73660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06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58</xdr:row>
      <xdr:rowOff>20320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748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58</xdr:row>
      <xdr:rowOff>20320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51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510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補助費に係る経常収支比率は</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ポイント増加し、</a:t>
          </a:r>
          <a:r>
            <a:rPr kumimoji="1" lang="en-US" altLang="ja-JP" sz="1100" b="0" i="0" baseline="0">
              <a:solidFill>
                <a:schemeClr val="dk1"/>
              </a:solidFill>
              <a:effectLst/>
              <a:latin typeface="+mn-lt"/>
              <a:ea typeface="+mn-ea"/>
              <a:cs typeface="+mn-cs"/>
            </a:rPr>
            <a:t>26.2</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主な要因は、法適用企業会計</a:t>
          </a:r>
          <a:r>
            <a:rPr kumimoji="1" lang="ja-JP" altLang="en-US" sz="1100" b="0" i="0" baseline="0">
              <a:solidFill>
                <a:schemeClr val="dk1"/>
              </a:solidFill>
              <a:effectLst/>
              <a:latin typeface="+mn-lt"/>
              <a:ea typeface="+mn-ea"/>
              <a:cs typeface="+mn-cs"/>
            </a:rPr>
            <a:t>（簡易水道事業会計、公共下水道事業会計）への</a:t>
          </a:r>
          <a:r>
            <a:rPr kumimoji="1" lang="ja-JP" altLang="ja-JP" sz="1100" b="0" i="0" baseline="0">
              <a:solidFill>
                <a:schemeClr val="dk1"/>
              </a:solidFill>
              <a:effectLst/>
              <a:latin typeface="+mn-lt"/>
              <a:ea typeface="+mn-ea"/>
              <a:cs typeface="+mn-cs"/>
            </a:rPr>
            <a:t>一般会計補助金・負担金の増加による。　</a:t>
          </a:r>
          <a:endParaRPr lang="ja-JP" altLang="ja-JP" sz="1400">
            <a:effectLst/>
          </a:endParaRPr>
        </a:p>
        <a:p>
          <a:r>
            <a:rPr kumimoji="1" lang="ja-JP" altLang="ja-JP" sz="1100" b="0" i="0" baseline="0">
              <a:solidFill>
                <a:schemeClr val="dk1"/>
              </a:solidFill>
              <a:effectLst/>
              <a:latin typeface="+mn-lt"/>
              <a:ea typeface="+mn-ea"/>
              <a:cs typeface="+mn-cs"/>
            </a:rPr>
            <a:t>　引き続き、補助内容の精査などに努める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40</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728968"/>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39</xdr:row>
      <xdr:rowOff>42418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100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38</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637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16764</xdr:rowOff>
    </xdr:from>
    <xdr:to>
      <xdr:col>82</xdr:col>
      <xdr:colOff>158750</xdr:colOff>
      <xdr:row>40</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96791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163068</xdr:rowOff>
    </xdr:from>
    <xdr:to>
      <xdr:col>78</xdr:col>
      <xdr:colOff>120650</xdr:colOff>
      <xdr:row>39</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77995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年度借入の過疎対策事業債（新斎苑建設事業、歴史民俗資料館（仮称）建設事業等）の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償還が開始され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給食センター（仮称）整備事業や一部事務組合への情報ネットワーク負担金（民間移行事業）に対する借入増の影響により公債費が高止まりの状況が続くと見込まれているため、適切な財源運営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533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123189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152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85089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69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69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12717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7.8</a:t>
          </a:r>
          <a:r>
            <a:rPr kumimoji="1" lang="ja-JP" altLang="ja-JP" sz="1100" b="0" i="0" baseline="0">
              <a:solidFill>
                <a:schemeClr val="dk1"/>
              </a:solidFill>
              <a:effectLst/>
              <a:latin typeface="+mn-lt"/>
              <a:ea typeface="+mn-ea"/>
              <a:cs typeface="+mn-cs"/>
            </a:rPr>
            <a:t>ポイント増加し、</a:t>
          </a:r>
          <a:r>
            <a:rPr kumimoji="1" lang="en-US" altLang="ja-JP" sz="1100" b="0" i="0" baseline="0">
              <a:solidFill>
                <a:schemeClr val="dk1"/>
              </a:solidFill>
              <a:effectLst/>
              <a:latin typeface="+mn-lt"/>
              <a:ea typeface="+mn-ea"/>
              <a:cs typeface="+mn-cs"/>
            </a:rPr>
            <a:t>70.7</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今後は、物件費、補助費、扶助費及び施設の老朽化に係る維持管理経費など予算規模に占める割合が増加する見込みがあるため、計画的かつ適切な行財政運営をさらに進めていく必要がある。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78</xdr:row>
      <xdr:rowOff>159004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75487"/>
          <a:ext cx="8382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76</xdr:row>
      <xdr:rowOff>145287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9202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77</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92024"/>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18814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108204</xdr:rowOff>
    </xdr:from>
    <xdr:to>
      <xdr:col>82</xdr:col>
      <xdr:colOff>158750</xdr:colOff>
      <xdr:row>79</xdr:row>
      <xdr:rowOff>38354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80281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110505</xdr:rowOff>
    </xdr:from>
    <xdr:to>
      <xdr:col>29</xdr:col>
      <xdr:colOff>127000</xdr:colOff>
      <xdr:row>17</xdr:row>
      <xdr:rowOff>151298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2780"/>
          <a:ext cx="647700" cy="40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151298</xdr:rowOff>
    </xdr:from>
    <xdr:to>
      <xdr:col>26</xdr:col>
      <xdr:colOff>50800</xdr:colOff>
      <xdr:row>18</xdr:row>
      <xdr:rowOff>14662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3573"/>
          <a:ext cx="698500" cy="34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14662</xdr:rowOff>
    </xdr:from>
    <xdr:to>
      <xdr:col>22</xdr:col>
      <xdr:colOff>114300</xdr:colOff>
      <xdr:row>18</xdr:row>
      <xdr:rowOff>34002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8387"/>
          <a:ext cx="698500" cy="1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34002</xdr:rowOff>
    </xdr:from>
    <xdr:to>
      <xdr:col>18</xdr:col>
      <xdr:colOff>177800</xdr:colOff>
      <xdr:row>18</xdr:row>
      <xdr:rowOff>42995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7727"/>
          <a:ext cx="698500" cy="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50949</xdr:rowOff>
    </xdr:from>
    <xdr:to>
      <xdr:col>15</xdr:col>
      <xdr:colOff>101600</xdr:colOff>
      <xdr:row>17</xdr:row>
      <xdr:rowOff>152549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162726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59705</xdr:rowOff>
    </xdr:from>
    <xdr:to>
      <xdr:col>29</xdr:col>
      <xdr:colOff>177800</xdr:colOff>
      <xdr:row>17</xdr:row>
      <xdr:rowOff>161305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1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31782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100498</xdr:rowOff>
    </xdr:from>
    <xdr:to>
      <xdr:col>26</xdr:col>
      <xdr:colOff>101600</xdr:colOff>
      <xdr:row>18</xdr:row>
      <xdr:rowOff>30648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6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15425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49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135312</xdr:rowOff>
    </xdr:from>
    <xdr:to>
      <xdr:col>22</xdr:col>
      <xdr:colOff>165100</xdr:colOff>
      <xdr:row>18</xdr:row>
      <xdr:rowOff>65462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7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50239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154652</xdr:rowOff>
    </xdr:from>
    <xdr:to>
      <xdr:col>19</xdr:col>
      <xdr:colOff>38100</xdr:colOff>
      <xdr:row>18</xdr:row>
      <xdr:rowOff>84802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69579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163645</xdr:rowOff>
    </xdr:from>
    <xdr:to>
      <xdr:col>15</xdr:col>
      <xdr:colOff>101600</xdr:colOff>
      <xdr:row>18</xdr:row>
      <xdr:rowOff>93795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78572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74096</xdr:rowOff>
    </xdr:from>
    <xdr:to>
      <xdr:col>29</xdr:col>
      <xdr:colOff>127000</xdr:colOff>
      <xdr:row>36</xdr:row>
      <xdr:rowOff>101419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27346"/>
          <a:ext cx="647700" cy="2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101419</xdr:rowOff>
    </xdr:from>
    <xdr:to>
      <xdr:col>26</xdr:col>
      <xdr:colOff>50800</xdr:colOff>
      <xdr:row>36</xdr:row>
      <xdr:rowOff>120371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54669"/>
          <a:ext cx="698500" cy="1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120371</xdr:rowOff>
    </xdr:from>
    <xdr:to>
      <xdr:col>22</xdr:col>
      <xdr:colOff>114300</xdr:colOff>
      <xdr:row>37</xdr:row>
      <xdr:rowOff>27953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73621"/>
          <a:ext cx="698500" cy="7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27953</xdr:rowOff>
    </xdr:from>
    <xdr:to>
      <xdr:col>18</xdr:col>
      <xdr:colOff>177800</xdr:colOff>
      <xdr:row>37</xdr:row>
      <xdr:rowOff>58020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52653"/>
          <a:ext cx="698500" cy="3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91716</xdr:rowOff>
    </xdr:from>
    <xdr:to>
      <xdr:col>15</xdr:col>
      <xdr:colOff>101600</xdr:colOff>
      <xdr:row>37</xdr:row>
      <xdr:rowOff>21866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203493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23296</xdr:rowOff>
    </xdr:from>
    <xdr:to>
      <xdr:col>29</xdr:col>
      <xdr:colOff>177800</xdr:colOff>
      <xdr:row>36</xdr:row>
      <xdr:rowOff>124896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7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211273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2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50619</xdr:rowOff>
    </xdr:from>
    <xdr:to>
      <xdr:col>26</xdr:col>
      <xdr:colOff>101600</xdr:colOff>
      <xdr:row>36</xdr:row>
      <xdr:rowOff>152219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0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162396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7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69571</xdr:rowOff>
    </xdr:from>
    <xdr:to>
      <xdr:col>22</xdr:col>
      <xdr:colOff>165100</xdr:colOff>
      <xdr:row>36</xdr:row>
      <xdr:rowOff>171171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181348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9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148603</xdr:rowOff>
    </xdr:from>
    <xdr:to>
      <xdr:col>19</xdr:col>
      <xdr:colOff>38100</xdr:colOff>
      <xdr:row>37</xdr:row>
      <xdr:rowOff>78753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0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260380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7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7220</xdr:rowOff>
    </xdr:from>
    <xdr:to>
      <xdr:col>15</xdr:col>
      <xdr:colOff>101600</xdr:colOff>
      <xdr:row>37</xdr:row>
      <xdr:rowOff>108820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3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93597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1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4,051
4,011
273.94
6,276,345
6,124,198
91,000
3,499,057
6,433,969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112257</xdr:rowOff>
    </xdr:from>
    <xdr:to>
      <xdr:col>24</xdr:col>
      <xdr:colOff>63500</xdr:colOff>
      <xdr:row>36</xdr:row>
      <xdr:rowOff>152218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4457"/>
          <a:ext cx="838200" cy="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152218</xdr:rowOff>
    </xdr:from>
    <xdr:to>
      <xdr:col>19</xdr:col>
      <xdr:colOff>177800</xdr:colOff>
      <xdr:row>37</xdr:row>
      <xdr:rowOff>3451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4418"/>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3451</xdr:rowOff>
    </xdr:from>
    <xdr:to>
      <xdr:col>15</xdr:col>
      <xdr:colOff>50800</xdr:colOff>
      <xdr:row>37</xdr:row>
      <xdr:rowOff>8305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7101"/>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8305</xdr:rowOff>
    </xdr:from>
    <xdr:to>
      <xdr:col>10</xdr:col>
      <xdr:colOff>114300</xdr:colOff>
      <xdr:row>37</xdr:row>
      <xdr:rowOff>20243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1955"/>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81093</xdr:rowOff>
    </xdr:from>
    <xdr:to>
      <xdr:col>6</xdr:col>
      <xdr:colOff>38100</xdr:colOff>
      <xdr:row>37</xdr:row>
      <xdr:rowOff>11243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27770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61457</xdr:rowOff>
    </xdr:from>
    <xdr:to>
      <xdr:col>24</xdr:col>
      <xdr:colOff>114300</xdr:colOff>
      <xdr:row>36</xdr:row>
      <xdr:rowOff>163057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39884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101418</xdr:rowOff>
    </xdr:from>
    <xdr:to>
      <xdr:col>20</xdr:col>
      <xdr:colOff>38100</xdr:colOff>
      <xdr:row>37</xdr:row>
      <xdr:rowOff>31568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22695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124101</xdr:rowOff>
    </xdr:from>
    <xdr:to>
      <xdr:col>15</xdr:col>
      <xdr:colOff>101600</xdr:colOff>
      <xdr:row>37</xdr:row>
      <xdr:rowOff>54251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45378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8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128955</xdr:rowOff>
    </xdr:from>
    <xdr:to>
      <xdr:col>10</xdr:col>
      <xdr:colOff>165100</xdr:colOff>
      <xdr:row>37</xdr:row>
      <xdr:rowOff>59105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75632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140893</xdr:rowOff>
    </xdr:from>
    <xdr:to>
      <xdr:col>6</xdr:col>
      <xdr:colOff>38100</xdr:colOff>
      <xdr:row>37</xdr:row>
      <xdr:rowOff>71043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62170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0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44252</xdr:rowOff>
    </xdr:from>
    <xdr:to>
      <xdr:col>24</xdr:col>
      <xdr:colOff>63500</xdr:colOff>
      <xdr:row>57</xdr:row>
      <xdr:rowOff>98505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6902"/>
          <a:ext cx="838200" cy="5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88126</xdr:rowOff>
    </xdr:from>
    <xdr:to>
      <xdr:col>19</xdr:col>
      <xdr:colOff>177800</xdr:colOff>
      <xdr:row>57</xdr:row>
      <xdr:rowOff>98505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0776"/>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88126</xdr:rowOff>
    </xdr:from>
    <xdr:to>
      <xdr:col>15</xdr:col>
      <xdr:colOff>50800</xdr:colOff>
      <xdr:row>57</xdr:row>
      <xdr:rowOff>113209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0776"/>
          <a:ext cx="889000" cy="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84457</xdr:rowOff>
    </xdr:from>
    <xdr:to>
      <xdr:col>10</xdr:col>
      <xdr:colOff>114300</xdr:colOff>
      <xdr:row>57</xdr:row>
      <xdr:rowOff>113209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7107"/>
          <a:ext cx="889000" cy="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25534</xdr:rowOff>
    </xdr:from>
    <xdr:to>
      <xdr:col>6</xdr:col>
      <xdr:colOff>38100</xdr:colOff>
      <xdr:row>57</xdr:row>
      <xdr:rowOff>127134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164902</xdr:rowOff>
    </xdr:from>
    <xdr:to>
      <xdr:col>24</xdr:col>
      <xdr:colOff>114300</xdr:colOff>
      <xdr:row>57</xdr:row>
      <xdr:rowOff>95052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143329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47705</xdr:rowOff>
    </xdr:from>
    <xdr:to>
      <xdr:col>20</xdr:col>
      <xdr:colOff>38100</xdr:colOff>
      <xdr:row>57</xdr:row>
      <xdr:rowOff>149305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140432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37326</xdr:rowOff>
    </xdr:from>
    <xdr:to>
      <xdr:col>15</xdr:col>
      <xdr:colOff>101600</xdr:colOff>
      <xdr:row>57</xdr:row>
      <xdr:rowOff>138926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130053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62409</xdr:rowOff>
    </xdr:from>
    <xdr:to>
      <xdr:col>10</xdr:col>
      <xdr:colOff>165100</xdr:colOff>
      <xdr:row>57</xdr:row>
      <xdr:rowOff>164009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155136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33657</xdr:rowOff>
    </xdr:from>
    <xdr:to>
      <xdr:col>6</xdr:col>
      <xdr:colOff>38100</xdr:colOff>
      <xdr:row>57</xdr:row>
      <xdr:rowOff>135257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126384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8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83080</xdr:rowOff>
    </xdr:from>
    <xdr:to>
      <xdr:col>24</xdr:col>
      <xdr:colOff>63500</xdr:colOff>
      <xdr:row>75</xdr:row>
      <xdr:rowOff>54505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7038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156781</xdr:rowOff>
    </xdr:from>
    <xdr:to>
      <xdr:col>19</xdr:col>
      <xdr:colOff>177800</xdr:colOff>
      <xdr:row>75</xdr:row>
      <xdr:rowOff>54505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844081"/>
          <a:ext cx="8890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156781</xdr:rowOff>
    </xdr:from>
    <xdr:to>
      <xdr:col>15</xdr:col>
      <xdr:colOff>50800</xdr:colOff>
      <xdr:row>75</xdr:row>
      <xdr:rowOff>139599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844081"/>
          <a:ext cx="889000" cy="1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127365</xdr:rowOff>
    </xdr:from>
    <xdr:to>
      <xdr:col>10</xdr:col>
      <xdr:colOff>114300</xdr:colOff>
      <xdr:row>75</xdr:row>
      <xdr:rowOff>139599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986115"/>
          <a:ext cx="889000" cy="1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132764</xdr:rowOff>
    </xdr:from>
    <xdr:to>
      <xdr:col>6</xdr:col>
      <xdr:colOff>38100</xdr:colOff>
      <xdr:row>77</xdr:row>
      <xdr:rowOff>62914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6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54041</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32280</xdr:rowOff>
    </xdr:from>
    <xdr:to>
      <xdr:col>24</xdr:col>
      <xdr:colOff>114300</xdr:colOff>
      <xdr:row>74</xdr:row>
      <xdr:rowOff>133880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55157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3705</xdr:rowOff>
    </xdr:from>
    <xdr:to>
      <xdr:col>20</xdr:col>
      <xdr:colOff>38100</xdr:colOff>
      <xdr:row>75</xdr:row>
      <xdr:rowOff>105305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121832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6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105981</xdr:rowOff>
    </xdr:from>
    <xdr:to>
      <xdr:col>15</xdr:col>
      <xdr:colOff>101600</xdr:colOff>
      <xdr:row>75</xdr:row>
      <xdr:rowOff>36131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52658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5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88799</xdr:rowOff>
    </xdr:from>
    <xdr:to>
      <xdr:col>10</xdr:col>
      <xdr:colOff>165100</xdr:colOff>
      <xdr:row>76</xdr:row>
      <xdr:rowOff>18949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35476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76565</xdr:rowOff>
    </xdr:from>
    <xdr:to>
      <xdr:col>6</xdr:col>
      <xdr:colOff>38100</xdr:colOff>
      <xdr:row>76</xdr:row>
      <xdr:rowOff>6716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35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23242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1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128946</xdr:rowOff>
    </xdr:from>
    <xdr:to>
      <xdr:col>24</xdr:col>
      <xdr:colOff>63500</xdr:colOff>
      <xdr:row>96</xdr:row>
      <xdr:rowOff>59505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16696"/>
          <a:ext cx="838200" cy="10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128946</xdr:rowOff>
    </xdr:from>
    <xdr:to>
      <xdr:col>19</xdr:col>
      <xdr:colOff>177800</xdr:colOff>
      <xdr:row>96</xdr:row>
      <xdr:rowOff>23102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16696"/>
          <a:ext cx="889000" cy="6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167187</xdr:rowOff>
    </xdr:from>
    <xdr:to>
      <xdr:col>15</xdr:col>
      <xdr:colOff>50800</xdr:colOff>
      <xdr:row>96</xdr:row>
      <xdr:rowOff>23102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4937"/>
          <a:ext cx="889000" cy="2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167187</xdr:rowOff>
    </xdr:from>
    <xdr:to>
      <xdr:col>10</xdr:col>
      <xdr:colOff>114300</xdr:colOff>
      <xdr:row>97</xdr:row>
      <xdr:rowOff>105758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4937"/>
          <a:ext cx="889000" cy="28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109365</xdr:rowOff>
    </xdr:from>
    <xdr:to>
      <xdr:col>6</xdr:col>
      <xdr:colOff>38100</xdr:colOff>
      <xdr:row>97</xdr:row>
      <xdr:rowOff>39515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56042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8705</xdr:rowOff>
    </xdr:from>
    <xdr:to>
      <xdr:col>24</xdr:col>
      <xdr:colOff>114300</xdr:colOff>
      <xdr:row>96</xdr:row>
      <xdr:rowOff>110305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158582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78146</xdr:rowOff>
    </xdr:from>
    <xdr:to>
      <xdr:col>20</xdr:col>
      <xdr:colOff>38100</xdr:colOff>
      <xdr:row>96</xdr:row>
      <xdr:rowOff>8296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24823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4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143752</xdr:rowOff>
    </xdr:from>
    <xdr:to>
      <xdr:col>15</xdr:col>
      <xdr:colOff>101600</xdr:colOff>
      <xdr:row>96</xdr:row>
      <xdr:rowOff>73902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90429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116387</xdr:rowOff>
    </xdr:from>
    <xdr:to>
      <xdr:col>10</xdr:col>
      <xdr:colOff>165100</xdr:colOff>
      <xdr:row>96</xdr:row>
      <xdr:rowOff>46537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37664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49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54958</xdr:rowOff>
    </xdr:from>
    <xdr:to>
      <xdr:col>6</xdr:col>
      <xdr:colOff>38100</xdr:colOff>
      <xdr:row>97</xdr:row>
      <xdr:rowOff>156558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147685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92563</xdr:rowOff>
    </xdr:from>
    <xdr:to>
      <xdr:col>55</xdr:col>
      <xdr:colOff>0</xdr:colOff>
      <xdr:row>34</xdr:row>
      <xdr:rowOff>3349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578963"/>
          <a:ext cx="838200" cy="25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3349</xdr:rowOff>
    </xdr:from>
    <xdr:to>
      <xdr:col>50</xdr:col>
      <xdr:colOff>114300</xdr:colOff>
      <xdr:row>35</xdr:row>
      <xdr:rowOff>150723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32649"/>
          <a:ext cx="889000" cy="31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150723</xdr:rowOff>
    </xdr:from>
    <xdr:to>
      <xdr:col>45</xdr:col>
      <xdr:colOff>177800</xdr:colOff>
      <xdr:row>35</xdr:row>
      <xdr:rowOff>151667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51473"/>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19994</xdr:rowOff>
    </xdr:from>
    <xdr:to>
      <xdr:col>41</xdr:col>
      <xdr:colOff>50800</xdr:colOff>
      <xdr:row>35</xdr:row>
      <xdr:rowOff>151667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49294"/>
          <a:ext cx="889000" cy="30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4005</xdr:rowOff>
    </xdr:from>
    <xdr:to>
      <xdr:col>36</xdr:col>
      <xdr:colOff>165100</xdr:colOff>
      <xdr:row>34</xdr:row>
      <xdr:rowOff>105605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96732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41763</xdr:rowOff>
    </xdr:from>
    <xdr:to>
      <xdr:col>55</xdr:col>
      <xdr:colOff>50800</xdr:colOff>
      <xdr:row>32</xdr:row>
      <xdr:rowOff>143363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5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64640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3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123999</xdr:rowOff>
    </xdr:from>
    <xdr:to>
      <xdr:col>50</xdr:col>
      <xdr:colOff>165100</xdr:colOff>
      <xdr:row>34</xdr:row>
      <xdr:rowOff>54149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70676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99923</xdr:rowOff>
    </xdr:from>
    <xdr:to>
      <xdr:col>46</xdr:col>
      <xdr:colOff>38100</xdr:colOff>
      <xdr:row>36</xdr:row>
      <xdr:rowOff>30073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46600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7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100867</xdr:rowOff>
    </xdr:from>
    <xdr:to>
      <xdr:col>41</xdr:col>
      <xdr:colOff>101600</xdr:colOff>
      <xdr:row>36</xdr:row>
      <xdr:rowOff>31017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0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47544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7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140644</xdr:rowOff>
    </xdr:from>
    <xdr:to>
      <xdr:col>36</xdr:col>
      <xdr:colOff>165100</xdr:colOff>
      <xdr:row>34</xdr:row>
      <xdr:rowOff>70794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87321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7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141386</xdr:rowOff>
    </xdr:from>
    <xdr:to>
      <xdr:col>55</xdr:col>
      <xdr:colOff>0</xdr:colOff>
      <xdr:row>58</xdr:row>
      <xdr:rowOff>146503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85486"/>
          <a:ext cx="8382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136123</xdr:rowOff>
    </xdr:from>
    <xdr:to>
      <xdr:col>50</xdr:col>
      <xdr:colOff>114300</xdr:colOff>
      <xdr:row>58</xdr:row>
      <xdr:rowOff>141386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80223"/>
          <a:ext cx="8890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136123</xdr:rowOff>
    </xdr:from>
    <xdr:to>
      <xdr:col>45</xdr:col>
      <xdr:colOff>177800</xdr:colOff>
      <xdr:row>58</xdr:row>
      <xdr:rowOff>141583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80223"/>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42291</xdr:rowOff>
    </xdr:from>
    <xdr:to>
      <xdr:col>41</xdr:col>
      <xdr:colOff>50800</xdr:colOff>
      <xdr:row>58</xdr:row>
      <xdr:rowOff>141583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86391"/>
          <a:ext cx="889000" cy="9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50405</xdr:rowOff>
    </xdr:from>
    <xdr:to>
      <xdr:col>36</xdr:col>
      <xdr:colOff>165100</xdr:colOff>
      <xdr:row>58</xdr:row>
      <xdr:rowOff>152005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143132</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8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95703</xdr:rowOff>
    </xdr:from>
    <xdr:to>
      <xdr:col>55</xdr:col>
      <xdr:colOff>50800</xdr:colOff>
      <xdr:row>59</xdr:row>
      <xdr:rowOff>25853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90586</xdr:rowOff>
    </xdr:from>
    <xdr:to>
      <xdr:col>50</xdr:col>
      <xdr:colOff>165100</xdr:colOff>
      <xdr:row>59</xdr:row>
      <xdr:rowOff>20736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11863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2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85323</xdr:rowOff>
    </xdr:from>
    <xdr:to>
      <xdr:col>46</xdr:col>
      <xdr:colOff>38100</xdr:colOff>
      <xdr:row>59</xdr:row>
      <xdr:rowOff>15473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2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6600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2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90783</xdr:rowOff>
    </xdr:from>
    <xdr:to>
      <xdr:col>41</xdr:col>
      <xdr:colOff>101600</xdr:colOff>
      <xdr:row>59</xdr:row>
      <xdr:rowOff>20933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3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12060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2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162941</xdr:rowOff>
    </xdr:from>
    <xdr:to>
      <xdr:col>36</xdr:col>
      <xdr:colOff>165100</xdr:colOff>
      <xdr:row>58</xdr:row>
      <xdr:rowOff>93091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109618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1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110230</xdr:rowOff>
    </xdr:from>
    <xdr:to>
      <xdr:col>55</xdr:col>
      <xdr:colOff>0</xdr:colOff>
      <xdr:row>78</xdr:row>
      <xdr:rowOff>119053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83330"/>
          <a:ext cx="8382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119053</xdr:rowOff>
    </xdr:from>
    <xdr:to>
      <xdr:col>50</xdr:col>
      <xdr:colOff>114300</xdr:colOff>
      <xdr:row>78</xdr:row>
      <xdr:rowOff>138398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92153"/>
          <a:ext cx="889000" cy="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120686</xdr:rowOff>
    </xdr:from>
    <xdr:to>
      <xdr:col>45</xdr:col>
      <xdr:colOff>177800</xdr:colOff>
      <xdr:row>78</xdr:row>
      <xdr:rowOff>138398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93786"/>
          <a:ext cx="889000" cy="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74090</xdr:rowOff>
    </xdr:from>
    <xdr:to>
      <xdr:col>41</xdr:col>
      <xdr:colOff>50800</xdr:colOff>
      <xdr:row>78</xdr:row>
      <xdr:rowOff>120686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104290"/>
          <a:ext cx="889000" cy="3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78408</xdr:rowOff>
    </xdr:from>
    <xdr:to>
      <xdr:col>36</xdr:col>
      <xdr:colOff>165100</xdr:colOff>
      <xdr:row>78</xdr:row>
      <xdr:rowOff>8558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171135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59430</xdr:rowOff>
    </xdr:from>
    <xdr:to>
      <xdr:col>55</xdr:col>
      <xdr:colOff>50800</xdr:colOff>
      <xdr:row>78</xdr:row>
      <xdr:rowOff>161030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145807</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4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68253</xdr:rowOff>
    </xdr:from>
    <xdr:to>
      <xdr:col>50</xdr:col>
      <xdr:colOff>165100</xdr:colOff>
      <xdr:row>78</xdr:row>
      <xdr:rowOff>169853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160980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3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87598</xdr:rowOff>
    </xdr:from>
    <xdr:to>
      <xdr:col>46</xdr:col>
      <xdr:colOff>38100</xdr:colOff>
      <xdr:row>79</xdr:row>
      <xdr:rowOff>17748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8875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5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69886</xdr:rowOff>
    </xdr:from>
    <xdr:to>
      <xdr:col>41</xdr:col>
      <xdr:colOff>101600</xdr:colOff>
      <xdr:row>79</xdr:row>
      <xdr:rowOff>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162613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23290</xdr:rowOff>
    </xdr:from>
    <xdr:to>
      <xdr:col>36</xdr:col>
      <xdr:colOff>165100</xdr:colOff>
      <xdr:row>76</xdr:row>
      <xdr:rowOff>124890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141416</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82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114511</xdr:rowOff>
    </xdr:from>
    <xdr:to>
      <xdr:col>55</xdr:col>
      <xdr:colOff>0</xdr:colOff>
      <xdr:row>96</xdr:row>
      <xdr:rowOff>147490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73711"/>
          <a:ext cx="838200" cy="3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72151</xdr:rowOff>
    </xdr:from>
    <xdr:to>
      <xdr:col>50</xdr:col>
      <xdr:colOff>114300</xdr:colOff>
      <xdr:row>96</xdr:row>
      <xdr:rowOff>114511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31351"/>
          <a:ext cx="889000" cy="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72151</xdr:rowOff>
    </xdr:from>
    <xdr:to>
      <xdr:col>45</xdr:col>
      <xdr:colOff>177800</xdr:colOff>
      <xdr:row>96</xdr:row>
      <xdr:rowOff>104877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31351"/>
          <a:ext cx="889000" cy="3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105518</xdr:rowOff>
    </xdr:from>
    <xdr:to>
      <xdr:col>41</xdr:col>
      <xdr:colOff>50800</xdr:colOff>
      <xdr:row>96</xdr:row>
      <xdr:rowOff>104877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393268"/>
          <a:ext cx="889000" cy="17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20532</xdr:rowOff>
    </xdr:from>
    <xdr:to>
      <xdr:col>36</xdr:col>
      <xdr:colOff>165100</xdr:colOff>
      <xdr:row>96</xdr:row>
      <xdr:rowOff>122132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113259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57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96690</xdr:rowOff>
    </xdr:from>
    <xdr:to>
      <xdr:col>55</xdr:col>
      <xdr:colOff>50800</xdr:colOff>
      <xdr:row>97</xdr:row>
      <xdr:rowOff>26840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119567</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0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63711</xdr:rowOff>
    </xdr:from>
    <xdr:to>
      <xdr:col>50</xdr:col>
      <xdr:colOff>165100</xdr:colOff>
      <xdr:row>96</xdr:row>
      <xdr:rowOff>165311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10388</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2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21351</xdr:rowOff>
    </xdr:from>
    <xdr:to>
      <xdr:col>46</xdr:col>
      <xdr:colOff>38100</xdr:colOff>
      <xdr:row>96</xdr:row>
      <xdr:rowOff>122951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8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139478</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25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54077</xdr:rowOff>
    </xdr:from>
    <xdr:to>
      <xdr:col>41</xdr:col>
      <xdr:colOff>101600</xdr:colOff>
      <xdr:row>96</xdr:row>
      <xdr:rowOff>155677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146804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0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54718</xdr:rowOff>
    </xdr:from>
    <xdr:to>
      <xdr:col>36</xdr:col>
      <xdr:colOff>165100</xdr:colOff>
      <xdr:row>95</xdr:row>
      <xdr:rowOff>156318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1395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11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69771</xdr:rowOff>
    </xdr:from>
    <xdr:to>
      <xdr:col>85</xdr:col>
      <xdr:colOff>127000</xdr:colOff>
      <xdr:row>39</xdr:row>
      <xdr:rowOff>6430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84871"/>
          <a:ext cx="838200" cy="10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69771</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584871"/>
          <a:ext cx="889000" cy="14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43635</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0185"/>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127080</xdr:rowOff>
    </xdr:from>
    <xdr:to>
      <xdr:col>85</xdr:col>
      <xdr:colOff>177800</xdr:colOff>
      <xdr:row>39</xdr:row>
      <xdr:rowOff>57230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42007</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18971</xdr:rowOff>
    </xdr:from>
    <xdr:to>
      <xdr:col>81</xdr:col>
      <xdr:colOff>101600</xdr:colOff>
      <xdr:row>38</xdr:row>
      <xdr:rowOff>120571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3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111698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2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164285</xdr:rowOff>
    </xdr:from>
    <xdr:to>
      <xdr:col>67</xdr:col>
      <xdr:colOff>101600</xdr:colOff>
      <xdr:row>39</xdr:row>
      <xdr:rowOff>94435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85562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72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133468</xdr:rowOff>
    </xdr:from>
    <xdr:to>
      <xdr:col>85</xdr:col>
      <xdr:colOff>127000</xdr:colOff>
      <xdr:row>77</xdr:row>
      <xdr:rowOff>626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636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626</xdr:rowOff>
    </xdr:from>
    <xdr:to>
      <xdr:col>81</xdr:col>
      <xdr:colOff>50800</xdr:colOff>
      <xdr:row>77</xdr:row>
      <xdr:rowOff>27105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02276"/>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27105</xdr:rowOff>
    </xdr:from>
    <xdr:to>
      <xdr:col>76</xdr:col>
      <xdr:colOff>114300</xdr:colOff>
      <xdr:row>77</xdr:row>
      <xdr:rowOff>47808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28755"/>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47808</xdr:rowOff>
    </xdr:from>
    <xdr:to>
      <xdr:col>71</xdr:col>
      <xdr:colOff>177800</xdr:colOff>
      <xdr:row>77</xdr:row>
      <xdr:rowOff>57872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49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88548</xdr:rowOff>
    </xdr:from>
    <xdr:to>
      <xdr:col>67</xdr:col>
      <xdr:colOff>101600</xdr:colOff>
      <xdr:row>77</xdr:row>
      <xdr:rowOff>18698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35225</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82668</xdr:rowOff>
    </xdr:from>
    <xdr:to>
      <xdr:col>85</xdr:col>
      <xdr:colOff>177800</xdr:colOff>
      <xdr:row>77</xdr:row>
      <xdr:rowOff>12818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105546</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6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121276</xdr:rowOff>
    </xdr:from>
    <xdr:to>
      <xdr:col>81</xdr:col>
      <xdr:colOff>101600</xdr:colOff>
      <xdr:row>77</xdr:row>
      <xdr:rowOff>51426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5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42553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24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147755</xdr:rowOff>
    </xdr:from>
    <xdr:to>
      <xdr:col>76</xdr:col>
      <xdr:colOff>165100</xdr:colOff>
      <xdr:row>77</xdr:row>
      <xdr:rowOff>77905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69032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327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168458</xdr:rowOff>
    </xdr:from>
    <xdr:to>
      <xdr:col>72</xdr:col>
      <xdr:colOff>38100</xdr:colOff>
      <xdr:row>77</xdr:row>
      <xdr:rowOff>98608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89735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29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7072</xdr:rowOff>
    </xdr:from>
    <xdr:to>
      <xdr:col>67</xdr:col>
      <xdr:colOff>101600</xdr:colOff>
      <xdr:row>77</xdr:row>
      <xdr:rowOff>108672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99799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0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108183</xdr:rowOff>
    </xdr:from>
    <xdr:to>
      <xdr:col>85</xdr:col>
      <xdr:colOff>127000</xdr:colOff>
      <xdr:row>98</xdr:row>
      <xdr:rowOff>108395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10283"/>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108183</xdr:rowOff>
    </xdr:from>
    <xdr:to>
      <xdr:col>81</xdr:col>
      <xdr:colOff>50800</xdr:colOff>
      <xdr:row>98</xdr:row>
      <xdr:rowOff>130601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10283"/>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103543</xdr:rowOff>
    </xdr:from>
    <xdr:to>
      <xdr:col>76</xdr:col>
      <xdr:colOff>114300</xdr:colOff>
      <xdr:row>98</xdr:row>
      <xdr:rowOff>130601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34193"/>
          <a:ext cx="889000" cy="19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103543</xdr:rowOff>
    </xdr:from>
    <xdr:to>
      <xdr:col>71</xdr:col>
      <xdr:colOff>177800</xdr:colOff>
      <xdr:row>98</xdr:row>
      <xdr:rowOff>120334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34193"/>
          <a:ext cx="889000" cy="18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76411</xdr:rowOff>
    </xdr:from>
    <xdr:to>
      <xdr:col>67</xdr:col>
      <xdr:colOff>101600</xdr:colOff>
      <xdr:row>98</xdr:row>
      <xdr:rowOff>6561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23088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57595</xdr:rowOff>
    </xdr:from>
    <xdr:to>
      <xdr:col>85</xdr:col>
      <xdr:colOff>177800</xdr:colOff>
      <xdr:row>98</xdr:row>
      <xdr:rowOff>159195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5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143972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57383</xdr:rowOff>
    </xdr:from>
    <xdr:to>
      <xdr:col>81</xdr:col>
      <xdr:colOff>101600</xdr:colOff>
      <xdr:row>98</xdr:row>
      <xdr:rowOff>158983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5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150110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5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79801</xdr:rowOff>
    </xdr:from>
    <xdr:to>
      <xdr:col>76</xdr:col>
      <xdr:colOff>165100</xdr:colOff>
      <xdr:row>99</xdr:row>
      <xdr:rowOff>9951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1078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52743</xdr:rowOff>
    </xdr:from>
    <xdr:to>
      <xdr:col>72</xdr:col>
      <xdr:colOff>38100</xdr:colOff>
      <xdr:row>97</xdr:row>
      <xdr:rowOff>154343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145470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69534</xdr:rowOff>
    </xdr:from>
    <xdr:to>
      <xdr:col>67</xdr:col>
      <xdr:colOff>101600</xdr:colOff>
      <xdr:row>98</xdr:row>
      <xdr:rowOff>171134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162261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6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32001</xdr:rowOff>
    </xdr:from>
    <xdr:to>
      <xdr:col>98</xdr:col>
      <xdr:colOff>38100</xdr:colOff>
      <xdr:row>38</xdr:row>
      <xdr:rowOff>133601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150129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2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49403</xdr:rowOff>
    </xdr:from>
    <xdr:to>
      <xdr:col>116</xdr:col>
      <xdr:colOff>63500</xdr:colOff>
      <xdr:row>58</xdr:row>
      <xdr:rowOff>52375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93503"/>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49769</xdr:rowOff>
    </xdr:from>
    <xdr:to>
      <xdr:col>111</xdr:col>
      <xdr:colOff>177800</xdr:colOff>
      <xdr:row>58</xdr:row>
      <xdr:rowOff>52375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99386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49769</xdr:rowOff>
    </xdr:from>
    <xdr:to>
      <xdr:col>107</xdr:col>
      <xdr:colOff>50800</xdr:colOff>
      <xdr:row>58</xdr:row>
      <xdr:rowOff>53472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93869"/>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49815</xdr:rowOff>
    </xdr:from>
    <xdr:to>
      <xdr:col>102</xdr:col>
      <xdr:colOff>114300</xdr:colOff>
      <xdr:row>58</xdr:row>
      <xdr:rowOff>53472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9391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74247</xdr:rowOff>
    </xdr:from>
    <xdr:to>
      <xdr:col>98</xdr:col>
      <xdr:colOff>38100</xdr:colOff>
      <xdr:row>58</xdr:row>
      <xdr:rowOff>4397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20924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170053</xdr:rowOff>
    </xdr:from>
    <xdr:to>
      <xdr:col>116</xdr:col>
      <xdr:colOff>114300</xdr:colOff>
      <xdr:row>58</xdr:row>
      <xdr:rowOff>100203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84980</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5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1575</xdr:rowOff>
    </xdr:from>
    <xdr:to>
      <xdr:col>112</xdr:col>
      <xdr:colOff>38100</xdr:colOff>
      <xdr:row>58</xdr:row>
      <xdr:rowOff>103175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94302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3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170419</xdr:rowOff>
    </xdr:from>
    <xdr:to>
      <xdr:col>107</xdr:col>
      <xdr:colOff>101600</xdr:colOff>
      <xdr:row>58</xdr:row>
      <xdr:rowOff>100569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91696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2672</xdr:rowOff>
    </xdr:from>
    <xdr:to>
      <xdr:col>102</xdr:col>
      <xdr:colOff>165100</xdr:colOff>
      <xdr:row>58</xdr:row>
      <xdr:rowOff>104272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95399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170465</xdr:rowOff>
    </xdr:from>
    <xdr:to>
      <xdr:col>98</xdr:col>
      <xdr:colOff>38100</xdr:colOff>
      <xdr:row>58</xdr:row>
      <xdr:rowOff>100615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91742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3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161440</xdr:rowOff>
    </xdr:from>
    <xdr:to>
      <xdr:col>116</xdr:col>
      <xdr:colOff>62864</xdr:colOff>
      <xdr:row>78</xdr:row>
      <xdr:rowOff>45915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848740"/>
          <a:ext cx="1269" cy="570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49742</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42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45915</xdr:rowOff>
    </xdr:from>
    <xdr:to>
      <xdr:col>116</xdr:col>
      <xdr:colOff>152400</xdr:colOff>
      <xdr:row>78</xdr:row>
      <xdr:rowOff>45915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4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108117</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262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161440</xdr:rowOff>
    </xdr:from>
    <xdr:to>
      <xdr:col>116</xdr:col>
      <xdr:colOff>152400</xdr:colOff>
      <xdr:row>74</xdr:row>
      <xdr:rowOff>161440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84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96746</xdr:rowOff>
    </xdr:from>
    <xdr:to>
      <xdr:col>116</xdr:col>
      <xdr:colOff>63500</xdr:colOff>
      <xdr:row>77</xdr:row>
      <xdr:rowOff>134026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3298396"/>
          <a:ext cx="838200" cy="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133845</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9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110968</xdr:rowOff>
    </xdr:from>
    <xdr:to>
      <xdr:col>116</xdr:col>
      <xdr:colOff>114300</xdr:colOff>
      <xdr:row>77</xdr:row>
      <xdr:rowOff>41118</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31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79130</xdr:rowOff>
    </xdr:from>
    <xdr:to>
      <xdr:col>111</xdr:col>
      <xdr:colOff>177800</xdr:colOff>
      <xdr:row>77</xdr:row>
      <xdr:rowOff>96746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0434300" y="12080630"/>
          <a:ext cx="889000" cy="12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140518</xdr:rowOff>
    </xdr:from>
    <xdr:to>
      <xdr:col>112</xdr:col>
      <xdr:colOff>38100</xdr:colOff>
      <xdr:row>76</xdr:row>
      <xdr:rowOff>70669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87195</xdr:rowOff>
    </xdr:from>
    <xdr:ext cx="59901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23795" y="127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79130</xdr:rowOff>
    </xdr:from>
    <xdr:to>
      <xdr:col>107</xdr:col>
      <xdr:colOff>50800</xdr:colOff>
      <xdr:row>75</xdr:row>
      <xdr:rowOff>52553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2080630"/>
          <a:ext cx="889000" cy="8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103686</xdr:rowOff>
    </xdr:from>
    <xdr:to>
      <xdr:col>107</xdr:col>
      <xdr:colOff>101600</xdr:colOff>
      <xdr:row>76</xdr:row>
      <xdr:rowOff>33837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24962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34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50258</xdr:rowOff>
    </xdr:from>
    <xdr:to>
      <xdr:col>102</xdr:col>
      <xdr:colOff>114300</xdr:colOff>
      <xdr:row>75</xdr:row>
      <xdr:rowOff>52553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2737558"/>
          <a:ext cx="889000" cy="17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121046</xdr:rowOff>
    </xdr:from>
    <xdr:to>
      <xdr:col>102</xdr:col>
      <xdr:colOff>165100</xdr:colOff>
      <xdr:row>76</xdr:row>
      <xdr:rowOff>51197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42322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45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83226</xdr:rowOff>
    </xdr:from>
    <xdr:to>
      <xdr:col>116</xdr:col>
      <xdr:colOff>114300</xdr:colOff>
      <xdr:row>78</xdr:row>
      <xdr:rowOff>13376</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32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169603</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45946</xdr:rowOff>
    </xdr:from>
    <xdr:to>
      <xdr:col>112</xdr:col>
      <xdr:colOff>38100</xdr:colOff>
      <xdr:row>77</xdr:row>
      <xdr:rowOff>147546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32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138673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34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28330</xdr:rowOff>
    </xdr:from>
    <xdr:to>
      <xdr:col>107</xdr:col>
      <xdr:colOff>101600</xdr:colOff>
      <xdr:row>70</xdr:row>
      <xdr:rowOff>129930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20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146457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18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1753</xdr:rowOff>
    </xdr:from>
    <xdr:to>
      <xdr:col>102</xdr:col>
      <xdr:colOff>165100</xdr:colOff>
      <xdr:row>75</xdr:row>
      <xdr:rowOff>103353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28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119880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263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170908</xdr:rowOff>
    </xdr:from>
    <xdr:to>
      <xdr:col>98</xdr:col>
      <xdr:colOff>38100</xdr:colOff>
      <xdr:row>74</xdr:row>
      <xdr:rowOff>101058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6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117585</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246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の増加要因</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及び期末・勤勉手当の支給月数の引上げに伴い増額となった。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法適用企業会計（簡易水道事業会計、公共下水道事業会計）への一般会計補助金・負担金の増加による。</a:t>
          </a:r>
          <a:r>
            <a:rPr kumimoji="0"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新型コロナウイルス感染症健康被害給付及び小水力発電事業実施設計業務委託の増が主な増加要因。</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ＭＳ Ｐゴシック" panose="020B0600070205080204" pitchFamily="50" charset="-128"/>
              <a:ea typeface="ＭＳ Ｐゴシック" panose="020B0600070205080204" pitchFamily="50" charset="-128"/>
            </a:rPr>
            <a:t>・公債費：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年度借入の過疎対策事業債（新斎苑建設事業、歴史民俗資料館（仮称）建設事業等）の元金償還が開始され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・維持補修費：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町道の小規模維持修繕工事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の事業量の減による。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減少要</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大規模自然災害（</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R5.6</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発生の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台風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による農地、林道及び町道の復旧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事業がなかったため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。・扶助費：住民税非課税世帯に対する給付金（新型コロナ、物価高騰対策）支給に係る経費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で完了となったため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・普通建設事業：田口小給排水管更新工事が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年度完了し、町道笹平奴田小松線の事業量が減したため。</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住民税非課税世帯等臨時特別給付金の支給が前年度で完了したこと。</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4,051
4,011
273.94
6,276,345
6,124,198
91,000
3,499,057
6,433,969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113731</xdr:rowOff>
    </xdr:from>
    <xdr:to>
      <xdr:col>24</xdr:col>
      <xdr:colOff>63500</xdr:colOff>
      <xdr:row>36</xdr:row>
      <xdr:rowOff>135334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85931"/>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135334</xdr:rowOff>
    </xdr:from>
    <xdr:to>
      <xdr:col>19</xdr:col>
      <xdr:colOff>177800</xdr:colOff>
      <xdr:row>36</xdr:row>
      <xdr:rowOff>156845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07534"/>
          <a:ext cx="889000" cy="2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155702</xdr:rowOff>
    </xdr:from>
    <xdr:to>
      <xdr:col>15</xdr:col>
      <xdr:colOff>50800</xdr:colOff>
      <xdr:row>36</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279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141575</xdr:rowOff>
    </xdr:from>
    <xdr:to>
      <xdr:col>10</xdr:col>
      <xdr:colOff>114300</xdr:colOff>
      <xdr:row>36</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13775"/>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39294</xdr:rowOff>
    </xdr:from>
    <xdr:to>
      <xdr:col>6</xdr:col>
      <xdr:colOff>38100</xdr:colOff>
      <xdr:row>36</xdr:row>
      <xdr:rowOff>140894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1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157421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59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62931</xdr:rowOff>
    </xdr:from>
    <xdr:to>
      <xdr:col>24</xdr:col>
      <xdr:colOff>114300</xdr:colOff>
      <xdr:row>36</xdr:row>
      <xdr:rowOff>164531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41358</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84534</xdr:rowOff>
    </xdr:from>
    <xdr:to>
      <xdr:col>20</xdr:col>
      <xdr:colOff>38100</xdr:colOff>
      <xdr:row>37</xdr:row>
      <xdr:rowOff>14684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5811</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106045</xdr:rowOff>
    </xdr:from>
    <xdr:to>
      <xdr:col>15</xdr:col>
      <xdr:colOff>101600</xdr:colOff>
      <xdr:row>37</xdr:row>
      <xdr:rowOff>36195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27322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37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104902</xdr:rowOff>
    </xdr:from>
    <xdr:to>
      <xdr:col>10</xdr:col>
      <xdr:colOff>165100</xdr:colOff>
      <xdr:row>37</xdr:row>
      <xdr:rowOff>35052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26179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3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90775</xdr:rowOff>
    </xdr:from>
    <xdr:to>
      <xdr:col>6</xdr:col>
      <xdr:colOff>38100</xdr:colOff>
      <xdr:row>37</xdr:row>
      <xdr:rowOff>20925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6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5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71537</xdr:rowOff>
    </xdr:from>
    <xdr:to>
      <xdr:col>24</xdr:col>
      <xdr:colOff>63500</xdr:colOff>
      <xdr:row>58</xdr:row>
      <xdr:rowOff>100390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5637"/>
          <a:ext cx="838200" cy="2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100390</xdr:rowOff>
    </xdr:from>
    <xdr:to>
      <xdr:col>19</xdr:col>
      <xdr:colOff>177800</xdr:colOff>
      <xdr:row>58</xdr:row>
      <xdr:rowOff>107976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44490"/>
          <a:ext cx="889000" cy="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49809</xdr:rowOff>
    </xdr:from>
    <xdr:to>
      <xdr:col>15</xdr:col>
      <xdr:colOff>50800</xdr:colOff>
      <xdr:row>58</xdr:row>
      <xdr:rowOff>107976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3909"/>
          <a:ext cx="889000" cy="5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151860</xdr:rowOff>
    </xdr:from>
    <xdr:to>
      <xdr:col>10</xdr:col>
      <xdr:colOff>114300</xdr:colOff>
      <xdr:row>58</xdr:row>
      <xdr:rowOff>49809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4510"/>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30901</xdr:rowOff>
    </xdr:from>
    <xdr:to>
      <xdr:col>6</xdr:col>
      <xdr:colOff>38100</xdr:colOff>
      <xdr:row>57</xdr:row>
      <xdr:rowOff>132501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149028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20737</xdr:rowOff>
    </xdr:from>
    <xdr:to>
      <xdr:col>24</xdr:col>
      <xdr:colOff>114300</xdr:colOff>
      <xdr:row>58</xdr:row>
      <xdr:rowOff>122337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107114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49590</xdr:rowOff>
    </xdr:from>
    <xdr:to>
      <xdr:col>20</xdr:col>
      <xdr:colOff>38100</xdr:colOff>
      <xdr:row>58</xdr:row>
      <xdr:rowOff>151190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142317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8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57176</xdr:rowOff>
    </xdr:from>
    <xdr:to>
      <xdr:col>15</xdr:col>
      <xdr:colOff>101600</xdr:colOff>
      <xdr:row>58</xdr:row>
      <xdr:rowOff>158776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149903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9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170459</xdr:rowOff>
    </xdr:from>
    <xdr:to>
      <xdr:col>10</xdr:col>
      <xdr:colOff>165100</xdr:colOff>
      <xdr:row>58</xdr:row>
      <xdr:rowOff>100609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91736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3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101060</xdr:rowOff>
    </xdr:from>
    <xdr:to>
      <xdr:col>6</xdr:col>
      <xdr:colOff>38100</xdr:colOff>
      <xdr:row>58</xdr:row>
      <xdr:rowOff>31210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22337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69588</xdr:rowOff>
    </xdr:from>
    <xdr:to>
      <xdr:col>24</xdr:col>
      <xdr:colOff>63500</xdr:colOff>
      <xdr:row>76</xdr:row>
      <xdr:rowOff>23058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28338"/>
          <a:ext cx="838200" cy="12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23058</xdr:rowOff>
    </xdr:from>
    <xdr:to>
      <xdr:col>19</xdr:col>
      <xdr:colOff>177800</xdr:colOff>
      <xdr:row>77</xdr:row>
      <xdr:rowOff>69777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53258"/>
          <a:ext cx="889000" cy="2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69777</xdr:rowOff>
    </xdr:from>
    <xdr:to>
      <xdr:col>15</xdr:col>
      <xdr:colOff>50800</xdr:colOff>
      <xdr:row>77</xdr:row>
      <xdr:rowOff>104958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271427"/>
          <a:ext cx="889000" cy="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104958</xdr:rowOff>
    </xdr:from>
    <xdr:to>
      <xdr:col>10</xdr:col>
      <xdr:colOff>114300</xdr:colOff>
      <xdr:row>78</xdr:row>
      <xdr:rowOff>77932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06608"/>
          <a:ext cx="889000" cy="1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114784</xdr:rowOff>
    </xdr:from>
    <xdr:to>
      <xdr:col>6</xdr:col>
      <xdr:colOff>38100</xdr:colOff>
      <xdr:row>77</xdr:row>
      <xdr:rowOff>44934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18788</xdr:rowOff>
    </xdr:from>
    <xdr:to>
      <xdr:col>24</xdr:col>
      <xdr:colOff>114300</xdr:colOff>
      <xdr:row>75</xdr:row>
      <xdr:rowOff>120388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41665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143707</xdr:rowOff>
    </xdr:from>
    <xdr:to>
      <xdr:col>20</xdr:col>
      <xdr:colOff>38100</xdr:colOff>
      <xdr:row>76</xdr:row>
      <xdr:rowOff>73856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02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90384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7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18977</xdr:rowOff>
    </xdr:from>
    <xdr:to>
      <xdr:col>15</xdr:col>
      <xdr:colOff>101600</xdr:colOff>
      <xdr:row>77</xdr:row>
      <xdr:rowOff>120577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137104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9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54158</xdr:rowOff>
    </xdr:from>
    <xdr:to>
      <xdr:col>10</xdr:col>
      <xdr:colOff>165100</xdr:colOff>
      <xdr:row>77</xdr:row>
      <xdr:rowOff>155758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146885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4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27132</xdr:rowOff>
    </xdr:from>
    <xdr:to>
      <xdr:col>6</xdr:col>
      <xdr:colOff>38100</xdr:colOff>
      <xdr:row>78</xdr:row>
      <xdr:rowOff>128732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119859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9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18833</xdr:rowOff>
    </xdr:from>
    <xdr:to>
      <xdr:col>24</xdr:col>
      <xdr:colOff>63500</xdr:colOff>
      <xdr:row>96</xdr:row>
      <xdr:rowOff>138130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78033"/>
          <a:ext cx="838200" cy="1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55040</xdr:rowOff>
    </xdr:from>
    <xdr:to>
      <xdr:col>19</xdr:col>
      <xdr:colOff>177800</xdr:colOff>
      <xdr:row>96</xdr:row>
      <xdr:rowOff>138130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42790"/>
          <a:ext cx="889000" cy="2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55040</xdr:rowOff>
    </xdr:from>
    <xdr:to>
      <xdr:col>15</xdr:col>
      <xdr:colOff>50800</xdr:colOff>
      <xdr:row>96</xdr:row>
      <xdr:rowOff>125034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42790"/>
          <a:ext cx="889000" cy="24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161345</xdr:rowOff>
    </xdr:from>
    <xdr:to>
      <xdr:col>10</xdr:col>
      <xdr:colOff>114300</xdr:colOff>
      <xdr:row>96</xdr:row>
      <xdr:rowOff>125034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77645"/>
          <a:ext cx="889000" cy="30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148146</xdr:rowOff>
    </xdr:from>
    <xdr:to>
      <xdr:col>6</xdr:col>
      <xdr:colOff>38100</xdr:colOff>
      <xdr:row>97</xdr:row>
      <xdr:rowOff>78296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69423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139483</xdr:rowOff>
    </xdr:from>
    <xdr:to>
      <xdr:col>24</xdr:col>
      <xdr:colOff>114300</xdr:colOff>
      <xdr:row>96</xdr:row>
      <xdr:rowOff>69633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162360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7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87330</xdr:rowOff>
    </xdr:from>
    <xdr:to>
      <xdr:col>20</xdr:col>
      <xdr:colOff>38100</xdr:colOff>
      <xdr:row>97</xdr:row>
      <xdr:rowOff>17480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34007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2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4240</xdr:rowOff>
    </xdr:from>
    <xdr:to>
      <xdr:col>15</xdr:col>
      <xdr:colOff>101600</xdr:colOff>
      <xdr:row>95</xdr:row>
      <xdr:rowOff>105840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9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122367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6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74234</xdr:rowOff>
    </xdr:from>
    <xdr:to>
      <xdr:col>10</xdr:col>
      <xdr:colOff>165100</xdr:colOff>
      <xdr:row>97</xdr:row>
      <xdr:rowOff>4384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3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20911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110545</xdr:rowOff>
    </xdr:from>
    <xdr:to>
      <xdr:col>6</xdr:col>
      <xdr:colOff>38100</xdr:colOff>
      <xdr:row>95</xdr:row>
      <xdr:rowOff>40695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57222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00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156308</xdr:rowOff>
    </xdr:from>
    <xdr:to>
      <xdr:col>55</xdr:col>
      <xdr:colOff>0</xdr:colOff>
      <xdr:row>58</xdr:row>
      <xdr:rowOff>160222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00408"/>
          <a:ext cx="8382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150313</xdr:rowOff>
    </xdr:from>
    <xdr:to>
      <xdr:col>50</xdr:col>
      <xdr:colOff>114300</xdr:colOff>
      <xdr:row>58</xdr:row>
      <xdr:rowOff>160222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94413"/>
          <a:ext cx="889000" cy="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150313</xdr:rowOff>
    </xdr:from>
    <xdr:to>
      <xdr:col>45</xdr:col>
      <xdr:colOff>177800</xdr:colOff>
      <xdr:row>58</xdr:row>
      <xdr:rowOff>165494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94413"/>
          <a:ext cx="889000" cy="1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140222</xdr:rowOff>
    </xdr:from>
    <xdr:to>
      <xdr:col>41</xdr:col>
      <xdr:colOff>50800</xdr:colOff>
      <xdr:row>58</xdr:row>
      <xdr:rowOff>165494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4322"/>
          <a:ext cx="889000" cy="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104144</xdr:rowOff>
    </xdr:from>
    <xdr:to>
      <xdr:col>36</xdr:col>
      <xdr:colOff>165100</xdr:colOff>
      <xdr:row>59</xdr:row>
      <xdr:rowOff>34294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25421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4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105508</xdr:rowOff>
    </xdr:from>
    <xdr:to>
      <xdr:col>55</xdr:col>
      <xdr:colOff>50800</xdr:colOff>
      <xdr:row>59</xdr:row>
      <xdr:rowOff>35658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64885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109422</xdr:rowOff>
    </xdr:from>
    <xdr:to>
      <xdr:col>50</xdr:col>
      <xdr:colOff>165100</xdr:colOff>
      <xdr:row>59</xdr:row>
      <xdr:rowOff>39572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56099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2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99513</xdr:rowOff>
    </xdr:from>
    <xdr:to>
      <xdr:col>46</xdr:col>
      <xdr:colOff>38100</xdr:colOff>
      <xdr:row>59</xdr:row>
      <xdr:rowOff>29663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46190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114694</xdr:rowOff>
    </xdr:from>
    <xdr:to>
      <xdr:col>41</xdr:col>
      <xdr:colOff>101600</xdr:colOff>
      <xdr:row>59</xdr:row>
      <xdr:rowOff>44844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35971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5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89422</xdr:rowOff>
    </xdr:from>
    <xdr:to>
      <xdr:col>36</xdr:col>
      <xdr:colOff>165100</xdr:colOff>
      <xdr:row>59</xdr:row>
      <xdr:rowOff>19572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36099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0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5984</xdr:rowOff>
    </xdr:from>
    <xdr:to>
      <xdr:col>55</xdr:col>
      <xdr:colOff>0</xdr:colOff>
      <xdr:row>78</xdr:row>
      <xdr:rowOff>28361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79084"/>
          <a:ext cx="8382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103132</xdr:rowOff>
    </xdr:from>
    <xdr:to>
      <xdr:col>50</xdr:col>
      <xdr:colOff>114300</xdr:colOff>
      <xdr:row>78</xdr:row>
      <xdr:rowOff>28361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04782"/>
          <a:ext cx="889000" cy="9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103132</xdr:rowOff>
    </xdr:from>
    <xdr:to>
      <xdr:col>45</xdr:col>
      <xdr:colOff>177800</xdr:colOff>
      <xdr:row>77</xdr:row>
      <xdr:rowOff>129592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04782"/>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129592</xdr:rowOff>
    </xdr:from>
    <xdr:to>
      <xdr:col>41</xdr:col>
      <xdr:colOff>50800</xdr:colOff>
      <xdr:row>78</xdr:row>
      <xdr:rowOff>51753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31242"/>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126634</xdr:rowOff>
    </xdr:from>
    <xdr:to>
      <xdr:col>55</xdr:col>
      <xdr:colOff>50800</xdr:colOff>
      <xdr:row>78</xdr:row>
      <xdr:rowOff>56784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149511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149011</xdr:rowOff>
    </xdr:from>
    <xdr:to>
      <xdr:col>50</xdr:col>
      <xdr:colOff>165100</xdr:colOff>
      <xdr:row>78</xdr:row>
      <xdr:rowOff>79161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70288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52332</xdr:rowOff>
    </xdr:from>
    <xdr:to>
      <xdr:col>46</xdr:col>
      <xdr:colOff>38100</xdr:colOff>
      <xdr:row>77</xdr:row>
      <xdr:rowOff>153932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145059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78792</xdr:rowOff>
    </xdr:from>
    <xdr:to>
      <xdr:col>41</xdr:col>
      <xdr:colOff>101600</xdr:colOff>
      <xdr:row>78</xdr:row>
      <xdr:rowOff>8942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25469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953</xdr:rowOff>
    </xdr:from>
    <xdr:to>
      <xdr:col>36</xdr:col>
      <xdr:colOff>165100</xdr:colOff>
      <xdr:row>78</xdr:row>
      <xdr:rowOff>102553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93680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165495</xdr:rowOff>
    </xdr:from>
    <xdr:to>
      <xdr:col>55</xdr:col>
      <xdr:colOff>0</xdr:colOff>
      <xdr:row>96</xdr:row>
      <xdr:rowOff>122100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53245"/>
          <a:ext cx="838200" cy="12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126760</xdr:rowOff>
    </xdr:from>
    <xdr:to>
      <xdr:col>50</xdr:col>
      <xdr:colOff>114300</xdr:colOff>
      <xdr:row>96</xdr:row>
      <xdr:rowOff>122100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414510"/>
          <a:ext cx="889000" cy="1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126760</xdr:rowOff>
    </xdr:from>
    <xdr:to>
      <xdr:col>45</xdr:col>
      <xdr:colOff>177800</xdr:colOff>
      <xdr:row>96</xdr:row>
      <xdr:rowOff>166503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14510"/>
          <a:ext cx="889000" cy="2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70658</xdr:rowOff>
    </xdr:from>
    <xdr:to>
      <xdr:col>41</xdr:col>
      <xdr:colOff>50800</xdr:colOff>
      <xdr:row>96</xdr:row>
      <xdr:rowOff>166503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29858"/>
          <a:ext cx="889000" cy="9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77753</xdr:rowOff>
    </xdr:from>
    <xdr:to>
      <xdr:col>36</xdr:col>
      <xdr:colOff>165100</xdr:colOff>
      <xdr:row>97</xdr:row>
      <xdr:rowOff>7903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170480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114695</xdr:rowOff>
    </xdr:from>
    <xdr:to>
      <xdr:col>55</xdr:col>
      <xdr:colOff>50800</xdr:colOff>
      <xdr:row>96</xdr:row>
      <xdr:rowOff>44845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137572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5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71300</xdr:rowOff>
    </xdr:from>
    <xdr:to>
      <xdr:col>50</xdr:col>
      <xdr:colOff>165100</xdr:colOff>
      <xdr:row>97</xdr:row>
      <xdr:rowOff>1450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17977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0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75960</xdr:rowOff>
    </xdr:from>
    <xdr:to>
      <xdr:col>46</xdr:col>
      <xdr:colOff>38100</xdr:colOff>
      <xdr:row>96</xdr:row>
      <xdr:rowOff>6110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22637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13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115703</xdr:rowOff>
    </xdr:from>
    <xdr:to>
      <xdr:col>41</xdr:col>
      <xdr:colOff>101600</xdr:colOff>
      <xdr:row>97</xdr:row>
      <xdr:rowOff>45853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36980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6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19858</xdr:rowOff>
    </xdr:from>
    <xdr:to>
      <xdr:col>36</xdr:col>
      <xdr:colOff>165100</xdr:colOff>
      <xdr:row>96</xdr:row>
      <xdr:rowOff>121458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137985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25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95397</xdr:rowOff>
    </xdr:from>
    <xdr:to>
      <xdr:col>85</xdr:col>
      <xdr:colOff>127000</xdr:colOff>
      <xdr:row>35</xdr:row>
      <xdr:rowOff>133162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96147"/>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133162</xdr:rowOff>
    </xdr:from>
    <xdr:to>
      <xdr:col>81</xdr:col>
      <xdr:colOff>50800</xdr:colOff>
      <xdr:row>36</xdr:row>
      <xdr:rowOff>53846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33912"/>
          <a:ext cx="889000" cy="9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51194</xdr:rowOff>
    </xdr:from>
    <xdr:to>
      <xdr:col>76</xdr:col>
      <xdr:colOff>114300</xdr:colOff>
      <xdr:row>36</xdr:row>
      <xdr:rowOff>53846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51944"/>
          <a:ext cx="889000" cy="1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51194</xdr:rowOff>
    </xdr:from>
    <xdr:to>
      <xdr:col>71</xdr:col>
      <xdr:colOff>177800</xdr:colOff>
      <xdr:row>36</xdr:row>
      <xdr:rowOff>59972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51944"/>
          <a:ext cx="889000" cy="1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146332</xdr:rowOff>
    </xdr:from>
    <xdr:to>
      <xdr:col>67</xdr:col>
      <xdr:colOff>101600</xdr:colOff>
      <xdr:row>36</xdr:row>
      <xdr:rowOff>76482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93009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44597</xdr:rowOff>
    </xdr:from>
    <xdr:to>
      <xdr:col>85</xdr:col>
      <xdr:colOff>177800</xdr:colOff>
      <xdr:row>35</xdr:row>
      <xdr:rowOff>146197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4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67474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82362</xdr:rowOff>
    </xdr:from>
    <xdr:to>
      <xdr:col>81</xdr:col>
      <xdr:colOff>101600</xdr:colOff>
      <xdr:row>36</xdr:row>
      <xdr:rowOff>12512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29039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5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3046</xdr:rowOff>
    </xdr:from>
    <xdr:to>
      <xdr:col>76</xdr:col>
      <xdr:colOff>165100</xdr:colOff>
      <xdr:row>36</xdr:row>
      <xdr:rowOff>104646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121173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394</xdr:rowOff>
    </xdr:from>
    <xdr:to>
      <xdr:col>72</xdr:col>
      <xdr:colOff>38100</xdr:colOff>
      <xdr:row>35</xdr:row>
      <xdr:rowOff>101994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118521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9172</xdr:rowOff>
    </xdr:from>
    <xdr:to>
      <xdr:col>67</xdr:col>
      <xdr:colOff>101600</xdr:colOff>
      <xdr:row>36</xdr:row>
      <xdr:rowOff>110772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101899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32206</xdr:rowOff>
    </xdr:from>
    <xdr:to>
      <xdr:col>85</xdr:col>
      <xdr:colOff>127000</xdr:colOff>
      <xdr:row>57</xdr:row>
      <xdr:rowOff>87259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04856"/>
          <a:ext cx="838200" cy="5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32206</xdr:rowOff>
    </xdr:from>
    <xdr:to>
      <xdr:col>81</xdr:col>
      <xdr:colOff>50800</xdr:colOff>
      <xdr:row>57</xdr:row>
      <xdr:rowOff>84865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04856"/>
          <a:ext cx="889000" cy="5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84865</xdr:rowOff>
    </xdr:from>
    <xdr:to>
      <xdr:col>76</xdr:col>
      <xdr:colOff>114300</xdr:colOff>
      <xdr:row>57</xdr:row>
      <xdr:rowOff>106814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57515"/>
          <a:ext cx="889000" cy="2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13003</xdr:rowOff>
    </xdr:from>
    <xdr:to>
      <xdr:col>71</xdr:col>
      <xdr:colOff>177800</xdr:colOff>
      <xdr:row>57</xdr:row>
      <xdr:rowOff>106814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42753"/>
          <a:ext cx="889000" cy="43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104899</xdr:rowOff>
    </xdr:from>
    <xdr:to>
      <xdr:col>67</xdr:col>
      <xdr:colOff>101600</xdr:colOff>
      <xdr:row>57</xdr:row>
      <xdr:rowOff>35049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0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26176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9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36459</xdr:rowOff>
    </xdr:from>
    <xdr:to>
      <xdr:col>85</xdr:col>
      <xdr:colOff>177800</xdr:colOff>
      <xdr:row>57</xdr:row>
      <xdr:rowOff>138059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14886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152856</xdr:rowOff>
    </xdr:from>
    <xdr:to>
      <xdr:col>81</xdr:col>
      <xdr:colOff>101600</xdr:colOff>
      <xdr:row>57</xdr:row>
      <xdr:rowOff>83006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74133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34065</xdr:rowOff>
    </xdr:from>
    <xdr:to>
      <xdr:col>76</xdr:col>
      <xdr:colOff>165100</xdr:colOff>
      <xdr:row>57</xdr:row>
      <xdr:rowOff>135665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126792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8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56014</xdr:rowOff>
    </xdr:from>
    <xdr:to>
      <xdr:col>72</xdr:col>
      <xdr:colOff>38100</xdr:colOff>
      <xdr:row>57</xdr:row>
      <xdr:rowOff>157614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148741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2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133653</xdr:rowOff>
    </xdr:from>
    <xdr:to>
      <xdr:col>67</xdr:col>
      <xdr:colOff>101600</xdr:colOff>
      <xdr:row>55</xdr:row>
      <xdr:rowOff>63803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80330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16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69771</xdr:rowOff>
    </xdr:from>
    <xdr:to>
      <xdr:col>85</xdr:col>
      <xdr:colOff>127000</xdr:colOff>
      <xdr:row>79</xdr:row>
      <xdr:rowOff>6431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42871"/>
          <a:ext cx="838200" cy="10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69771</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42871"/>
          <a:ext cx="889000" cy="14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43635</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8185"/>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127081</xdr:rowOff>
    </xdr:from>
    <xdr:to>
      <xdr:col>85</xdr:col>
      <xdr:colOff>177800</xdr:colOff>
      <xdr:row>79</xdr:row>
      <xdr:rowOff>57231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42008</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1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18971</xdr:rowOff>
    </xdr:from>
    <xdr:to>
      <xdr:col>81</xdr:col>
      <xdr:colOff>101600</xdr:colOff>
      <xdr:row>78</xdr:row>
      <xdr:rowOff>120571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111698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4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164285</xdr:rowOff>
    </xdr:from>
    <xdr:to>
      <xdr:col>67</xdr:col>
      <xdr:colOff>101600</xdr:colOff>
      <xdr:row>79</xdr:row>
      <xdr:rowOff>94435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85562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30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133468</xdr:rowOff>
    </xdr:from>
    <xdr:to>
      <xdr:col>85</xdr:col>
      <xdr:colOff>127000</xdr:colOff>
      <xdr:row>97</xdr:row>
      <xdr:rowOff>626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926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626</xdr:rowOff>
    </xdr:from>
    <xdr:to>
      <xdr:col>81</xdr:col>
      <xdr:colOff>50800</xdr:colOff>
      <xdr:row>97</xdr:row>
      <xdr:rowOff>27105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31276"/>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27105</xdr:rowOff>
    </xdr:from>
    <xdr:to>
      <xdr:col>76</xdr:col>
      <xdr:colOff>114300</xdr:colOff>
      <xdr:row>97</xdr:row>
      <xdr:rowOff>47808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57755"/>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47808</xdr:rowOff>
    </xdr:from>
    <xdr:to>
      <xdr:col>71</xdr:col>
      <xdr:colOff>177800</xdr:colOff>
      <xdr:row>97</xdr:row>
      <xdr:rowOff>57872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78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88548</xdr:rowOff>
    </xdr:from>
    <xdr:to>
      <xdr:col>67</xdr:col>
      <xdr:colOff>101600</xdr:colOff>
      <xdr:row>97</xdr:row>
      <xdr:rowOff>18698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35225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82668</xdr:rowOff>
    </xdr:from>
    <xdr:to>
      <xdr:col>85</xdr:col>
      <xdr:colOff>177800</xdr:colOff>
      <xdr:row>97</xdr:row>
      <xdr:rowOff>12818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4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105545</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9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121276</xdr:rowOff>
    </xdr:from>
    <xdr:to>
      <xdr:col>81</xdr:col>
      <xdr:colOff>101600</xdr:colOff>
      <xdr:row>97</xdr:row>
      <xdr:rowOff>51426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42553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67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147755</xdr:rowOff>
    </xdr:from>
    <xdr:to>
      <xdr:col>76</xdr:col>
      <xdr:colOff>165100</xdr:colOff>
      <xdr:row>97</xdr:row>
      <xdr:rowOff>77905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69032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6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168458</xdr:rowOff>
    </xdr:from>
    <xdr:to>
      <xdr:col>72</xdr:col>
      <xdr:colOff>38100</xdr:colOff>
      <xdr:row>97</xdr:row>
      <xdr:rowOff>98608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89735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2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7072</xdr:rowOff>
    </xdr:from>
    <xdr:to>
      <xdr:col>67</xdr:col>
      <xdr:colOff>101600</xdr:colOff>
      <xdr:row>97</xdr:row>
      <xdr:rowOff>108672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99799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3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67755</xdr:rowOff>
    </xdr:from>
    <xdr:to>
      <xdr:col>98</xdr:col>
      <xdr:colOff>38100</xdr:colOff>
      <xdr:row>38</xdr:row>
      <xdr:rowOff>169355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増加要因</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・議会費：議員政務活動費を新規計上したため。　・総務費：住民情報システム（標準化）改修委託に係る経費が増額したため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やすらぎの里大規模改修工事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（繰越分）</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により増加となった。　・衛生費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：予防接種健康被害給付金の支給、簡易水道事業会計繰出金の増加による。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下水道事業費（農業集落排水）会計への繰出金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が増加したため</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・商工費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：下請共同作業所取壊工事の新規計上のため。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：公共下水道事業会計繰出金（公共下水道）が増加したため。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：ヘリポート</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修繕工事費の増加</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・公債費：</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年度借入の過疎対策事業債（新斎苑建設事業、歴史民俗資料館（仮称）建設事業等）の元金償還が開始されたため。</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減少要因</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田口小学校給排水管更新工事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で完了となったため</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・災害普及費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：大規模自然災害（令和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台風による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大雨被害</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）に係る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復旧工事増費（公共土木、農林施設）が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無かったため。</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r>
            <a:rPr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より収支が均衡したため、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実質収支額は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また、財源不足調整のための財政調整基金取崩し</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実施</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しなかったため</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、実質単年度収支比率も改善されたが、マイナス収支は改善されていないため</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将来を見据え、早期の改善に向け、適切な運用を行っていく。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全会計において黒字であり、連結実質赤字比率はない。</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今後も、事務事業の見直しなど歳出の合理化や財源確保を前提とした行財政改革を推進し、健全な財政運営に努めていく。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6276345</v>
      </c>
      <c r="BO4" s="449"/>
      <c r="BP4" s="449"/>
      <c r="BQ4" s="449"/>
      <c r="BR4" s="449"/>
      <c r="BS4" s="449"/>
      <c r="BT4" s="449"/>
      <c r="BU4" s="450"/>
      <c r="BV4" s="448">
        <v>6008580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3.2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6124198</v>
      </c>
      <c r="BO5" s="420"/>
      <c r="BP5" s="420"/>
      <c r="BQ5" s="420"/>
      <c r="BR5" s="420"/>
      <c r="BS5" s="420"/>
      <c r="BT5" s="420"/>
      <c r="BU5" s="421"/>
      <c r="BV5" s="419">
        <v>5751696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88.3</v>
      </c>
      <c r="CU5" s="417"/>
      <c r="CV5" s="417"/>
      <c r="CW5" s="417"/>
      <c r="CX5" s="417"/>
      <c r="CY5" s="417"/>
      <c r="CZ5" s="417"/>
      <c r="DA5" s="418"/>
      <c r="DB5" s="416">
        <v>79.8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152147</v>
      </c>
      <c r="BO6" s="420"/>
      <c r="BP6" s="420"/>
      <c r="BQ6" s="420"/>
      <c r="BR6" s="420"/>
      <c r="BS6" s="420"/>
      <c r="BT6" s="420"/>
      <c r="BU6" s="421"/>
      <c r="BV6" s="419">
        <v>256884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88.5</v>
      </c>
      <c r="CU6" s="563"/>
      <c r="CV6" s="563"/>
      <c r="CW6" s="563"/>
      <c r="CX6" s="563"/>
      <c r="CY6" s="563"/>
      <c r="CZ6" s="563"/>
      <c r="DA6" s="564"/>
      <c r="DB6" s="562">
        <v>80.2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61147</v>
      </c>
      <c r="BO7" s="420"/>
      <c r="BP7" s="420"/>
      <c r="BQ7" s="420"/>
      <c r="BR7" s="420"/>
      <c r="BS7" s="420"/>
      <c r="BT7" s="420"/>
      <c r="BU7" s="421"/>
      <c r="BV7" s="419">
        <v>148840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3499057</v>
      </c>
      <c r="CU7" s="420"/>
      <c r="CV7" s="420"/>
      <c r="CW7" s="420"/>
      <c r="CX7" s="420"/>
      <c r="CY7" s="420"/>
      <c r="CZ7" s="420"/>
      <c r="DA7" s="421"/>
      <c r="DB7" s="419">
        <v>3368178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91000</v>
      </c>
      <c r="BO8" s="420"/>
      <c r="BP8" s="420"/>
      <c r="BQ8" s="420"/>
      <c r="BR8" s="420"/>
      <c r="BS8" s="420"/>
      <c r="BT8" s="420"/>
      <c r="BU8" s="421"/>
      <c r="BV8" s="419">
        <v>108044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4437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-17044</v>
      </c>
      <c r="BO9" s="420"/>
      <c r="BP9" s="420"/>
      <c r="BQ9" s="420"/>
      <c r="BR9" s="420"/>
      <c r="BS9" s="420"/>
      <c r="BT9" s="420"/>
      <c r="BU9" s="421"/>
      <c r="BV9" s="419">
        <v>43044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15.3</v>
      </c>
      <c r="CU9" s="417"/>
      <c r="CV9" s="417"/>
      <c r="CW9" s="417"/>
      <c r="CX9" s="417"/>
      <c r="CY9" s="417"/>
      <c r="CZ9" s="417"/>
      <c r="DA9" s="418"/>
      <c r="DB9" s="416">
        <v>14.3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5074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1504</v>
      </c>
      <c r="BO10" s="420"/>
      <c r="BP10" s="420"/>
      <c r="BQ10" s="420"/>
      <c r="BR10" s="420"/>
      <c r="BS10" s="420"/>
      <c r="BT10" s="420"/>
      <c r="BU10" s="421"/>
      <c r="BV10" s="419">
        <v>784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4051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4011</v>
      </c>
      <c r="S13" s="507"/>
      <c r="T13" s="507"/>
      <c r="U13" s="507"/>
      <c r="V13" s="508"/>
      <c r="W13" s="509" t="s">
        <v>131</v>
      </c>
      <c r="X13" s="405"/>
      <c r="Y13" s="405"/>
      <c r="Z13" s="405"/>
      <c r="AA13" s="405"/>
      <c r="AB13" s="406"/>
      <c r="AC13" s="372">
        <v>399</v>
      </c>
      <c r="AD13" s="373"/>
      <c r="AE13" s="373"/>
      <c r="AF13" s="373"/>
      <c r="AG13" s="374"/>
      <c r="AH13" s="372">
        <v>538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-15540</v>
      </c>
      <c r="BO13" s="420"/>
      <c r="BP13" s="420"/>
      <c r="BQ13" s="420"/>
      <c r="BR13" s="420"/>
      <c r="BS13" s="420"/>
      <c r="BT13" s="420"/>
      <c r="BU13" s="421"/>
      <c r="BV13" s="419">
        <v>-106172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4188</v>
      </c>
      <c r="S14" s="507"/>
      <c r="T14" s="507"/>
      <c r="U14" s="507"/>
      <c r="V14" s="508"/>
      <c r="W14" s="510"/>
      <c r="X14" s="408"/>
      <c r="Y14" s="408"/>
      <c r="Z14" s="408"/>
      <c r="AA14" s="408"/>
      <c r="AB14" s="409"/>
      <c r="AC14" s="499">
        <v>18.7</v>
      </c>
      <c r="AD14" s="500"/>
      <c r="AE14" s="500"/>
      <c r="AF14" s="500"/>
      <c r="AG14" s="501"/>
      <c r="AH14" s="499">
        <v>21.6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1.7</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4155</v>
      </c>
      <c r="S15" s="507"/>
      <c r="T15" s="507"/>
      <c r="U15" s="507"/>
      <c r="V15" s="508"/>
      <c r="W15" s="509" t="s">
        <v>137</v>
      </c>
      <c r="X15" s="405"/>
      <c r="Y15" s="405"/>
      <c r="Z15" s="405"/>
      <c r="AA15" s="405"/>
      <c r="AB15" s="406"/>
      <c r="AC15" s="372">
        <v>450</v>
      </c>
      <c r="AD15" s="373"/>
      <c r="AE15" s="373"/>
      <c r="AF15" s="373"/>
      <c r="AG15" s="374"/>
      <c r="AH15" s="372">
        <v>532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778974</v>
      </c>
      <c r="BO15" s="449"/>
      <c r="BP15" s="449"/>
      <c r="BQ15" s="449"/>
      <c r="BR15" s="449"/>
      <c r="BS15" s="449"/>
      <c r="BT15" s="449"/>
      <c r="BU15" s="450"/>
      <c r="BV15" s="448">
        <v>755108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21.1</v>
      </c>
      <c r="AD16" s="500"/>
      <c r="AE16" s="500"/>
      <c r="AF16" s="500"/>
      <c r="AG16" s="501"/>
      <c r="AH16" s="499">
        <v>21.3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3322800</v>
      </c>
      <c r="BO16" s="420"/>
      <c r="BP16" s="420"/>
      <c r="BQ16" s="420"/>
      <c r="BR16" s="420"/>
      <c r="BS16" s="420"/>
      <c r="BT16" s="420"/>
      <c r="BU16" s="421"/>
      <c r="BV16" s="419">
        <v>3188455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1282</v>
      </c>
      <c r="AD17" s="373"/>
      <c r="AE17" s="373"/>
      <c r="AF17" s="373"/>
      <c r="AG17" s="374"/>
      <c r="AH17" s="372">
        <v>1425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941435</v>
      </c>
      <c r="BO17" s="420"/>
      <c r="BP17" s="420"/>
      <c r="BQ17" s="420"/>
      <c r="BR17" s="420"/>
      <c r="BS17" s="420"/>
      <c r="BT17" s="420"/>
      <c r="BU17" s="421"/>
      <c r="BV17" s="419">
        <v>920466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273.94</v>
      </c>
      <c r="M18" s="472"/>
      <c r="N18" s="472"/>
      <c r="O18" s="472"/>
      <c r="P18" s="472"/>
      <c r="Q18" s="472"/>
      <c r="R18" s="473"/>
      <c r="S18" s="473"/>
      <c r="T18" s="473"/>
      <c r="U18" s="473"/>
      <c r="V18" s="474"/>
      <c r="W18" s="490"/>
      <c r="X18" s="491"/>
      <c r="Y18" s="491"/>
      <c r="Z18" s="491"/>
      <c r="AA18" s="491"/>
      <c r="AB18" s="515"/>
      <c r="AC18" s="389">
        <v>60.2</v>
      </c>
      <c r="AD18" s="390"/>
      <c r="AE18" s="390"/>
      <c r="AF18" s="390"/>
      <c r="AG18" s="475"/>
      <c r="AH18" s="389">
        <v>57.1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3103771</v>
      </c>
      <c r="BO18" s="420"/>
      <c r="BP18" s="420"/>
      <c r="BQ18" s="420"/>
      <c r="BR18" s="420"/>
      <c r="BS18" s="420"/>
      <c r="BT18" s="420"/>
      <c r="BU18" s="421"/>
      <c r="BV18" s="419">
        <v>2693047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4049904</v>
      </c>
      <c r="BO19" s="420"/>
      <c r="BP19" s="420"/>
      <c r="BQ19" s="420"/>
      <c r="BR19" s="420"/>
      <c r="BS19" s="420"/>
      <c r="BT19" s="420"/>
      <c r="BU19" s="421"/>
      <c r="BV19" s="419">
        <v>3969054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1845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6433969</v>
      </c>
      <c r="BO22" s="449"/>
      <c r="BP22" s="449"/>
      <c r="BQ22" s="449"/>
      <c r="BR22" s="449"/>
      <c r="BS22" s="449"/>
      <c r="BT22" s="449"/>
      <c r="BU22" s="450"/>
      <c r="BV22" s="448">
        <v>6565671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6256154</v>
      </c>
      <c r="BO23" s="420"/>
      <c r="BP23" s="420"/>
      <c r="BQ23" s="420"/>
      <c r="BR23" s="420"/>
      <c r="BS23" s="420"/>
      <c r="BT23" s="420"/>
      <c r="BU23" s="421"/>
      <c r="BV23" s="419">
        <v>6404057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6750</v>
      </c>
      <c r="R24" s="373"/>
      <c r="S24" s="373"/>
      <c r="T24" s="373"/>
      <c r="U24" s="373"/>
      <c r="V24" s="374"/>
      <c r="W24" s="462"/>
      <c r="X24" s="399"/>
      <c r="Y24" s="400"/>
      <c r="Z24" s="375" t="s">
        <v>162</v>
      </c>
      <c r="AA24" s="376"/>
      <c r="AB24" s="376"/>
      <c r="AC24" s="376"/>
      <c r="AD24" s="376"/>
      <c r="AE24" s="376"/>
      <c r="AF24" s="376"/>
      <c r="AG24" s="377"/>
      <c r="AH24" s="372">
        <v>98</v>
      </c>
      <c r="AI24" s="373"/>
      <c r="AJ24" s="373"/>
      <c r="AK24" s="373"/>
      <c r="AL24" s="374"/>
      <c r="AM24" s="372">
        <v>280378</v>
      </c>
      <c r="AN24" s="373"/>
      <c r="AO24" s="373"/>
      <c r="AP24" s="373"/>
      <c r="AQ24" s="373"/>
      <c r="AR24" s="374"/>
      <c r="AS24" s="372">
        <v>2861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4965078</v>
      </c>
      <c r="BO24" s="420"/>
      <c r="BP24" s="420"/>
      <c r="BQ24" s="420"/>
      <c r="BR24" s="420"/>
      <c r="BS24" s="420"/>
      <c r="BT24" s="420"/>
      <c r="BU24" s="421"/>
      <c r="BV24" s="419">
        <v>4919310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5620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5170</v>
      </c>
      <c r="R26" s="373"/>
      <c r="S26" s="373"/>
      <c r="T26" s="373"/>
      <c r="U26" s="373"/>
      <c r="V26" s="374"/>
      <c r="W26" s="462"/>
      <c r="X26" s="399"/>
      <c r="Y26" s="400"/>
      <c r="Z26" s="375" t="s">
        <v>168</v>
      </c>
      <c r="AA26" s="430"/>
      <c r="AB26" s="430"/>
      <c r="AC26" s="430"/>
      <c r="AD26" s="430"/>
      <c r="AE26" s="430"/>
      <c r="AF26" s="430"/>
      <c r="AG26" s="431"/>
      <c r="AH26" s="372">
        <v>12</v>
      </c>
      <c r="AI26" s="373"/>
      <c r="AJ26" s="373"/>
      <c r="AK26" s="373"/>
      <c r="AL26" s="374"/>
      <c r="AM26" s="372">
        <v>25020</v>
      </c>
      <c r="AN26" s="373"/>
      <c r="AO26" s="373"/>
      <c r="AP26" s="373"/>
      <c r="AQ26" s="373"/>
      <c r="AR26" s="374"/>
      <c r="AS26" s="372">
        <v>2085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3150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v>
      </c>
      <c r="BO27" s="454"/>
      <c r="BP27" s="454"/>
      <c r="BQ27" s="454"/>
      <c r="BR27" s="454"/>
      <c r="BS27" s="454"/>
      <c r="BT27" s="454"/>
      <c r="BU27" s="455"/>
      <c r="BV27" s="453">
        <v>10000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2309742</v>
      </c>
      <c r="BO28" s="449"/>
      <c r="BP28" s="449"/>
      <c r="BQ28" s="449"/>
      <c r="BR28" s="449"/>
      <c r="BS28" s="449"/>
      <c r="BT28" s="449"/>
      <c r="BU28" s="450"/>
      <c r="BV28" s="448">
        <v>2308238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8</v>
      </c>
      <c r="M29" s="373"/>
      <c r="N29" s="373"/>
      <c r="O29" s="373"/>
      <c r="P29" s="374"/>
      <c r="Q29" s="372">
        <v>2250</v>
      </c>
      <c r="R29" s="373"/>
      <c r="S29" s="373"/>
      <c r="T29" s="373"/>
      <c r="U29" s="373"/>
      <c r="V29" s="374"/>
      <c r="W29" s="463"/>
      <c r="X29" s="464"/>
      <c r="Y29" s="465"/>
      <c r="Z29" s="375" t="s">
        <v>177</v>
      </c>
      <c r="AA29" s="376"/>
      <c r="AB29" s="376"/>
      <c r="AC29" s="376"/>
      <c r="AD29" s="376"/>
      <c r="AE29" s="376"/>
      <c r="AF29" s="376"/>
      <c r="AG29" s="377"/>
      <c r="AH29" s="372">
        <v>98</v>
      </c>
      <c r="AI29" s="373"/>
      <c r="AJ29" s="373"/>
      <c r="AK29" s="373"/>
      <c r="AL29" s="374"/>
      <c r="AM29" s="372">
        <v>280378</v>
      </c>
      <c r="AN29" s="373"/>
      <c r="AO29" s="373"/>
      <c r="AP29" s="373"/>
      <c r="AQ29" s="373"/>
      <c r="AR29" s="374"/>
      <c r="AS29" s="372">
        <v>2861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577746</v>
      </c>
      <c r="BO29" s="420"/>
      <c r="BP29" s="420"/>
      <c r="BQ29" s="420"/>
      <c r="BR29" s="420"/>
      <c r="BS29" s="420"/>
      <c r="BT29" s="420"/>
      <c r="BU29" s="421"/>
      <c r="BV29" s="419">
        <v>566722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776152</v>
      </c>
      <c r="BO30" s="454"/>
      <c r="BP30" s="454"/>
      <c r="BQ30" s="454"/>
      <c r="BR30" s="454"/>
      <c r="BS30" s="454"/>
      <c r="BT30" s="454"/>
      <c r="BU30" s="455"/>
      <c r="BV30" s="453">
        <v>755651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IF('各会計、関係団体の財政状況及び健全化判断比率'!B30="","",'各会計、関係団体の財政状況及び健全化判断比率'!B30)</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愛知県市町村職員退職手当組合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町営バス特別会計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後期高齢者医療保険特別会計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愛知県後期高齢者医療広域連合（一般会計）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つぐ診療所特別会計</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愛知県後期高齢者医療広域連合（後期高齢者医療特別会計）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北設広域事務組合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東三河広域連合（一般会計）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東三河広域連合（介護保険特別会計）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atfXZcjUQOx1Uz6HMCtiF2e/s6jiwjQL1cnTgOMb4rBpSXKwagDeuEfwgnelYvEwDXvh/UJCTetjQNFfYy49A==" saltValue="4IKBvWP3N8ACjirjrJY7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t="s">
        <v>487</v>
      </c>
      <c r="G34" s="33" t="s">
        <v>487</v>
      </c>
      <c r="H34" s="33" t="s">
        <v>487</v>
      </c>
      <c r="I34" s="33">
        <v>12.57</v>
      </c>
      <c r="J34" s="34">
        <v>12.9</v>
      </c>
      <c r="K34" s="22"/>
      <c r="L34" s="22"/>
      <c r="M34" s="22"/>
      <c r="N34" s="22"/>
      <c r="O34" s="22"/>
      <c r="P34" s="22"/>
    </row>
    <row r="35" spans="1:16" ht="39" customHeight="1" x14ac:dyDescent="0.2">
      <c r="A35" s="22"/>
      <c r="B35" s="35"/>
      <c r="C35" s="1145" t="s">
        <v>534</v>
      </c>
      <c r="D35" s="1146"/>
      <c r="E35" s="1147"/>
      <c r="F35" s="36" t="s">
        <v>487</v>
      </c>
      <c r="G35" s="37" t="s">
        <v>487</v>
      </c>
      <c r="H35" s="37" t="s">
        <v>487</v>
      </c>
      <c r="I35" s="37">
        <v>8.11</v>
      </c>
      <c r="J35" s="38">
        <v>8.07</v>
      </c>
      <c r="K35" s="22"/>
      <c r="L35" s="22"/>
      <c r="M35" s="22"/>
      <c r="N35" s="22"/>
      <c r="O35" s="22"/>
      <c r="P35" s="22"/>
    </row>
    <row r="36" spans="1:16" ht="39" customHeight="1" x14ac:dyDescent="0.2">
      <c r="A36" s="22"/>
      <c r="B36" s="35"/>
      <c r="C36" s="1145" t="s">
        <v>535</v>
      </c>
      <c r="D36" s="1146"/>
      <c r="E36" s="1147"/>
      <c r="F36" s="36">
        <v>2.09</v>
      </c>
      <c r="G36" s="37">
        <v>3.49</v>
      </c>
      <c r="H36" s="37">
        <v>1.93</v>
      </c>
      <c r="I36" s="37">
        <v>3.2</v>
      </c>
      <c r="J36" s="38">
        <v>2.6</v>
      </c>
      <c r="K36" s="22"/>
      <c r="L36" s="22"/>
      <c r="M36" s="22"/>
      <c r="N36" s="22"/>
      <c r="O36" s="22"/>
      <c r="P36" s="22"/>
    </row>
    <row r="37" spans="1:16" ht="39" customHeight="1" x14ac:dyDescent="0.2">
      <c r="A37" s="22"/>
      <c r="B37" s="35"/>
      <c r="C37" s="1145" t="s">
        <v>536</v>
      </c>
      <c r="D37" s="1146"/>
      <c r="E37" s="1147"/>
      <c r="F37" s="36">
        <v>0</v>
      </c>
      <c r="G37" s="37">
        <v>0</v>
      </c>
      <c r="H37" s="37">
        <v>0</v>
      </c>
      <c r="I37" s="37">
        <v>0</v>
      </c>
      <c r="J37" s="38">
        <v>0</v>
      </c>
      <c r="K37" s="22"/>
      <c r="L37" s="22"/>
      <c r="M37" s="22"/>
      <c r="N37" s="22"/>
      <c r="O37" s="22"/>
      <c r="P37" s="22"/>
    </row>
    <row r="38" spans="1:16" ht="39" customHeight="1" x14ac:dyDescent="0.2">
      <c r="A38" s="22"/>
      <c r="B38" s="35"/>
      <c r="C38" s="1145" t="s">
        <v>537</v>
      </c>
      <c r="D38" s="1146"/>
      <c r="E38" s="1147"/>
      <c r="F38" s="36">
        <v>0</v>
      </c>
      <c r="G38" s="37">
        <v>0</v>
      </c>
      <c r="H38" s="37">
        <v>0</v>
      </c>
      <c r="I38" s="37">
        <v>0</v>
      </c>
      <c r="J38" s="38">
        <v>0</v>
      </c>
      <c r="K38" s="22"/>
      <c r="L38" s="22"/>
      <c r="M38" s="22"/>
      <c r="N38" s="22"/>
      <c r="O38" s="22"/>
      <c r="P38" s="22"/>
    </row>
    <row r="39" spans="1:16" ht="39" customHeight="1" x14ac:dyDescent="0.2">
      <c r="A39" s="22"/>
      <c r="B39" s="35"/>
      <c r="C39" s="1145" t="s">
        <v>538</v>
      </c>
      <c r="D39" s="1146"/>
      <c r="E39" s="1147"/>
      <c r="F39" s="36">
        <v>0.2</v>
      </c>
      <c r="G39" s="37">
        <v>0</v>
      </c>
      <c r="H39" s="37">
        <v>0</v>
      </c>
      <c r="I39" s="37">
        <v>0</v>
      </c>
      <c r="J39" s="38">
        <v>0</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v>
      </c>
      <c r="G43" s="42">
        <v>0</v>
      </c>
      <c r="H43" s="42">
        <v>22.84</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4qPJsO6eI7v3BS8qOjj1CA0ukKs6HSkMsTfBjvaklJ5uCjtz1xfakKcEsMW8YYjd/kqT2xXwbF5ouEDTIW1Aw==" saltValue="EBmeBN7xcic9Hf5U2idt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512</v>
      </c>
      <c r="L45" s="60">
        <v>522</v>
      </c>
      <c r="M45" s="60">
        <v>540</v>
      </c>
      <c r="N45" s="60">
        <v>569</v>
      </c>
      <c r="O45" s="61">
        <v>619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91</v>
      </c>
      <c r="L48" s="64">
        <v>97</v>
      </c>
      <c r="M48" s="64">
        <v>116</v>
      </c>
      <c r="N48" s="64">
        <v>111</v>
      </c>
      <c r="O48" s="65">
        <v>118</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1</v>
      </c>
      <c r="N51" s="64">
        <v>0</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455</v>
      </c>
      <c r="L52" s="64">
        <v>449</v>
      </c>
      <c r="M52" s="64">
        <v>434</v>
      </c>
      <c r="N52" s="64">
        <v>452</v>
      </c>
      <c r="O52" s="65">
        <v>497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148</v>
      </c>
      <c r="L53" s="69">
        <v>170</v>
      </c>
      <c r="M53" s="69">
        <v>223</v>
      </c>
      <c r="N53" s="69">
        <v>228</v>
      </c>
      <c r="O53" s="70">
        <v>240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560</v>
      </c>
      <c r="L58" s="84" t="s">
        <v>560</v>
      </c>
      <c r="M58" s="84" t="s">
        <v>560</v>
      </c>
      <c r="N58" s="84" t="s">
        <v>560</v>
      </c>
      <c r="O58" s="85" t="s">
        <v>560</v>
      </c>
    </row>
    <row r="59" spans="1:21" ht="31.5" customHeight="1" x14ac:dyDescent="0.2">
      <c r="B59" s="1163"/>
      <c r="C59" s="1164"/>
      <c r="D59" s="1170" t="s">
        <v>26</v>
      </c>
      <c r="E59" s="1171"/>
      <c r="F59" s="1171"/>
      <c r="G59" s="1171"/>
      <c r="H59" s="1171"/>
      <c r="I59" s="1171"/>
      <c r="J59" s="1172"/>
      <c r="K59" s="86" t="s">
        <v>560</v>
      </c>
      <c r="L59" s="87" t="s">
        <v>560</v>
      </c>
      <c r="M59" s="87" t="s">
        <v>560</v>
      </c>
      <c r="N59" s="87" t="s">
        <v>560</v>
      </c>
      <c r="O59" s="88" t="s">
        <v>560</v>
      </c>
    </row>
    <row r="60" spans="1:21" ht="31.5" customHeight="1" thickBot="1" x14ac:dyDescent="0.25">
      <c r="B60" s="1165"/>
      <c r="C60" s="1166"/>
      <c r="D60" s="1173" t="s">
        <v>27</v>
      </c>
      <c r="E60" s="1174"/>
      <c r="F60" s="1174"/>
      <c r="G60" s="1174"/>
      <c r="H60" s="1174"/>
      <c r="I60" s="1174"/>
      <c r="J60" s="1175"/>
      <c r="K60" s="89" t="s">
        <v>560</v>
      </c>
      <c r="L60" s="90" t="s">
        <v>560</v>
      </c>
      <c r="M60" s="90" t="s">
        <v>560</v>
      </c>
      <c r="N60" s="90" t="s">
        <v>560</v>
      </c>
      <c r="O60" s="91" t="s">
        <v>560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yih7tQRtLrSNLoAZkKO0T5LJPeMQqezIl+YWZ5AnA0mq0+WFs97SkigxB5A4dOn9zC6D1qzwvzS8Ikvv/SzQ==" saltValue="YX/7xCvK2HSbSIOesRWX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6600</v>
      </c>
      <c r="J41" s="344">
        <v>6730</v>
      </c>
      <c r="K41" s="344">
        <v>6654</v>
      </c>
      <c r="L41" s="344">
        <v>6566</v>
      </c>
      <c r="M41" s="345">
        <v>6434</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951</v>
      </c>
      <c r="J43" s="347">
        <v>939</v>
      </c>
      <c r="K43" s="347">
        <v>991</v>
      </c>
      <c r="L43" s="347">
        <v>1034</v>
      </c>
      <c r="M43" s="348">
        <v>1075</v>
      </c>
    </row>
    <row r="44" spans="2:13" ht="27.75" customHeight="1" x14ac:dyDescent="0.2">
      <c r="B44" s="1186"/>
      <c r="C44" s="1187"/>
      <c r="D44" s="106"/>
      <c r="E44" s="1190" t="s">
        <v>34</v>
      </c>
      <c r="F44" s="1190"/>
      <c r="G44" s="1190"/>
      <c r="H44" s="1191"/>
      <c r="I44" s="346" t="s">
        <v>487</v>
      </c>
      <c r="J44" s="347" t="s">
        <v>487</v>
      </c>
      <c r="K44" s="347" t="s">
        <v>487</v>
      </c>
      <c r="L44" s="347" t="s">
        <v>487</v>
      </c>
      <c r="M44" s="348" t="s">
        <v>487</v>
      </c>
    </row>
    <row r="45" spans="2:13" ht="27.75" customHeight="1" x14ac:dyDescent="0.2">
      <c r="B45" s="1186"/>
      <c r="C45" s="1187"/>
      <c r="D45" s="106"/>
      <c r="E45" s="1190" t="s">
        <v>35</v>
      </c>
      <c r="F45" s="1190"/>
      <c r="G45" s="1190"/>
      <c r="H45" s="1191"/>
      <c r="I45" s="346">
        <v>1482</v>
      </c>
      <c r="J45" s="347">
        <v>1431</v>
      </c>
      <c r="K45" s="347">
        <v>1439</v>
      </c>
      <c r="L45" s="347">
        <v>1399</v>
      </c>
      <c r="M45" s="348">
        <v>1398</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3889</v>
      </c>
      <c r="J50" s="347">
        <v>4258</v>
      </c>
      <c r="K50" s="347">
        <v>3838</v>
      </c>
      <c r="L50" s="347">
        <v>3766</v>
      </c>
      <c r="M50" s="348">
        <v>3751</v>
      </c>
    </row>
    <row r="51" spans="2:13" ht="27.75" customHeight="1" x14ac:dyDescent="0.2">
      <c r="B51" s="1186"/>
      <c r="C51" s="1187"/>
      <c r="D51" s="106"/>
      <c r="E51" s="1190" t="s">
        <v>42</v>
      </c>
      <c r="F51" s="1190"/>
      <c r="G51" s="1190"/>
      <c r="H51" s="1191"/>
      <c r="I51" s="346" t="s">
        <v>487</v>
      </c>
      <c r="J51" s="347" t="s">
        <v>487</v>
      </c>
      <c r="K51" s="347" t="s">
        <v>487</v>
      </c>
      <c r="L51" s="347" t="s">
        <v>487</v>
      </c>
      <c r="M51" s="348" t="s">
        <v>487</v>
      </c>
    </row>
    <row r="52" spans="2:13" ht="27.75" customHeight="1" x14ac:dyDescent="0.2">
      <c r="B52" s="1188"/>
      <c r="C52" s="1189"/>
      <c r="D52" s="106"/>
      <c r="E52" s="1190" t="s">
        <v>43</v>
      </c>
      <c r="F52" s="1190"/>
      <c r="G52" s="1190"/>
      <c r="H52" s="1191"/>
      <c r="I52" s="346">
        <v>5448</v>
      </c>
      <c r="J52" s="347">
        <v>5482</v>
      </c>
      <c r="K52" s="347">
        <v>5414</v>
      </c>
      <c r="L52" s="347">
        <v>5315</v>
      </c>
      <c r="M52" s="348">
        <v>5105</v>
      </c>
    </row>
    <row r="53" spans="2:13" ht="27.75" customHeight="1" thickBot="1" x14ac:dyDescent="0.25">
      <c r="B53" s="1192" t="s">
        <v>19</v>
      </c>
      <c r="C53" s="1193"/>
      <c r="D53" s="110"/>
      <c r="E53" s="1194" t="s">
        <v>44</v>
      </c>
      <c r="F53" s="1194"/>
      <c r="G53" s="1194"/>
      <c r="H53" s="1195"/>
      <c r="I53" s="349">
        <v>-305</v>
      </c>
      <c r="J53" s="350">
        <v>-640</v>
      </c>
      <c r="K53" s="350">
        <v>-168</v>
      </c>
      <c r="L53" s="350">
        <v>-82</v>
      </c>
      <c r="M53" s="351">
        <v>51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pSHJuXzCh4bHSx4m2BCQSTUmLBrFL8lmGkLolNkz7uECgt8QPlJakQ5FTj2m6sZmTnvfPDBmbBVluztQEhNXQ==" saltValue="D0sfK1kKPTryMRz7CuDN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2457</v>
      </c>
      <c r="G55" s="352">
        <v>2308</v>
      </c>
      <c r="H55" s="353">
        <v>2310</v>
      </c>
    </row>
    <row r="56" spans="2:8" ht="52.5" customHeight="1" x14ac:dyDescent="0.2">
      <c r="B56" s="122"/>
      <c r="C56" s="1213" t="s">
        <v>47</v>
      </c>
      <c r="D56" s="1213"/>
      <c r="E56" s="1214"/>
      <c r="F56" s="354">
        <v>553</v>
      </c>
      <c r="G56" s="354">
        <v>567</v>
      </c>
      <c r="H56" s="355">
        <v>578</v>
      </c>
    </row>
    <row r="57" spans="2:8" ht="53.25" customHeight="1" x14ac:dyDescent="0.2">
      <c r="B57" s="122"/>
      <c r="C57" s="1215" t="s">
        <v>48</v>
      </c>
      <c r="D57" s="1215"/>
      <c r="E57" s="1216"/>
      <c r="F57" s="356">
        <v>776</v>
      </c>
      <c r="G57" s="356">
        <v>756</v>
      </c>
      <c r="H57" s="357">
        <v>776</v>
      </c>
    </row>
    <row r="58" spans="2:8" ht="45.75" customHeight="1" x14ac:dyDescent="0.2">
      <c r="B58" s="123"/>
      <c r="C58" s="1203" t="s">
        <v>555</v>
      </c>
      <c r="D58" s="1204"/>
      <c r="E58" s="1205"/>
      <c r="F58" s="358">
        <v>329</v>
      </c>
      <c r="G58" s="358">
        <v>330</v>
      </c>
      <c r="H58" s="359">
        <v>330</v>
      </c>
    </row>
    <row r="59" spans="2:8" ht="45.75" customHeight="1" x14ac:dyDescent="0.2">
      <c r="B59" s="123"/>
      <c r="C59" s="1203" t="s">
        <v>556</v>
      </c>
      <c r="D59" s="1204"/>
      <c r="E59" s="1205"/>
      <c r="F59" s="358">
        <v>120</v>
      </c>
      <c r="G59" s="358">
        <v>120</v>
      </c>
      <c r="H59" s="359">
        <v>120</v>
      </c>
    </row>
    <row r="60" spans="2:8" ht="45.75" customHeight="1" x14ac:dyDescent="0.2">
      <c r="B60" s="123"/>
      <c r="C60" s="1203" t="s">
        <v>557</v>
      </c>
      <c r="D60" s="1204"/>
      <c r="E60" s="1205"/>
      <c r="F60" s="358">
        <v>105</v>
      </c>
      <c r="G60" s="358">
        <v>105</v>
      </c>
      <c r="H60" s="359">
        <v>105</v>
      </c>
    </row>
    <row r="61" spans="2:8" ht="45.75" customHeight="1" x14ac:dyDescent="0.2">
      <c r="B61" s="123"/>
      <c r="C61" s="1203" t="s">
        <v>558</v>
      </c>
      <c r="D61" s="1204"/>
      <c r="E61" s="1205"/>
      <c r="F61" s="358">
        <v>68</v>
      </c>
      <c r="G61" s="358">
        <v>82</v>
      </c>
      <c r="H61" s="359">
        <v>100</v>
      </c>
    </row>
    <row r="62" spans="2:8" ht="45.75" customHeight="1" thickBot="1" x14ac:dyDescent="0.25">
      <c r="B62" s="124"/>
      <c r="C62" s="1206" t="s">
        <v>559</v>
      </c>
      <c r="D62" s="1207"/>
      <c r="E62" s="1208"/>
      <c r="F62" s="360">
        <v>38</v>
      </c>
      <c r="G62" s="360">
        <v>38</v>
      </c>
      <c r="H62" s="361">
        <v>38</v>
      </c>
    </row>
    <row r="63" spans="2:8" ht="52.5" customHeight="1" thickBot="1" x14ac:dyDescent="0.25">
      <c r="B63" s="125"/>
      <c r="C63" s="1209" t="s">
        <v>49</v>
      </c>
      <c r="D63" s="1209"/>
      <c r="E63" s="1210"/>
      <c r="F63" s="362">
        <v>3786</v>
      </c>
      <c r="G63" s="362">
        <v>3631</v>
      </c>
      <c r="H63" s="363">
        <v>3664</v>
      </c>
    </row>
    <row r="64" spans="2:8" ht="13" x14ac:dyDescent="0.2"/>
  </sheetData>
  <sheetProtection algorithmName="SHA-512" hashValue="MZGUsblfpf4TPOfLe9PZ+tbn3tcSqESVNSIBiftIaONlYPo3CPgk6gbgTWaqW/27KtoPUDB1RMA355GkBh5Dag==" saltValue="HH/WC6VZESOaa3ENHbuM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455667</v>
      </c>
      <c r="E3" s="144"/>
      <c r="F3" s="145">
        <v>301035</v>
      </c>
      <c r="G3" s="146"/>
      <c r="H3" s="147"/>
    </row>
    <row r="4" spans="1:8" x14ac:dyDescent="0.2">
      <c r="A4" s="148"/>
      <c r="B4" s="149"/>
      <c r="C4" s="150"/>
      <c r="D4" s="151">
        <v>416518</v>
      </c>
      <c r="E4" s="152"/>
      <c r="F4" s="153">
        <v>154376</v>
      </c>
      <c r="G4" s="154"/>
      <c r="H4" s="155"/>
    </row>
    <row r="5" spans="1:8" x14ac:dyDescent="0.2">
      <c r="A5" s="136" t="s">
        <v>519</v>
      </c>
      <c r="B5" s="141"/>
      <c r="C5" s="142"/>
      <c r="D5" s="143">
        <v>195058</v>
      </c>
      <c r="E5" s="144"/>
      <c r="F5" s="145">
        <v>330026</v>
      </c>
      <c r="G5" s="146"/>
      <c r="H5" s="147"/>
    </row>
    <row r="6" spans="1:8" x14ac:dyDescent="0.2">
      <c r="A6" s="148"/>
      <c r="B6" s="149"/>
      <c r="C6" s="150"/>
      <c r="D6" s="151">
        <v>159552</v>
      </c>
      <c r="E6" s="152"/>
      <c r="F6" s="153">
        <v>141075</v>
      </c>
      <c r="G6" s="154"/>
      <c r="H6" s="155"/>
    </row>
    <row r="7" spans="1:8" x14ac:dyDescent="0.2">
      <c r="A7" s="136" t="s">
        <v>520</v>
      </c>
      <c r="B7" s="141"/>
      <c r="C7" s="142"/>
      <c r="D7" s="143">
        <v>209389</v>
      </c>
      <c r="E7" s="144"/>
      <c r="F7" s="145">
        <v>278179</v>
      </c>
      <c r="G7" s="146"/>
      <c r="H7" s="147"/>
    </row>
    <row r="8" spans="1:8" x14ac:dyDescent="0.2">
      <c r="A8" s="148"/>
      <c r="B8" s="149"/>
      <c r="C8" s="150"/>
      <c r="D8" s="151">
        <v>160428</v>
      </c>
      <c r="E8" s="152"/>
      <c r="F8" s="153">
        <v>122182</v>
      </c>
      <c r="G8" s="154"/>
      <c r="H8" s="155"/>
    </row>
    <row r="9" spans="1:8" x14ac:dyDescent="0.2">
      <c r="A9" s="136" t="s">
        <v>521</v>
      </c>
      <c r="B9" s="141"/>
      <c r="C9" s="142"/>
      <c r="D9" s="143">
        <v>195574</v>
      </c>
      <c r="E9" s="144"/>
      <c r="F9" s="145">
        <v>283153</v>
      </c>
      <c r="G9" s="146"/>
      <c r="H9" s="147"/>
    </row>
    <row r="10" spans="1:8" x14ac:dyDescent="0.2">
      <c r="A10" s="148"/>
      <c r="B10" s="149"/>
      <c r="C10" s="150"/>
      <c r="D10" s="151">
        <v>167762</v>
      </c>
      <c r="E10" s="152"/>
      <c r="F10" s="153">
        <v>127593</v>
      </c>
      <c r="G10" s="154"/>
      <c r="H10" s="155"/>
    </row>
    <row r="11" spans="1:8" x14ac:dyDescent="0.2">
      <c r="A11" s="136" t="s">
        <v>522</v>
      </c>
      <c r="B11" s="141"/>
      <c r="C11" s="142"/>
      <c r="D11" s="143">
        <v>182145</v>
      </c>
      <c r="E11" s="144"/>
      <c r="F11" s="145">
        <v>262169</v>
      </c>
      <c r="G11" s="146"/>
      <c r="H11" s="147"/>
    </row>
    <row r="12" spans="1:8" x14ac:dyDescent="0.2">
      <c r="A12" s="148"/>
      <c r="B12" s="149"/>
      <c r="C12" s="156"/>
      <c r="D12" s="151">
        <v>157900</v>
      </c>
      <c r="E12" s="152"/>
      <c r="F12" s="153">
        <v>152658</v>
      </c>
      <c r="G12" s="154"/>
      <c r="H12" s="155"/>
    </row>
    <row r="13" spans="1:8" x14ac:dyDescent="0.2">
      <c r="A13" s="136"/>
      <c r="B13" s="141"/>
      <c r="C13" s="157"/>
      <c r="D13" s="158">
        <v>247567</v>
      </c>
      <c r="E13" s="159"/>
      <c r="F13" s="160">
        <v>290912</v>
      </c>
      <c r="G13" s="161"/>
      <c r="H13" s="147"/>
    </row>
    <row r="14" spans="1:8" x14ac:dyDescent="0.2">
      <c r="A14" s="148"/>
      <c r="B14" s="149"/>
      <c r="C14" s="150"/>
      <c r="D14" s="151">
        <v>212432</v>
      </c>
      <c r="E14" s="152"/>
      <c r="F14" s="153">
        <v>139577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2.08</v>
      </c>
      <c r="C19" s="162">
        <f>ROUND(VALUE(SUBSTITUTE(実質収支比率等に係る経年分析!G$48,"▲","-")),2)</f>
        <v>3.49</v>
      </c>
      <c r="D19" s="162">
        <f>ROUND(VALUE(SUBSTITUTE(実質収支比率等に係る経年分析!H$48,"▲","-")),2)</f>
        <v>1.93</v>
      </c>
      <c r="E19" s="162">
        <f>ROUND(VALUE(SUBSTITUTE(実質収支比率等に係る経年分析!I$48,"▲","-")),2)</f>
        <v>3.21</v>
      </c>
      <c r="F19" s="162">
        <f>ROUND(VALUE(SUBSTITUTE(実質収支比率等に係る経年分析!J$48,"▲","-")),2)</f>
        <v>2.6</v>
      </c>
    </row>
    <row r="20" spans="1:11" x14ac:dyDescent="0.2">
      <c r="A20" s="162" t="s">
        <v>53</v>
      </c>
      <c r="B20" s="162">
        <f>ROUND(VALUE(SUBSTITUTE(実質収支比率等に係る経年分析!F$47,"▲","-")),2)</f>
        <v>79.709999999999994</v>
      </c>
      <c r="C20" s="162">
        <f>ROUND(VALUE(SUBSTITUTE(実質収支比率等に係る経年分析!G$47,"▲","-")),2)</f>
        <v>83.46</v>
      </c>
      <c r="D20" s="162">
        <f>ROUND(VALUE(SUBSTITUTE(実質収支比率等に係る経年分析!H$47,"▲","-")),2)</f>
        <v>73.05</v>
      </c>
      <c r="E20" s="162">
        <f>ROUND(VALUE(SUBSTITUTE(実質収支比率等に係る経年分析!I$47,"▲","-")),2)</f>
        <v>68.53</v>
      </c>
      <c r="F20" s="162">
        <f>ROUND(VALUE(SUBSTITUTE(実質収支比率等に係る経年分析!J$47,"▲","-")),2)</f>
        <v>66.010000000000005</v>
      </c>
    </row>
    <row r="21" spans="1:11" x14ac:dyDescent="0.2">
      <c r="A21" s="162" t="s">
        <v>54</v>
      </c>
      <c r="B21" s="162">
        <f>IF(ISNUMBER(VALUE(SUBSTITUTE(実質収支比率等に係る経年分析!F$49,"▲","-"))),ROUND(VALUE(SUBSTITUTE(実質収支比率等に係る経年分析!F$49,"▲","-")),2),NA())</f>
        <v>0.61</v>
      </c>
      <c r="C21" s="162">
        <f>IF(ISNUMBER(VALUE(SUBSTITUTE(実質収支比率等に係る経年分析!G$49,"▲","-"))),ROUND(VALUE(SUBSTITUTE(実質収支比率等に係る経年分析!G$49,"▲","-")),2),NA())</f>
        <v>11.28</v>
      </c>
      <c r="D21" s="162">
        <f>IF(ISNUMBER(VALUE(SUBSTITUTE(実質収支比率等に係る経年分析!H$49,"▲","-"))),ROUND(VALUE(SUBSTITUTE(実質収支比率等に係る経年分析!H$49,"▲","-")),2),NA())</f>
        <v>-14.22</v>
      </c>
      <c r="E21" s="162">
        <f>IF(ISNUMBER(VALUE(SUBSTITUTE(実質収支比率等に係る経年分析!I$49,"▲","-"))),ROUND(VALUE(SUBSTITUTE(実質収支比率等に係る経年分析!I$49,"▲","-")),2),NA())</f>
        <v>-3.15</v>
      </c>
      <c r="F21" s="162">
        <f>IF(ISNUMBER(VALUE(SUBSTITUTE(実質収支比率等に係る経年分析!J$49,"▲","-"))),ROUND(VALUE(SUBSTITUTE(実質収支比率等に係る経年分析!J$49,"▲","-")),2),NA())</f>
        <v>-0.44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22.84</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つぐ診療所特別会計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町営バス特別会計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8.07</v>
      </c>
    </row>
    <row r="36" spans="1:16" x14ac:dyDescent="0.2">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455</v>
      </c>
      <c r="E42" s="164"/>
      <c r="F42" s="164"/>
      <c r="G42" s="164">
        <f>'実質公債費比率（分子）の構造'!L$52</f>
        <v>449</v>
      </c>
      <c r="H42" s="164"/>
      <c r="I42" s="164"/>
      <c r="J42" s="164">
        <f>'実質公債費比率（分子）の構造'!M$52</f>
        <v>434</v>
      </c>
      <c r="K42" s="164"/>
      <c r="L42" s="164"/>
      <c r="M42" s="164">
        <f>'実質公債費比率（分子）の構造'!N$52</f>
        <v>452</v>
      </c>
      <c r="N42" s="164"/>
      <c r="O42" s="164"/>
      <c r="P42" s="164">
        <f>'実質公債費比率（分子）の構造'!O$52</f>
        <v>497</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91</v>
      </c>
      <c r="C46" s="164"/>
      <c r="D46" s="164"/>
      <c r="E46" s="164">
        <f>'実質公債費比率（分子）の構造'!L$48</f>
        <v>97</v>
      </c>
      <c r="F46" s="164"/>
      <c r="G46" s="164"/>
      <c r="H46" s="164">
        <f>'実質公債費比率（分子）の構造'!M$48</f>
        <v>116</v>
      </c>
      <c r="I46" s="164"/>
      <c r="J46" s="164"/>
      <c r="K46" s="164">
        <f>'実質公債費比率（分子）の構造'!N$48</f>
        <v>111</v>
      </c>
      <c r="L46" s="164"/>
      <c r="M46" s="164"/>
      <c r="N46" s="164">
        <f>'実質公債費比率（分子）の構造'!O$48</f>
        <v>118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512</v>
      </c>
      <c r="C49" s="164"/>
      <c r="D49" s="164"/>
      <c r="E49" s="164">
        <f>'実質公債費比率（分子）の構造'!L$45</f>
        <v>522</v>
      </c>
      <c r="F49" s="164"/>
      <c r="G49" s="164"/>
      <c r="H49" s="164">
        <f>'実質公債費比率（分子）の構造'!M$45</f>
        <v>540</v>
      </c>
      <c r="I49" s="164"/>
      <c r="J49" s="164"/>
      <c r="K49" s="164">
        <f>'実質公債費比率（分子）の構造'!N$45</f>
        <v>569</v>
      </c>
      <c r="L49" s="164"/>
      <c r="M49" s="164"/>
      <c r="N49" s="164">
        <f>'実質公債費比率（分子）の構造'!O$45</f>
        <v>619</v>
      </c>
      <c r="O49" s="164"/>
      <c r="P49" s="164"/>
    </row>
    <row r="50" spans="1:16" x14ac:dyDescent="0.2">
      <c r="A50" s="164" t="s">
        <v>67</v>
      </c>
      <c r="B50" s="164" t="e">
        <f>NA()</f>
        <v>#N/A</v>
      </c>
      <c r="C50" s="164">
        <f>IF(ISNUMBER('実質公債費比率（分子）の構造'!K$53),'実質公債費比率（分子）の構造'!K$53,NA())</f>
        <v>148</v>
      </c>
      <c r="D50" s="164" t="e">
        <f>NA()</f>
        <v>#N/A</v>
      </c>
      <c r="E50" s="164" t="e">
        <f>NA()</f>
        <v>#N/A</v>
      </c>
      <c r="F50" s="164">
        <f>IF(ISNUMBER('実質公債費比率（分子）の構造'!L$53),'実質公債費比率（分子）の構造'!L$53,NA())</f>
        <v>170</v>
      </c>
      <c r="G50" s="164" t="e">
        <f>NA()</f>
        <v>#N/A</v>
      </c>
      <c r="H50" s="164" t="e">
        <f>NA()</f>
        <v>#N/A</v>
      </c>
      <c r="I50" s="164">
        <f>IF(ISNUMBER('実質公債費比率（分子）の構造'!M$53),'実質公債費比率（分子）の構造'!M$53,NA())</f>
        <v>223</v>
      </c>
      <c r="J50" s="164" t="e">
        <f>NA()</f>
        <v>#N/A</v>
      </c>
      <c r="K50" s="164" t="e">
        <f>NA()</f>
        <v>#N/A</v>
      </c>
      <c r="L50" s="164">
        <f>IF(ISNUMBER('実質公債費比率（分子）の構造'!N$53),'実質公債費比率（分子）の構造'!N$53,NA())</f>
        <v>228</v>
      </c>
      <c r="M50" s="164" t="e">
        <f>NA()</f>
        <v>#N/A</v>
      </c>
      <c r="N50" s="164" t="e">
        <f>NA()</f>
        <v>#N/A</v>
      </c>
      <c r="O50" s="164">
        <f>IF(ISNUMBER('実質公債費比率（分子）の構造'!O$53),'実質公債費比率（分子）の構造'!O$53,NA())</f>
        <v>240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5448</v>
      </c>
      <c r="E56" s="163"/>
      <c r="F56" s="163"/>
      <c r="G56" s="163">
        <f>'将来負担比率（分子）の構造'!J$52</f>
        <v>5482</v>
      </c>
      <c r="H56" s="163"/>
      <c r="I56" s="163"/>
      <c r="J56" s="163">
        <f>'将来負担比率（分子）の構造'!K$52</f>
        <v>5414</v>
      </c>
      <c r="K56" s="163"/>
      <c r="L56" s="163"/>
      <c r="M56" s="163">
        <f>'将来負担比率（分子）の構造'!L$52</f>
        <v>5315</v>
      </c>
      <c r="N56" s="163"/>
      <c r="O56" s="163"/>
      <c r="P56" s="163">
        <f>'将来負担比率（分子）の構造'!M$52</f>
        <v>5105</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3889</v>
      </c>
      <c r="E58" s="163"/>
      <c r="F58" s="163"/>
      <c r="G58" s="163">
        <f>'将来負担比率（分子）の構造'!J$50</f>
        <v>4258</v>
      </c>
      <c r="H58" s="163"/>
      <c r="I58" s="163"/>
      <c r="J58" s="163">
        <f>'将来負担比率（分子）の構造'!K$50</f>
        <v>3838</v>
      </c>
      <c r="K58" s="163"/>
      <c r="L58" s="163"/>
      <c r="M58" s="163">
        <f>'将来負担比率（分子）の構造'!L$50</f>
        <v>3766</v>
      </c>
      <c r="N58" s="163"/>
      <c r="O58" s="163"/>
      <c r="P58" s="163">
        <f>'将来負担比率（分子）の構造'!M$50</f>
        <v>3751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1482</v>
      </c>
      <c r="C62" s="163"/>
      <c r="D62" s="163"/>
      <c r="E62" s="163">
        <f>'将来負担比率（分子）の構造'!J$45</f>
        <v>1431</v>
      </c>
      <c r="F62" s="163"/>
      <c r="G62" s="163"/>
      <c r="H62" s="163">
        <f>'将来負担比率（分子）の構造'!K$45</f>
        <v>1439</v>
      </c>
      <c r="I62" s="163"/>
      <c r="J62" s="163"/>
      <c r="K62" s="163">
        <f>'将来負担比率（分子）の構造'!L$45</f>
        <v>1399</v>
      </c>
      <c r="L62" s="163"/>
      <c r="M62" s="163"/>
      <c r="N62" s="163">
        <f>'将来負担比率（分子）の構造'!M$45</f>
        <v>1398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951</v>
      </c>
      <c r="C64" s="163"/>
      <c r="D64" s="163"/>
      <c r="E64" s="163">
        <f>'将来負担比率（分子）の構造'!J$43</f>
        <v>939</v>
      </c>
      <c r="F64" s="163"/>
      <c r="G64" s="163"/>
      <c r="H64" s="163">
        <f>'将来負担比率（分子）の構造'!K$43</f>
        <v>991</v>
      </c>
      <c r="I64" s="163"/>
      <c r="J64" s="163"/>
      <c r="K64" s="163">
        <f>'将来負担比率（分子）の構造'!L$43</f>
        <v>1034</v>
      </c>
      <c r="L64" s="163"/>
      <c r="M64" s="163"/>
      <c r="N64" s="163">
        <f>'将来負担比率（分子）の構造'!M$43</f>
        <v>1075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6600</v>
      </c>
      <c r="C66" s="163"/>
      <c r="D66" s="163"/>
      <c r="E66" s="163">
        <f>'将来負担比率（分子）の構造'!J$41</f>
        <v>6730</v>
      </c>
      <c r="F66" s="163"/>
      <c r="G66" s="163"/>
      <c r="H66" s="163">
        <f>'将来負担比率（分子）の構造'!K$41</f>
        <v>6654</v>
      </c>
      <c r="I66" s="163"/>
      <c r="J66" s="163"/>
      <c r="K66" s="163">
        <f>'将来負担比率（分子）の構造'!L$41</f>
        <v>6566</v>
      </c>
      <c r="L66" s="163"/>
      <c r="M66" s="163"/>
      <c r="N66" s="163">
        <f>'将来負担比率（分子）の構造'!M$41</f>
        <v>6434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51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2457</v>
      </c>
      <c r="C72" s="167">
        <f>基金残高に係る経年分析!G55</f>
        <v>2308</v>
      </c>
      <c r="D72" s="167">
        <f>基金残高に係る経年分析!H55</f>
        <v>2310</v>
      </c>
    </row>
    <row r="73" spans="1:16" x14ac:dyDescent="0.2">
      <c r="A73" s="166" t="s">
        <v>74</v>
      </c>
      <c r="B73" s="167">
        <f>基金残高に係る経年分析!F56</f>
        <v>553</v>
      </c>
      <c r="C73" s="167">
        <f>基金残高に係る経年分析!G56</f>
        <v>567</v>
      </c>
      <c r="D73" s="167">
        <f>基金残高に係る経年分析!H56</f>
        <v>578</v>
      </c>
    </row>
    <row r="74" spans="1:16" x14ac:dyDescent="0.2">
      <c r="A74" s="166" t="s">
        <v>75</v>
      </c>
      <c r="B74" s="167">
        <f>基金残高に係る経年分析!F57</f>
        <v>776</v>
      </c>
      <c r="C74" s="167">
        <f>基金残高に係る経年分析!G57</f>
        <v>756</v>
      </c>
      <c r="D74" s="167">
        <f>基金残高に係る経年分析!H57</f>
        <v>776</v>
      </c>
    </row>
  </sheetData>
  <sheetProtection algorithmName="SHA-512" hashValue="dFQzSAwfQXWH3hzfXql2r09/amWx5d9teIEAAtnDUOqR5z4vcyTl8jA53t0+3xZQUvvX6ApgbyAwVdfdJ7ZiHg==" saltValue="bxcECOHhIwVHkNGDJTSl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568979</v>
      </c>
      <c r="S5" s="677"/>
      <c r="T5" s="677"/>
      <c r="U5" s="677"/>
      <c r="V5" s="677"/>
      <c r="W5" s="677"/>
      <c r="X5" s="677"/>
      <c r="Y5" s="702"/>
      <c r="Z5" s="715">
        <v>9.1</v>
      </c>
      <c r="AA5" s="715"/>
      <c r="AB5" s="715"/>
      <c r="AC5" s="715"/>
      <c r="AD5" s="716">
        <v>568979</v>
      </c>
      <c r="AE5" s="716"/>
      <c r="AF5" s="716"/>
      <c r="AG5" s="716"/>
      <c r="AH5" s="716"/>
      <c r="AI5" s="716"/>
      <c r="AJ5" s="716"/>
      <c r="AK5" s="716"/>
      <c r="AL5" s="703">
        <v>16.2</v>
      </c>
      <c r="AM5" s="685"/>
      <c r="AN5" s="685"/>
      <c r="AO5" s="704"/>
      <c r="AP5" s="679" t="s">
        <v>216</v>
      </c>
      <c r="AQ5" s="680"/>
      <c r="AR5" s="680"/>
      <c r="AS5" s="680"/>
      <c r="AT5" s="680"/>
      <c r="AU5" s="680"/>
      <c r="AV5" s="680"/>
      <c r="AW5" s="680"/>
      <c r="AX5" s="680"/>
      <c r="AY5" s="680"/>
      <c r="AZ5" s="680"/>
      <c r="BA5" s="680"/>
      <c r="BB5" s="680"/>
      <c r="BC5" s="680"/>
      <c r="BD5" s="680"/>
      <c r="BE5" s="680"/>
      <c r="BF5" s="681"/>
      <c r="BG5" s="621">
        <v>568979</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182539</v>
      </c>
      <c r="S6" s="622"/>
      <c r="T6" s="622"/>
      <c r="U6" s="622"/>
      <c r="V6" s="622"/>
      <c r="W6" s="622"/>
      <c r="X6" s="622"/>
      <c r="Y6" s="623"/>
      <c r="Z6" s="659">
        <v>2.9</v>
      </c>
      <c r="AA6" s="659"/>
      <c r="AB6" s="659"/>
      <c r="AC6" s="659"/>
      <c r="AD6" s="660">
        <v>182539</v>
      </c>
      <c r="AE6" s="660"/>
      <c r="AF6" s="660"/>
      <c r="AG6" s="660"/>
      <c r="AH6" s="660"/>
      <c r="AI6" s="660"/>
      <c r="AJ6" s="660"/>
      <c r="AK6" s="660"/>
      <c r="AL6" s="624">
        <v>5.2</v>
      </c>
      <c r="AM6" s="625"/>
      <c r="AN6" s="625"/>
      <c r="AO6" s="661"/>
      <c r="AP6" s="618" t="s">
        <v>221</v>
      </c>
      <c r="AQ6" s="619"/>
      <c r="AR6" s="619"/>
      <c r="AS6" s="619"/>
      <c r="AT6" s="619"/>
      <c r="AU6" s="619"/>
      <c r="AV6" s="619"/>
      <c r="AW6" s="619"/>
      <c r="AX6" s="619"/>
      <c r="AY6" s="619"/>
      <c r="AZ6" s="619"/>
      <c r="BA6" s="619"/>
      <c r="BB6" s="619"/>
      <c r="BC6" s="619"/>
      <c r="BD6" s="619"/>
      <c r="BE6" s="619"/>
      <c r="BF6" s="620"/>
      <c r="BG6" s="621">
        <v>568979</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65366</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65366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273</v>
      </c>
      <c r="S7" s="622"/>
      <c r="T7" s="622"/>
      <c r="U7" s="622"/>
      <c r="V7" s="622"/>
      <c r="W7" s="622"/>
      <c r="X7" s="622"/>
      <c r="Y7" s="623"/>
      <c r="Z7" s="659">
        <v>0</v>
      </c>
      <c r="AA7" s="659"/>
      <c r="AB7" s="659"/>
      <c r="AC7" s="659"/>
      <c r="AD7" s="660">
        <v>273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196065</v>
      </c>
      <c r="BH7" s="622"/>
      <c r="BI7" s="622"/>
      <c r="BJ7" s="622"/>
      <c r="BK7" s="622"/>
      <c r="BL7" s="622"/>
      <c r="BM7" s="622"/>
      <c r="BN7" s="623"/>
      <c r="BO7" s="659">
        <v>34.5</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1019076</v>
      </c>
      <c r="CS7" s="622"/>
      <c r="CT7" s="622"/>
      <c r="CU7" s="622"/>
      <c r="CV7" s="622"/>
      <c r="CW7" s="622"/>
      <c r="CX7" s="622"/>
      <c r="CY7" s="623"/>
      <c r="CZ7" s="659">
        <v>16.600000000000001</v>
      </c>
      <c r="DA7" s="659"/>
      <c r="DB7" s="659"/>
      <c r="DC7" s="659"/>
      <c r="DD7" s="627">
        <v>19965</v>
      </c>
      <c r="DE7" s="622"/>
      <c r="DF7" s="622"/>
      <c r="DG7" s="622"/>
      <c r="DH7" s="622"/>
      <c r="DI7" s="622"/>
      <c r="DJ7" s="622"/>
      <c r="DK7" s="622"/>
      <c r="DL7" s="622"/>
      <c r="DM7" s="622"/>
      <c r="DN7" s="622"/>
      <c r="DO7" s="622"/>
      <c r="DP7" s="623"/>
      <c r="DQ7" s="627">
        <v>755891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5616</v>
      </c>
      <c r="S8" s="622"/>
      <c r="T8" s="622"/>
      <c r="U8" s="622"/>
      <c r="V8" s="622"/>
      <c r="W8" s="622"/>
      <c r="X8" s="622"/>
      <c r="Y8" s="623"/>
      <c r="Z8" s="659">
        <v>0.1</v>
      </c>
      <c r="AA8" s="659"/>
      <c r="AB8" s="659"/>
      <c r="AC8" s="659"/>
      <c r="AD8" s="660">
        <v>5616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6450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1143467</v>
      </c>
      <c r="CS8" s="622"/>
      <c r="CT8" s="622"/>
      <c r="CU8" s="622"/>
      <c r="CV8" s="622"/>
      <c r="CW8" s="622"/>
      <c r="CX8" s="622"/>
      <c r="CY8" s="623"/>
      <c r="CZ8" s="659">
        <v>18.7</v>
      </c>
      <c r="DA8" s="659"/>
      <c r="DB8" s="659"/>
      <c r="DC8" s="659"/>
      <c r="DD8" s="627">
        <v>140873</v>
      </c>
      <c r="DE8" s="622"/>
      <c r="DF8" s="622"/>
      <c r="DG8" s="622"/>
      <c r="DH8" s="622"/>
      <c r="DI8" s="622"/>
      <c r="DJ8" s="622"/>
      <c r="DK8" s="622"/>
      <c r="DL8" s="622"/>
      <c r="DM8" s="622"/>
      <c r="DN8" s="622"/>
      <c r="DO8" s="622"/>
      <c r="DP8" s="623"/>
      <c r="DQ8" s="627">
        <v>608408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7445</v>
      </c>
      <c r="S9" s="622"/>
      <c r="T9" s="622"/>
      <c r="U9" s="622"/>
      <c r="V9" s="622"/>
      <c r="W9" s="622"/>
      <c r="X9" s="622"/>
      <c r="Y9" s="623"/>
      <c r="Z9" s="659">
        <v>0.1</v>
      </c>
      <c r="AA9" s="659"/>
      <c r="AB9" s="659"/>
      <c r="AC9" s="659"/>
      <c r="AD9" s="660">
        <v>7445</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161188</v>
      </c>
      <c r="BH9" s="622"/>
      <c r="BI9" s="622"/>
      <c r="BJ9" s="622"/>
      <c r="BK9" s="622"/>
      <c r="BL9" s="622"/>
      <c r="BM9" s="622"/>
      <c r="BN9" s="623"/>
      <c r="BO9" s="659">
        <v>28.3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737326</v>
      </c>
      <c r="CS9" s="622"/>
      <c r="CT9" s="622"/>
      <c r="CU9" s="622"/>
      <c r="CV9" s="622"/>
      <c r="CW9" s="622"/>
      <c r="CX9" s="622"/>
      <c r="CY9" s="623"/>
      <c r="CZ9" s="659">
        <v>12</v>
      </c>
      <c r="DA9" s="659"/>
      <c r="DB9" s="659"/>
      <c r="DC9" s="659"/>
      <c r="DD9" s="627">
        <v>7249</v>
      </c>
      <c r="DE9" s="622"/>
      <c r="DF9" s="622"/>
      <c r="DG9" s="622"/>
      <c r="DH9" s="622"/>
      <c r="DI9" s="622"/>
      <c r="DJ9" s="622"/>
      <c r="DK9" s="622"/>
      <c r="DL9" s="622"/>
      <c r="DM9" s="622"/>
      <c r="DN9" s="622"/>
      <c r="DO9" s="622"/>
      <c r="DP9" s="623"/>
      <c r="DQ9" s="627">
        <v>480392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15423</v>
      </c>
      <c r="BH10" s="622"/>
      <c r="BI10" s="622"/>
      <c r="BJ10" s="622"/>
      <c r="BK10" s="622"/>
      <c r="BL10" s="622"/>
      <c r="BM10" s="622"/>
      <c r="BN10" s="623"/>
      <c r="BO10" s="659">
        <v>2.7</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116824</v>
      </c>
      <c r="S11" s="622"/>
      <c r="T11" s="622"/>
      <c r="U11" s="622"/>
      <c r="V11" s="622"/>
      <c r="W11" s="622"/>
      <c r="X11" s="622"/>
      <c r="Y11" s="623"/>
      <c r="Z11" s="624">
        <v>1.9</v>
      </c>
      <c r="AA11" s="625"/>
      <c r="AB11" s="625"/>
      <c r="AC11" s="626"/>
      <c r="AD11" s="627">
        <v>116824</v>
      </c>
      <c r="AE11" s="622"/>
      <c r="AF11" s="622"/>
      <c r="AG11" s="622"/>
      <c r="AH11" s="622"/>
      <c r="AI11" s="622"/>
      <c r="AJ11" s="622"/>
      <c r="AK11" s="623"/>
      <c r="AL11" s="624">
        <v>3.3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13004</v>
      </c>
      <c r="BH11" s="622"/>
      <c r="BI11" s="622"/>
      <c r="BJ11" s="622"/>
      <c r="BK11" s="622"/>
      <c r="BL11" s="622"/>
      <c r="BM11" s="622"/>
      <c r="BN11" s="623"/>
      <c r="BO11" s="659">
        <v>2.2999999999999998</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633616</v>
      </c>
      <c r="CS11" s="622"/>
      <c r="CT11" s="622"/>
      <c r="CU11" s="622"/>
      <c r="CV11" s="622"/>
      <c r="CW11" s="622"/>
      <c r="CX11" s="622"/>
      <c r="CY11" s="623"/>
      <c r="CZ11" s="659">
        <v>10.3</v>
      </c>
      <c r="DA11" s="659"/>
      <c r="DB11" s="659"/>
      <c r="DC11" s="659"/>
      <c r="DD11" s="627">
        <v>194126</v>
      </c>
      <c r="DE11" s="622"/>
      <c r="DF11" s="622"/>
      <c r="DG11" s="622"/>
      <c r="DH11" s="622"/>
      <c r="DI11" s="622"/>
      <c r="DJ11" s="622"/>
      <c r="DK11" s="622"/>
      <c r="DL11" s="622"/>
      <c r="DM11" s="622"/>
      <c r="DN11" s="622"/>
      <c r="DO11" s="622"/>
      <c r="DP11" s="623"/>
      <c r="DQ11" s="627">
        <v>367641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10197</v>
      </c>
      <c r="S12" s="622"/>
      <c r="T12" s="622"/>
      <c r="U12" s="622"/>
      <c r="V12" s="622"/>
      <c r="W12" s="622"/>
      <c r="X12" s="622"/>
      <c r="Y12" s="623"/>
      <c r="Z12" s="659">
        <v>0.2</v>
      </c>
      <c r="AA12" s="659"/>
      <c r="AB12" s="659"/>
      <c r="AC12" s="659"/>
      <c r="AD12" s="660">
        <v>10197</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332245</v>
      </c>
      <c r="BH12" s="622"/>
      <c r="BI12" s="622"/>
      <c r="BJ12" s="622"/>
      <c r="BK12" s="622"/>
      <c r="BL12" s="622"/>
      <c r="BM12" s="622"/>
      <c r="BN12" s="623"/>
      <c r="BO12" s="659">
        <v>58.4</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223194</v>
      </c>
      <c r="CS12" s="622"/>
      <c r="CT12" s="622"/>
      <c r="CU12" s="622"/>
      <c r="CV12" s="622"/>
      <c r="CW12" s="622"/>
      <c r="CX12" s="622"/>
      <c r="CY12" s="623"/>
      <c r="CZ12" s="659">
        <v>3.6</v>
      </c>
      <c r="DA12" s="659"/>
      <c r="DB12" s="659"/>
      <c r="DC12" s="659"/>
      <c r="DD12" s="627">
        <v>36410</v>
      </c>
      <c r="DE12" s="622"/>
      <c r="DF12" s="622"/>
      <c r="DG12" s="622"/>
      <c r="DH12" s="622"/>
      <c r="DI12" s="622"/>
      <c r="DJ12" s="622"/>
      <c r="DK12" s="622"/>
      <c r="DL12" s="622"/>
      <c r="DM12" s="622"/>
      <c r="DN12" s="622"/>
      <c r="DO12" s="622"/>
      <c r="DP12" s="623"/>
      <c r="DQ12" s="627">
        <v>106038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1161</v>
      </c>
      <c r="S13" s="622"/>
      <c r="T13" s="622"/>
      <c r="U13" s="622"/>
      <c r="V13" s="622"/>
      <c r="W13" s="622"/>
      <c r="X13" s="622"/>
      <c r="Y13" s="623"/>
      <c r="Z13" s="659">
        <v>0</v>
      </c>
      <c r="AA13" s="659"/>
      <c r="AB13" s="659"/>
      <c r="AC13" s="659"/>
      <c r="AD13" s="660">
        <v>1161</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300952</v>
      </c>
      <c r="BH13" s="622"/>
      <c r="BI13" s="622"/>
      <c r="BJ13" s="622"/>
      <c r="BK13" s="622"/>
      <c r="BL13" s="622"/>
      <c r="BM13" s="622"/>
      <c r="BN13" s="623"/>
      <c r="BO13" s="659">
        <v>52.9</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865763</v>
      </c>
      <c r="CS13" s="622"/>
      <c r="CT13" s="622"/>
      <c r="CU13" s="622"/>
      <c r="CV13" s="622"/>
      <c r="CW13" s="622"/>
      <c r="CX13" s="622"/>
      <c r="CY13" s="623"/>
      <c r="CZ13" s="659">
        <v>14.1</v>
      </c>
      <c r="DA13" s="659"/>
      <c r="DB13" s="659"/>
      <c r="DC13" s="659"/>
      <c r="DD13" s="627">
        <v>307907</v>
      </c>
      <c r="DE13" s="622"/>
      <c r="DF13" s="622"/>
      <c r="DG13" s="622"/>
      <c r="DH13" s="622"/>
      <c r="DI13" s="622"/>
      <c r="DJ13" s="622"/>
      <c r="DK13" s="622"/>
      <c r="DL13" s="622"/>
      <c r="DM13" s="622"/>
      <c r="DN13" s="622"/>
      <c r="DO13" s="622"/>
      <c r="DP13" s="623"/>
      <c r="DQ13" s="627">
        <v>216518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20903</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337507</v>
      </c>
      <c r="CS14" s="622"/>
      <c r="CT14" s="622"/>
      <c r="CU14" s="622"/>
      <c r="CV14" s="622"/>
      <c r="CW14" s="622"/>
      <c r="CX14" s="622"/>
      <c r="CY14" s="623"/>
      <c r="CZ14" s="659">
        <v>5.5</v>
      </c>
      <c r="DA14" s="659"/>
      <c r="DB14" s="659"/>
      <c r="DC14" s="659"/>
      <c r="DD14" s="627">
        <v>25850</v>
      </c>
      <c r="DE14" s="622"/>
      <c r="DF14" s="622"/>
      <c r="DG14" s="622"/>
      <c r="DH14" s="622"/>
      <c r="DI14" s="622"/>
      <c r="DJ14" s="622"/>
      <c r="DK14" s="622"/>
      <c r="DL14" s="622"/>
      <c r="DM14" s="622"/>
      <c r="DN14" s="622"/>
      <c r="DO14" s="622"/>
      <c r="DP14" s="623"/>
      <c r="DQ14" s="627">
        <v>292465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22627</v>
      </c>
      <c r="S15" s="622"/>
      <c r="T15" s="622"/>
      <c r="U15" s="622"/>
      <c r="V15" s="622"/>
      <c r="W15" s="622"/>
      <c r="X15" s="622"/>
      <c r="Y15" s="623"/>
      <c r="Z15" s="659">
        <v>0.4</v>
      </c>
      <c r="AA15" s="659"/>
      <c r="AB15" s="659"/>
      <c r="AC15" s="659"/>
      <c r="AD15" s="660">
        <v>22627</v>
      </c>
      <c r="AE15" s="660"/>
      <c r="AF15" s="660"/>
      <c r="AG15" s="660"/>
      <c r="AH15" s="660"/>
      <c r="AI15" s="660"/>
      <c r="AJ15" s="660"/>
      <c r="AK15" s="660"/>
      <c r="AL15" s="624">
        <v>0.6</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19766</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439768</v>
      </c>
      <c r="CS15" s="622"/>
      <c r="CT15" s="622"/>
      <c r="CU15" s="622"/>
      <c r="CV15" s="622"/>
      <c r="CW15" s="622"/>
      <c r="CX15" s="622"/>
      <c r="CY15" s="623"/>
      <c r="CZ15" s="659">
        <v>7.2</v>
      </c>
      <c r="DA15" s="659"/>
      <c r="DB15" s="659"/>
      <c r="DC15" s="659"/>
      <c r="DD15" s="627">
        <v>5490</v>
      </c>
      <c r="DE15" s="622"/>
      <c r="DF15" s="622"/>
      <c r="DG15" s="622"/>
      <c r="DH15" s="622"/>
      <c r="DI15" s="622"/>
      <c r="DJ15" s="622"/>
      <c r="DK15" s="622"/>
      <c r="DL15" s="622"/>
      <c r="DM15" s="622"/>
      <c r="DN15" s="622"/>
      <c r="DO15" s="622"/>
      <c r="DP15" s="623"/>
      <c r="DQ15" s="627">
        <v>385133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20776</v>
      </c>
      <c r="S16" s="622"/>
      <c r="T16" s="622"/>
      <c r="U16" s="622"/>
      <c r="V16" s="622"/>
      <c r="W16" s="622"/>
      <c r="X16" s="622"/>
      <c r="Y16" s="623"/>
      <c r="Z16" s="659">
        <v>0.3</v>
      </c>
      <c r="AA16" s="659"/>
      <c r="AB16" s="659"/>
      <c r="AC16" s="659"/>
      <c r="AD16" s="660">
        <v>20776</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40423</v>
      </c>
      <c r="CS16" s="622"/>
      <c r="CT16" s="622"/>
      <c r="CU16" s="622"/>
      <c r="CV16" s="622"/>
      <c r="CW16" s="622"/>
      <c r="CX16" s="622"/>
      <c r="CY16" s="623"/>
      <c r="CZ16" s="659">
        <v>0.7</v>
      </c>
      <c r="DA16" s="659"/>
      <c r="DB16" s="659"/>
      <c r="DC16" s="659"/>
      <c r="DD16" s="627" t="s">
        <v>122</v>
      </c>
      <c r="DE16" s="622"/>
      <c r="DF16" s="622"/>
      <c r="DG16" s="622"/>
      <c r="DH16" s="622"/>
      <c r="DI16" s="622"/>
      <c r="DJ16" s="622"/>
      <c r="DK16" s="622"/>
      <c r="DL16" s="622"/>
      <c r="DM16" s="622"/>
      <c r="DN16" s="622"/>
      <c r="DO16" s="622"/>
      <c r="DP16" s="623"/>
      <c r="DQ16" s="627">
        <v>1213</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17955</v>
      </c>
      <c r="S17" s="622"/>
      <c r="T17" s="622"/>
      <c r="U17" s="622"/>
      <c r="V17" s="622"/>
      <c r="W17" s="622"/>
      <c r="X17" s="622"/>
      <c r="Y17" s="623"/>
      <c r="Z17" s="659">
        <v>0.3</v>
      </c>
      <c r="AA17" s="659"/>
      <c r="AB17" s="659"/>
      <c r="AC17" s="659"/>
      <c r="AD17" s="660">
        <v>17955</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618692</v>
      </c>
      <c r="CS17" s="622"/>
      <c r="CT17" s="622"/>
      <c r="CU17" s="622"/>
      <c r="CV17" s="622"/>
      <c r="CW17" s="622"/>
      <c r="CX17" s="622"/>
      <c r="CY17" s="623"/>
      <c r="CZ17" s="659">
        <v>10.1</v>
      </c>
      <c r="DA17" s="659"/>
      <c r="DB17" s="659"/>
      <c r="DC17" s="659"/>
      <c r="DD17" s="627" t="s">
        <v>122</v>
      </c>
      <c r="DE17" s="622"/>
      <c r="DF17" s="622"/>
      <c r="DG17" s="622"/>
      <c r="DH17" s="622"/>
      <c r="DI17" s="622"/>
      <c r="DJ17" s="622"/>
      <c r="DK17" s="622"/>
      <c r="DL17" s="622"/>
      <c r="DM17" s="622"/>
      <c r="DN17" s="622"/>
      <c r="DO17" s="622"/>
      <c r="DP17" s="623"/>
      <c r="DQ17" s="627">
        <v>618692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1195</v>
      </c>
      <c r="S18" s="622"/>
      <c r="T18" s="622"/>
      <c r="U18" s="622"/>
      <c r="V18" s="622"/>
      <c r="W18" s="622"/>
      <c r="X18" s="622"/>
      <c r="Y18" s="623"/>
      <c r="Z18" s="659">
        <v>0</v>
      </c>
      <c r="AA18" s="659"/>
      <c r="AB18" s="659"/>
      <c r="AC18" s="659"/>
      <c r="AD18" s="660">
        <v>1195</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16485</v>
      </c>
      <c r="S19" s="622"/>
      <c r="T19" s="622"/>
      <c r="U19" s="622"/>
      <c r="V19" s="622"/>
      <c r="W19" s="622"/>
      <c r="X19" s="622"/>
      <c r="Y19" s="623"/>
      <c r="Z19" s="659">
        <v>0.3</v>
      </c>
      <c r="AA19" s="659"/>
      <c r="AB19" s="659"/>
      <c r="AC19" s="659"/>
      <c r="AD19" s="660">
        <v>16485</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275</v>
      </c>
      <c r="S20" s="622"/>
      <c r="T20" s="622"/>
      <c r="U20" s="622"/>
      <c r="V20" s="622"/>
      <c r="W20" s="622"/>
      <c r="X20" s="622"/>
      <c r="Y20" s="623"/>
      <c r="Z20" s="659">
        <v>0</v>
      </c>
      <c r="AA20" s="659"/>
      <c r="AB20" s="659"/>
      <c r="AC20" s="659"/>
      <c r="AD20" s="660">
        <v>275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6124198</v>
      </c>
      <c r="CS20" s="622"/>
      <c r="CT20" s="622"/>
      <c r="CU20" s="622"/>
      <c r="CV20" s="622"/>
      <c r="CW20" s="622"/>
      <c r="CX20" s="622"/>
      <c r="CY20" s="623"/>
      <c r="CZ20" s="659">
        <v>100</v>
      </c>
      <c r="DA20" s="659"/>
      <c r="DB20" s="659"/>
      <c r="DC20" s="659"/>
      <c r="DD20" s="627">
        <v>737870</v>
      </c>
      <c r="DE20" s="622"/>
      <c r="DF20" s="622"/>
      <c r="DG20" s="622"/>
      <c r="DH20" s="622"/>
      <c r="DI20" s="622"/>
      <c r="DJ20" s="622"/>
      <c r="DK20" s="622"/>
      <c r="DL20" s="622"/>
      <c r="DM20" s="622"/>
      <c r="DN20" s="622"/>
      <c r="DO20" s="622"/>
      <c r="DP20" s="623"/>
      <c r="DQ20" s="627">
        <v>3897757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2894180</v>
      </c>
      <c r="S21" s="622"/>
      <c r="T21" s="622"/>
      <c r="U21" s="622"/>
      <c r="V21" s="622"/>
      <c r="W21" s="622"/>
      <c r="X21" s="622"/>
      <c r="Y21" s="623"/>
      <c r="Z21" s="659">
        <v>46.1</v>
      </c>
      <c r="AA21" s="659"/>
      <c r="AB21" s="659"/>
      <c r="AC21" s="659"/>
      <c r="AD21" s="660">
        <v>2550756</v>
      </c>
      <c r="AE21" s="660"/>
      <c r="AF21" s="660"/>
      <c r="AG21" s="660"/>
      <c r="AH21" s="660"/>
      <c r="AI21" s="660"/>
      <c r="AJ21" s="660"/>
      <c r="AK21" s="660"/>
      <c r="AL21" s="624">
        <v>72.7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2550756</v>
      </c>
      <c r="S22" s="622"/>
      <c r="T22" s="622"/>
      <c r="U22" s="622"/>
      <c r="V22" s="622"/>
      <c r="W22" s="622"/>
      <c r="X22" s="622"/>
      <c r="Y22" s="623"/>
      <c r="Z22" s="659">
        <v>40.6</v>
      </c>
      <c r="AA22" s="659"/>
      <c r="AB22" s="659"/>
      <c r="AC22" s="659"/>
      <c r="AD22" s="660">
        <v>2550756</v>
      </c>
      <c r="AE22" s="660"/>
      <c r="AF22" s="660"/>
      <c r="AG22" s="660"/>
      <c r="AH22" s="660"/>
      <c r="AI22" s="660"/>
      <c r="AJ22" s="660"/>
      <c r="AK22" s="660"/>
      <c r="AL22" s="624">
        <v>72.7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343424</v>
      </c>
      <c r="S23" s="622"/>
      <c r="T23" s="622"/>
      <c r="U23" s="622"/>
      <c r="V23" s="622"/>
      <c r="W23" s="622"/>
      <c r="X23" s="622"/>
      <c r="Y23" s="623"/>
      <c r="Z23" s="659">
        <v>5.5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1895862</v>
      </c>
      <c r="CS24" s="677"/>
      <c r="CT24" s="677"/>
      <c r="CU24" s="677"/>
      <c r="CV24" s="677"/>
      <c r="CW24" s="677"/>
      <c r="CX24" s="677"/>
      <c r="CY24" s="702"/>
      <c r="CZ24" s="703">
        <v>31</v>
      </c>
      <c r="DA24" s="685"/>
      <c r="DB24" s="685"/>
      <c r="DC24" s="705"/>
      <c r="DD24" s="701">
        <v>1670522</v>
      </c>
      <c r="DE24" s="677"/>
      <c r="DF24" s="677"/>
      <c r="DG24" s="677"/>
      <c r="DH24" s="677"/>
      <c r="DI24" s="677"/>
      <c r="DJ24" s="677"/>
      <c r="DK24" s="702"/>
      <c r="DL24" s="701">
        <v>1670478</v>
      </c>
      <c r="DM24" s="677"/>
      <c r="DN24" s="677"/>
      <c r="DO24" s="677"/>
      <c r="DP24" s="677"/>
      <c r="DQ24" s="677"/>
      <c r="DR24" s="677"/>
      <c r="DS24" s="677"/>
      <c r="DT24" s="677"/>
      <c r="DU24" s="677"/>
      <c r="DV24" s="702"/>
      <c r="DW24" s="703">
        <v>47.5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3848572</v>
      </c>
      <c r="S25" s="622"/>
      <c r="T25" s="622"/>
      <c r="U25" s="622"/>
      <c r="V25" s="622"/>
      <c r="W25" s="622"/>
      <c r="X25" s="622"/>
      <c r="Y25" s="623"/>
      <c r="Z25" s="659">
        <v>61.3</v>
      </c>
      <c r="AA25" s="659"/>
      <c r="AB25" s="659"/>
      <c r="AC25" s="659"/>
      <c r="AD25" s="660">
        <v>3505148</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949577</v>
      </c>
      <c r="CS25" s="634"/>
      <c r="CT25" s="634"/>
      <c r="CU25" s="634"/>
      <c r="CV25" s="634"/>
      <c r="CW25" s="634"/>
      <c r="CX25" s="634"/>
      <c r="CY25" s="635"/>
      <c r="CZ25" s="624">
        <v>15.5</v>
      </c>
      <c r="DA25" s="636"/>
      <c r="DB25" s="636"/>
      <c r="DC25" s="637"/>
      <c r="DD25" s="627">
        <v>920893</v>
      </c>
      <c r="DE25" s="634"/>
      <c r="DF25" s="634"/>
      <c r="DG25" s="634"/>
      <c r="DH25" s="634"/>
      <c r="DI25" s="634"/>
      <c r="DJ25" s="634"/>
      <c r="DK25" s="635"/>
      <c r="DL25" s="627">
        <v>920849</v>
      </c>
      <c r="DM25" s="634"/>
      <c r="DN25" s="634"/>
      <c r="DO25" s="634"/>
      <c r="DP25" s="634"/>
      <c r="DQ25" s="634"/>
      <c r="DR25" s="634"/>
      <c r="DS25" s="634"/>
      <c r="DT25" s="634"/>
      <c r="DU25" s="634"/>
      <c r="DV25" s="635"/>
      <c r="DW25" s="624">
        <v>26.2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1355</v>
      </c>
      <c r="S26" s="622"/>
      <c r="T26" s="622"/>
      <c r="U26" s="622"/>
      <c r="V26" s="622"/>
      <c r="W26" s="622"/>
      <c r="X26" s="622"/>
      <c r="Y26" s="623"/>
      <c r="Z26" s="659">
        <v>0</v>
      </c>
      <c r="AA26" s="659"/>
      <c r="AB26" s="659"/>
      <c r="AC26" s="659"/>
      <c r="AD26" s="660">
        <v>1355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535592</v>
      </c>
      <c r="CS26" s="622"/>
      <c r="CT26" s="622"/>
      <c r="CU26" s="622"/>
      <c r="CV26" s="622"/>
      <c r="CW26" s="622"/>
      <c r="CX26" s="622"/>
      <c r="CY26" s="623"/>
      <c r="CZ26" s="624">
        <v>8.6999999999999993</v>
      </c>
      <c r="DA26" s="636"/>
      <c r="DB26" s="636"/>
      <c r="DC26" s="637"/>
      <c r="DD26" s="627">
        <v>523398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43507</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568979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327593</v>
      </c>
      <c r="CS27" s="634"/>
      <c r="CT27" s="634"/>
      <c r="CU27" s="634"/>
      <c r="CV27" s="634"/>
      <c r="CW27" s="634"/>
      <c r="CX27" s="634"/>
      <c r="CY27" s="635"/>
      <c r="CZ27" s="624">
        <v>5.3</v>
      </c>
      <c r="DA27" s="636"/>
      <c r="DB27" s="636"/>
      <c r="DC27" s="637"/>
      <c r="DD27" s="627">
        <v>130937</v>
      </c>
      <c r="DE27" s="634"/>
      <c r="DF27" s="634"/>
      <c r="DG27" s="634"/>
      <c r="DH27" s="634"/>
      <c r="DI27" s="634"/>
      <c r="DJ27" s="634"/>
      <c r="DK27" s="635"/>
      <c r="DL27" s="627">
        <v>130937</v>
      </c>
      <c r="DM27" s="634"/>
      <c r="DN27" s="634"/>
      <c r="DO27" s="634"/>
      <c r="DP27" s="634"/>
      <c r="DQ27" s="634"/>
      <c r="DR27" s="634"/>
      <c r="DS27" s="634"/>
      <c r="DT27" s="634"/>
      <c r="DU27" s="634"/>
      <c r="DV27" s="635"/>
      <c r="DW27" s="624">
        <v>3.7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43242</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618692</v>
      </c>
      <c r="CS28" s="622"/>
      <c r="CT28" s="622"/>
      <c r="CU28" s="622"/>
      <c r="CV28" s="622"/>
      <c r="CW28" s="622"/>
      <c r="CX28" s="622"/>
      <c r="CY28" s="623"/>
      <c r="CZ28" s="624">
        <v>10.1</v>
      </c>
      <c r="DA28" s="636"/>
      <c r="DB28" s="636"/>
      <c r="DC28" s="637"/>
      <c r="DD28" s="627">
        <v>618692</v>
      </c>
      <c r="DE28" s="622"/>
      <c r="DF28" s="622"/>
      <c r="DG28" s="622"/>
      <c r="DH28" s="622"/>
      <c r="DI28" s="622"/>
      <c r="DJ28" s="622"/>
      <c r="DK28" s="623"/>
      <c r="DL28" s="627">
        <v>618692</v>
      </c>
      <c r="DM28" s="622"/>
      <c r="DN28" s="622"/>
      <c r="DO28" s="622"/>
      <c r="DP28" s="622"/>
      <c r="DQ28" s="622"/>
      <c r="DR28" s="622"/>
      <c r="DS28" s="622"/>
      <c r="DT28" s="622"/>
      <c r="DU28" s="622"/>
      <c r="DV28" s="623"/>
      <c r="DW28" s="624">
        <v>17.600000000000001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3288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618692</v>
      </c>
      <c r="CS29" s="634"/>
      <c r="CT29" s="634"/>
      <c r="CU29" s="634"/>
      <c r="CV29" s="634"/>
      <c r="CW29" s="634"/>
      <c r="CX29" s="634"/>
      <c r="CY29" s="635"/>
      <c r="CZ29" s="624">
        <v>10.1</v>
      </c>
      <c r="DA29" s="636"/>
      <c r="DB29" s="636"/>
      <c r="DC29" s="637"/>
      <c r="DD29" s="627">
        <v>618692</v>
      </c>
      <c r="DE29" s="634"/>
      <c r="DF29" s="634"/>
      <c r="DG29" s="634"/>
      <c r="DH29" s="634"/>
      <c r="DI29" s="634"/>
      <c r="DJ29" s="634"/>
      <c r="DK29" s="635"/>
      <c r="DL29" s="627">
        <v>618692</v>
      </c>
      <c r="DM29" s="634"/>
      <c r="DN29" s="634"/>
      <c r="DO29" s="634"/>
      <c r="DP29" s="634"/>
      <c r="DQ29" s="634"/>
      <c r="DR29" s="634"/>
      <c r="DS29" s="634"/>
      <c r="DT29" s="634"/>
      <c r="DU29" s="634"/>
      <c r="DV29" s="635"/>
      <c r="DW29" s="624">
        <v>17.600000000000001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314040</v>
      </c>
      <c r="S30" s="622"/>
      <c r="T30" s="622"/>
      <c r="U30" s="622"/>
      <c r="V30" s="622"/>
      <c r="W30" s="622"/>
      <c r="X30" s="622"/>
      <c r="Y30" s="623"/>
      <c r="Z30" s="659">
        <v>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601768</v>
      </c>
      <c r="CS30" s="622"/>
      <c r="CT30" s="622"/>
      <c r="CU30" s="622"/>
      <c r="CV30" s="622"/>
      <c r="CW30" s="622"/>
      <c r="CX30" s="622"/>
      <c r="CY30" s="623"/>
      <c r="CZ30" s="624">
        <v>9.8000000000000007</v>
      </c>
      <c r="DA30" s="636"/>
      <c r="DB30" s="636"/>
      <c r="DC30" s="637"/>
      <c r="DD30" s="627">
        <v>601768</v>
      </c>
      <c r="DE30" s="622"/>
      <c r="DF30" s="622"/>
      <c r="DG30" s="622"/>
      <c r="DH30" s="622"/>
      <c r="DI30" s="622"/>
      <c r="DJ30" s="622"/>
      <c r="DK30" s="623"/>
      <c r="DL30" s="627">
        <v>601768</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98.3</v>
      </c>
      <c r="BN31" s="684"/>
      <c r="BO31" s="684"/>
      <c r="BP31" s="684"/>
      <c r="BQ31" s="686"/>
      <c r="BR31" s="683">
        <v>99.2</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16924</v>
      </c>
      <c r="CS31" s="634"/>
      <c r="CT31" s="634"/>
      <c r="CU31" s="634"/>
      <c r="CV31" s="634"/>
      <c r="CW31" s="634"/>
      <c r="CX31" s="634"/>
      <c r="CY31" s="635"/>
      <c r="CZ31" s="624">
        <v>0.3</v>
      </c>
      <c r="DA31" s="636"/>
      <c r="DB31" s="636"/>
      <c r="DC31" s="637"/>
      <c r="DD31" s="627">
        <v>16924</v>
      </c>
      <c r="DE31" s="634"/>
      <c r="DF31" s="634"/>
      <c r="DG31" s="634"/>
      <c r="DH31" s="634"/>
      <c r="DI31" s="634"/>
      <c r="DJ31" s="634"/>
      <c r="DK31" s="635"/>
      <c r="DL31" s="627">
        <v>16924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831049</v>
      </c>
      <c r="S32" s="622"/>
      <c r="T32" s="622"/>
      <c r="U32" s="622"/>
      <c r="V32" s="622"/>
      <c r="W32" s="622"/>
      <c r="X32" s="622"/>
      <c r="Y32" s="623"/>
      <c r="Z32" s="659">
        <v>13.2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98.5</v>
      </c>
      <c r="BH32" s="634"/>
      <c r="BI32" s="634"/>
      <c r="BJ32" s="634"/>
      <c r="BK32" s="634"/>
      <c r="BL32" s="634"/>
      <c r="BM32" s="625">
        <v>97.1</v>
      </c>
      <c r="BN32" s="634"/>
      <c r="BO32" s="634"/>
      <c r="BP32" s="634"/>
      <c r="BQ32" s="657"/>
      <c r="BR32" s="687">
        <v>98.4</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22067</v>
      </c>
      <c r="S33" s="622"/>
      <c r="T33" s="622"/>
      <c r="U33" s="622"/>
      <c r="V33" s="622"/>
      <c r="W33" s="622"/>
      <c r="X33" s="622"/>
      <c r="Y33" s="623"/>
      <c r="Z33" s="659">
        <v>0.4</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98.7</v>
      </c>
      <c r="BN33" s="606"/>
      <c r="BO33" s="606"/>
      <c r="BP33" s="606"/>
      <c r="BQ33" s="669"/>
      <c r="BR33" s="682">
        <v>99.6</v>
      </c>
      <c r="BS33" s="606"/>
      <c r="BT33" s="606"/>
      <c r="BU33" s="606"/>
      <c r="BV33" s="606"/>
      <c r="BW33" s="606"/>
      <c r="BX33" s="652">
        <v>98.9</v>
      </c>
      <c r="BY33" s="606"/>
      <c r="BZ33" s="606"/>
      <c r="CA33" s="606"/>
      <c r="CB33" s="669"/>
      <c r="CD33" s="618" t="s">
        <v>307</v>
      </c>
      <c r="CE33" s="619"/>
      <c r="CF33" s="619"/>
      <c r="CG33" s="619"/>
      <c r="CH33" s="619"/>
      <c r="CI33" s="619"/>
      <c r="CJ33" s="619"/>
      <c r="CK33" s="619"/>
      <c r="CL33" s="619"/>
      <c r="CM33" s="619"/>
      <c r="CN33" s="619"/>
      <c r="CO33" s="619"/>
      <c r="CP33" s="619"/>
      <c r="CQ33" s="620"/>
      <c r="CR33" s="621">
        <v>3450043</v>
      </c>
      <c r="CS33" s="634"/>
      <c r="CT33" s="634"/>
      <c r="CU33" s="634"/>
      <c r="CV33" s="634"/>
      <c r="CW33" s="634"/>
      <c r="CX33" s="634"/>
      <c r="CY33" s="635"/>
      <c r="CZ33" s="624">
        <v>56.3</v>
      </c>
      <c r="DA33" s="636"/>
      <c r="DB33" s="636"/>
      <c r="DC33" s="637"/>
      <c r="DD33" s="627">
        <v>1946282</v>
      </c>
      <c r="DE33" s="634"/>
      <c r="DF33" s="634"/>
      <c r="DG33" s="634"/>
      <c r="DH33" s="634"/>
      <c r="DI33" s="634"/>
      <c r="DJ33" s="634"/>
      <c r="DK33" s="635"/>
      <c r="DL33" s="627">
        <v>1433293</v>
      </c>
      <c r="DM33" s="634"/>
      <c r="DN33" s="634"/>
      <c r="DO33" s="634"/>
      <c r="DP33" s="634"/>
      <c r="DQ33" s="634"/>
      <c r="DR33" s="634"/>
      <c r="DS33" s="634"/>
      <c r="DT33" s="634"/>
      <c r="DU33" s="634"/>
      <c r="DV33" s="635"/>
      <c r="DW33" s="624">
        <v>40.799999999999997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14786</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986235</v>
      </c>
      <c r="CS34" s="622"/>
      <c r="CT34" s="622"/>
      <c r="CU34" s="622"/>
      <c r="CV34" s="622"/>
      <c r="CW34" s="622"/>
      <c r="CX34" s="622"/>
      <c r="CY34" s="623"/>
      <c r="CZ34" s="624">
        <v>16.100000000000001</v>
      </c>
      <c r="DA34" s="636"/>
      <c r="DB34" s="636"/>
      <c r="DC34" s="637"/>
      <c r="DD34" s="627">
        <v>635547</v>
      </c>
      <c r="DE34" s="622"/>
      <c r="DF34" s="622"/>
      <c r="DG34" s="622"/>
      <c r="DH34" s="622"/>
      <c r="DI34" s="622"/>
      <c r="DJ34" s="622"/>
      <c r="DK34" s="623"/>
      <c r="DL34" s="627">
        <v>271234</v>
      </c>
      <c r="DM34" s="622"/>
      <c r="DN34" s="622"/>
      <c r="DO34" s="622"/>
      <c r="DP34" s="622"/>
      <c r="DQ34" s="622"/>
      <c r="DR34" s="622"/>
      <c r="DS34" s="622"/>
      <c r="DT34" s="622"/>
      <c r="DU34" s="622"/>
      <c r="DV34" s="623"/>
      <c r="DW34" s="624">
        <v>7.7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33072</v>
      </c>
      <c r="S35" s="622"/>
      <c r="T35" s="622"/>
      <c r="U35" s="622"/>
      <c r="V35" s="622"/>
      <c r="W35" s="622"/>
      <c r="X35" s="622"/>
      <c r="Y35" s="623"/>
      <c r="Z35" s="659">
        <v>0.5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328910</v>
      </c>
      <c r="CS35" s="634"/>
      <c r="CT35" s="634"/>
      <c r="CU35" s="634"/>
      <c r="CV35" s="634"/>
      <c r="CW35" s="634"/>
      <c r="CX35" s="634"/>
      <c r="CY35" s="635"/>
      <c r="CZ35" s="624">
        <v>5.4</v>
      </c>
      <c r="DA35" s="636"/>
      <c r="DB35" s="636"/>
      <c r="DC35" s="637"/>
      <c r="DD35" s="627">
        <v>139776</v>
      </c>
      <c r="DE35" s="634"/>
      <c r="DF35" s="634"/>
      <c r="DG35" s="634"/>
      <c r="DH35" s="634"/>
      <c r="DI35" s="634"/>
      <c r="DJ35" s="634"/>
      <c r="DK35" s="635"/>
      <c r="DL35" s="627">
        <v>122939</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256884</v>
      </c>
      <c r="S36" s="622"/>
      <c r="T36" s="622"/>
      <c r="U36" s="622"/>
      <c r="V36" s="622"/>
      <c r="W36" s="622"/>
      <c r="X36" s="622"/>
      <c r="Y36" s="623"/>
      <c r="Z36" s="659">
        <v>4.0999999999999996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979552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1906482</v>
      </c>
      <c r="CS36" s="622"/>
      <c r="CT36" s="622"/>
      <c r="CU36" s="622"/>
      <c r="CV36" s="622"/>
      <c r="CW36" s="622"/>
      <c r="CX36" s="622"/>
      <c r="CY36" s="623"/>
      <c r="CZ36" s="624">
        <v>31.1</v>
      </c>
      <c r="DA36" s="636"/>
      <c r="DB36" s="636"/>
      <c r="DC36" s="637"/>
      <c r="DD36" s="627">
        <v>1015212</v>
      </c>
      <c r="DE36" s="622"/>
      <c r="DF36" s="622"/>
      <c r="DG36" s="622"/>
      <c r="DH36" s="622"/>
      <c r="DI36" s="622"/>
      <c r="DJ36" s="622"/>
      <c r="DK36" s="623"/>
      <c r="DL36" s="627">
        <v>922091</v>
      </c>
      <c r="DM36" s="622"/>
      <c r="DN36" s="622"/>
      <c r="DO36" s="622"/>
      <c r="DP36" s="622"/>
      <c r="DQ36" s="622"/>
      <c r="DR36" s="622"/>
      <c r="DS36" s="622"/>
      <c r="DT36" s="622"/>
      <c r="DU36" s="622"/>
      <c r="DV36" s="623"/>
      <c r="DW36" s="624">
        <v>26.2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394417</v>
      </c>
      <c r="S37" s="622"/>
      <c r="T37" s="622"/>
      <c r="U37" s="622"/>
      <c r="V37" s="622"/>
      <c r="W37" s="622"/>
      <c r="X37" s="622"/>
      <c r="Y37" s="623"/>
      <c r="Z37" s="659">
        <v>6.3</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518309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-2486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344483</v>
      </c>
      <c r="CS37" s="634"/>
      <c r="CT37" s="634"/>
      <c r="CU37" s="634"/>
      <c r="CV37" s="634"/>
      <c r="CW37" s="634"/>
      <c r="CX37" s="634"/>
      <c r="CY37" s="635"/>
      <c r="CZ37" s="624">
        <v>5.6</v>
      </c>
      <c r="DA37" s="636"/>
      <c r="DB37" s="636"/>
      <c r="DC37" s="637"/>
      <c r="DD37" s="627">
        <v>275208</v>
      </c>
      <c r="DE37" s="634"/>
      <c r="DF37" s="634"/>
      <c r="DG37" s="634"/>
      <c r="DH37" s="634"/>
      <c r="DI37" s="634"/>
      <c r="DJ37" s="634"/>
      <c r="DK37" s="635"/>
      <c r="DL37" s="627">
        <v>275208</v>
      </c>
      <c r="DM37" s="634"/>
      <c r="DN37" s="634"/>
      <c r="DO37" s="634"/>
      <c r="DP37" s="634"/>
      <c r="DQ37" s="634"/>
      <c r="DR37" s="634"/>
      <c r="DS37" s="634"/>
      <c r="DT37" s="634"/>
      <c r="DU37" s="634"/>
      <c r="DV37" s="635"/>
      <c r="DW37" s="624">
        <v>7.8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470066</v>
      </c>
      <c r="S38" s="622"/>
      <c r="T38" s="622"/>
      <c r="U38" s="622"/>
      <c r="V38" s="622"/>
      <c r="W38" s="622"/>
      <c r="X38" s="622"/>
      <c r="Y38" s="623"/>
      <c r="Z38" s="659">
        <v>7.5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304302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639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156941</v>
      </c>
      <c r="CS38" s="622"/>
      <c r="CT38" s="622"/>
      <c r="CU38" s="622"/>
      <c r="CV38" s="622"/>
      <c r="CW38" s="622"/>
      <c r="CX38" s="622"/>
      <c r="CY38" s="623"/>
      <c r="CZ38" s="624">
        <v>2.6</v>
      </c>
      <c r="DA38" s="636"/>
      <c r="DB38" s="636"/>
      <c r="DC38" s="637"/>
      <c r="DD38" s="627">
        <v>117029</v>
      </c>
      <c r="DE38" s="622"/>
      <c r="DF38" s="622"/>
      <c r="DG38" s="622"/>
      <c r="DH38" s="622"/>
      <c r="DI38" s="622"/>
      <c r="DJ38" s="622"/>
      <c r="DK38" s="623"/>
      <c r="DL38" s="627">
        <v>117029</v>
      </c>
      <c r="DM38" s="622"/>
      <c r="DN38" s="622"/>
      <c r="DO38" s="622"/>
      <c r="DP38" s="622"/>
      <c r="DQ38" s="622"/>
      <c r="DR38" s="622"/>
      <c r="DS38" s="622"/>
      <c r="DT38" s="622"/>
      <c r="DU38" s="622"/>
      <c r="DV38" s="623"/>
      <c r="DW38" s="624">
        <v>3.3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913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55475</v>
      </c>
      <c r="CS39" s="634"/>
      <c r="CT39" s="634"/>
      <c r="CU39" s="634"/>
      <c r="CV39" s="634"/>
      <c r="CW39" s="634"/>
      <c r="CX39" s="634"/>
      <c r="CY39" s="635"/>
      <c r="CZ39" s="624">
        <v>0.9</v>
      </c>
      <c r="DA39" s="636"/>
      <c r="DB39" s="636"/>
      <c r="DC39" s="637"/>
      <c r="DD39" s="627">
        <v>38718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6866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16000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6276345</v>
      </c>
      <c r="S41" s="646"/>
      <c r="T41" s="646"/>
      <c r="U41" s="646"/>
      <c r="V41" s="646"/>
      <c r="W41" s="646"/>
      <c r="X41" s="646"/>
      <c r="Y41" s="649"/>
      <c r="Z41" s="650">
        <v>100</v>
      </c>
      <c r="AA41" s="650"/>
      <c r="AB41" s="650"/>
      <c r="AC41" s="650"/>
      <c r="AD41" s="651">
        <v>3506503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42497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114444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778293</v>
      </c>
      <c r="CS42" s="634"/>
      <c r="CT42" s="634"/>
      <c r="CU42" s="634"/>
      <c r="CV42" s="634"/>
      <c r="CW42" s="634"/>
      <c r="CX42" s="634"/>
      <c r="CY42" s="635"/>
      <c r="CZ42" s="624">
        <v>12.7</v>
      </c>
      <c r="DA42" s="636"/>
      <c r="DB42" s="636"/>
      <c r="DC42" s="637"/>
      <c r="DD42" s="627">
        <v>280953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34584</v>
      </c>
      <c r="CS43" s="634"/>
      <c r="CT43" s="634"/>
      <c r="CU43" s="634"/>
      <c r="CV43" s="634"/>
      <c r="CW43" s="634"/>
      <c r="CX43" s="634"/>
      <c r="CY43" s="635"/>
      <c r="CZ43" s="624">
        <v>0.6</v>
      </c>
      <c r="DA43" s="636"/>
      <c r="DB43" s="636"/>
      <c r="DC43" s="637"/>
      <c r="DD43" s="627">
        <v>34584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737870</v>
      </c>
      <c r="CS44" s="622"/>
      <c r="CT44" s="622"/>
      <c r="CU44" s="622"/>
      <c r="CV44" s="622"/>
      <c r="CW44" s="622"/>
      <c r="CX44" s="622"/>
      <c r="CY44" s="623"/>
      <c r="CZ44" s="624">
        <v>12</v>
      </c>
      <c r="DA44" s="625"/>
      <c r="DB44" s="625"/>
      <c r="DC44" s="626"/>
      <c r="DD44" s="627">
        <v>279740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58124</v>
      </c>
      <c r="CS45" s="634"/>
      <c r="CT45" s="634"/>
      <c r="CU45" s="634"/>
      <c r="CV45" s="634"/>
      <c r="CW45" s="634"/>
      <c r="CX45" s="634"/>
      <c r="CY45" s="635"/>
      <c r="CZ45" s="624">
        <v>0.9</v>
      </c>
      <c r="DA45" s="636"/>
      <c r="DB45" s="636"/>
      <c r="DC45" s="637"/>
      <c r="DD45" s="627">
        <v>8065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639652</v>
      </c>
      <c r="CS46" s="622"/>
      <c r="CT46" s="622"/>
      <c r="CU46" s="622"/>
      <c r="CV46" s="622"/>
      <c r="CW46" s="622"/>
      <c r="CX46" s="622"/>
      <c r="CY46" s="623"/>
      <c r="CZ46" s="624">
        <v>10.4</v>
      </c>
      <c r="DA46" s="625"/>
      <c r="DB46" s="625"/>
      <c r="DC46" s="626"/>
      <c r="DD46" s="627">
        <v>267288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40423</v>
      </c>
      <c r="CS47" s="634"/>
      <c r="CT47" s="634"/>
      <c r="CU47" s="634"/>
      <c r="CV47" s="634"/>
      <c r="CW47" s="634"/>
      <c r="CX47" s="634"/>
      <c r="CY47" s="635"/>
      <c r="CZ47" s="624">
        <v>0.7</v>
      </c>
      <c r="DA47" s="636"/>
      <c r="DB47" s="636"/>
      <c r="DC47" s="637"/>
      <c r="DD47" s="627">
        <v>1213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6124198</v>
      </c>
      <c r="CS49" s="606"/>
      <c r="CT49" s="606"/>
      <c r="CU49" s="606"/>
      <c r="CV49" s="606"/>
      <c r="CW49" s="606"/>
      <c r="CX49" s="606"/>
      <c r="CY49" s="607"/>
      <c r="CZ49" s="608">
        <v>100</v>
      </c>
      <c r="DA49" s="609"/>
      <c r="DB49" s="609"/>
      <c r="DC49" s="610"/>
      <c r="DD49" s="611">
        <v>3897757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8+++dQAMP+YqEKOL4SSn9npHb2PUtAMYejrWZfbSDHoq7dEqh8YTeWqKxljTBq1Tjyn4MaVie0mDK9BFeDvNg==" saltValue="cKnUjknkI3G3nAPlZM75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6206</v>
      </c>
      <c r="R7" s="1103"/>
      <c r="S7" s="1103"/>
      <c r="T7" s="1103"/>
      <c r="U7" s="1103"/>
      <c r="V7" s="1103">
        <v>6054</v>
      </c>
      <c r="W7" s="1103"/>
      <c r="X7" s="1103"/>
      <c r="Y7" s="1103"/>
      <c r="Z7" s="1103"/>
      <c r="AA7" s="1103">
        <v>152</v>
      </c>
      <c r="AB7" s="1103"/>
      <c r="AC7" s="1103"/>
      <c r="AD7" s="1103"/>
      <c r="AE7" s="1104"/>
      <c r="AF7" s="1105">
        <v>91</v>
      </c>
      <c r="AG7" s="1106"/>
      <c r="AH7" s="1106"/>
      <c r="AI7" s="1106"/>
      <c r="AJ7" s="1107"/>
      <c r="AK7" s="1108">
        <v>33</v>
      </c>
      <c r="AL7" s="1109"/>
      <c r="AM7" s="1109"/>
      <c r="AN7" s="1109"/>
      <c r="AO7" s="1109"/>
      <c r="AP7" s="1109">
        <v>6398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49</v>
      </c>
      <c r="R8" s="1039"/>
      <c r="S8" s="1039"/>
      <c r="T8" s="1039"/>
      <c r="U8" s="1039"/>
      <c r="V8" s="1039">
        <v>49</v>
      </c>
      <c r="W8" s="1039"/>
      <c r="X8" s="1039"/>
      <c r="Y8" s="1039"/>
      <c r="Z8" s="1039"/>
      <c r="AA8" s="1039" t="s">
        <v>553</v>
      </c>
      <c r="AB8" s="1039"/>
      <c r="AC8" s="1039"/>
      <c r="AD8" s="1039"/>
      <c r="AE8" s="1040"/>
      <c r="AF8" s="1035" t="s">
        <v>122</v>
      </c>
      <c r="AG8" s="1036"/>
      <c r="AH8" s="1036"/>
      <c r="AI8" s="1036"/>
      <c r="AJ8" s="1037"/>
      <c r="AK8" s="1080" t="s">
        <v>553</v>
      </c>
      <c r="AL8" s="1081"/>
      <c r="AM8" s="1081"/>
      <c r="AN8" s="1081"/>
      <c r="AO8" s="1081"/>
      <c r="AP8" s="1081" t="s">
        <v>553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77</v>
      </c>
      <c r="R9" s="1039"/>
      <c r="S9" s="1039"/>
      <c r="T9" s="1039"/>
      <c r="U9" s="1039"/>
      <c r="V9" s="1039">
        <v>77</v>
      </c>
      <c r="W9" s="1039"/>
      <c r="X9" s="1039"/>
      <c r="Y9" s="1039"/>
      <c r="Z9" s="1039"/>
      <c r="AA9" s="1039" t="s">
        <v>553</v>
      </c>
      <c r="AB9" s="1039"/>
      <c r="AC9" s="1039"/>
      <c r="AD9" s="1039"/>
      <c r="AE9" s="1040"/>
      <c r="AF9" s="1035" t="s">
        <v>122</v>
      </c>
      <c r="AG9" s="1036"/>
      <c r="AH9" s="1036"/>
      <c r="AI9" s="1036"/>
      <c r="AJ9" s="1037"/>
      <c r="AK9" s="1080" t="s">
        <v>553</v>
      </c>
      <c r="AL9" s="1081"/>
      <c r="AM9" s="1081"/>
      <c r="AN9" s="1081"/>
      <c r="AO9" s="1081"/>
      <c r="AP9" s="1081">
        <v>36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6276</v>
      </c>
      <c r="R23" s="1061"/>
      <c r="S23" s="1061"/>
      <c r="T23" s="1061"/>
      <c r="U23" s="1061"/>
      <c r="V23" s="1061">
        <v>6124</v>
      </c>
      <c r="W23" s="1061"/>
      <c r="X23" s="1061"/>
      <c r="Y23" s="1061"/>
      <c r="Z23" s="1061"/>
      <c r="AA23" s="1061">
        <v>152</v>
      </c>
      <c r="AB23" s="1061"/>
      <c r="AC23" s="1061"/>
      <c r="AD23" s="1061"/>
      <c r="AE23" s="1068"/>
      <c r="AF23" s="1069">
        <v>91</v>
      </c>
      <c r="AG23" s="1061"/>
      <c r="AH23" s="1061"/>
      <c r="AI23" s="1061"/>
      <c r="AJ23" s="1070"/>
      <c r="AK23" s="1071"/>
      <c r="AL23" s="1072"/>
      <c r="AM23" s="1072"/>
      <c r="AN23" s="1072"/>
      <c r="AO23" s="1072"/>
      <c r="AP23" s="1061">
        <v>6434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538</v>
      </c>
      <c r="R28" s="1051"/>
      <c r="S28" s="1051"/>
      <c r="T28" s="1051"/>
      <c r="U28" s="1051"/>
      <c r="V28" s="1051">
        <v>538</v>
      </c>
      <c r="W28" s="1051"/>
      <c r="X28" s="1051"/>
      <c r="Y28" s="1051"/>
      <c r="Z28" s="1051"/>
      <c r="AA28" s="1051">
        <v>0</v>
      </c>
      <c r="AB28" s="1051"/>
      <c r="AC28" s="1051"/>
      <c r="AD28" s="1051"/>
      <c r="AE28" s="1052"/>
      <c r="AF28" s="1053" t="s">
        <v>122</v>
      </c>
      <c r="AG28" s="1051"/>
      <c r="AH28" s="1051"/>
      <c r="AI28" s="1051"/>
      <c r="AJ28" s="1054"/>
      <c r="AK28" s="1042">
        <v>63</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237</v>
      </c>
      <c r="R29" s="1039"/>
      <c r="S29" s="1039"/>
      <c r="T29" s="1039"/>
      <c r="U29" s="1039"/>
      <c r="V29" s="1039">
        <v>237</v>
      </c>
      <c r="W29" s="1039"/>
      <c r="X29" s="1039"/>
      <c r="Y29" s="1039"/>
      <c r="Z29" s="1039"/>
      <c r="AA29" s="1039">
        <v>0</v>
      </c>
      <c r="AB29" s="1039"/>
      <c r="AC29" s="1039"/>
      <c r="AD29" s="1039"/>
      <c r="AE29" s="1040"/>
      <c r="AF29" s="1035" t="s">
        <v>122</v>
      </c>
      <c r="AG29" s="1036"/>
      <c r="AH29" s="1036"/>
      <c r="AI29" s="1036"/>
      <c r="AJ29" s="1037"/>
      <c r="AK29" s="980">
        <v>114</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469</v>
      </c>
      <c r="R30" s="1039"/>
      <c r="S30" s="1039"/>
      <c r="T30" s="1039"/>
      <c r="U30" s="1039"/>
      <c r="V30" s="1039">
        <v>467</v>
      </c>
      <c r="W30" s="1039"/>
      <c r="X30" s="1039"/>
      <c r="Y30" s="1039"/>
      <c r="Z30" s="1039"/>
      <c r="AA30" s="1039">
        <v>2</v>
      </c>
      <c r="AB30" s="1039"/>
      <c r="AC30" s="1039"/>
      <c r="AD30" s="1039"/>
      <c r="AE30" s="1040"/>
      <c r="AF30" s="1035">
        <v>452</v>
      </c>
      <c r="AG30" s="1036"/>
      <c r="AH30" s="1036"/>
      <c r="AI30" s="1036"/>
      <c r="AJ30" s="1037"/>
      <c r="AK30" s="980">
        <v>304</v>
      </c>
      <c r="AL30" s="971"/>
      <c r="AM30" s="971"/>
      <c r="AN30" s="971"/>
      <c r="AO30" s="971"/>
      <c r="AP30" s="971">
        <v>599</v>
      </c>
      <c r="AQ30" s="971"/>
      <c r="AR30" s="971"/>
      <c r="AS30" s="971"/>
      <c r="AT30" s="971"/>
      <c r="AU30" s="971">
        <v>566</v>
      </c>
      <c r="AV30" s="971"/>
      <c r="AW30" s="971"/>
      <c r="AX30" s="971"/>
      <c r="AY30" s="971"/>
      <c r="AZ30" s="1041" t="s">
        <v>553</v>
      </c>
      <c r="BA30" s="1041"/>
      <c r="BB30" s="1041"/>
      <c r="BC30" s="1041"/>
      <c r="BD30" s="1041"/>
      <c r="BE30" s="972" t="s">
        <v>393</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408</v>
      </c>
      <c r="R31" s="1039"/>
      <c r="S31" s="1039"/>
      <c r="T31" s="1039"/>
      <c r="U31" s="1039"/>
      <c r="V31" s="1039">
        <v>370</v>
      </c>
      <c r="W31" s="1039"/>
      <c r="X31" s="1039"/>
      <c r="Y31" s="1039"/>
      <c r="Z31" s="1039"/>
      <c r="AA31" s="1039">
        <v>38</v>
      </c>
      <c r="AB31" s="1039"/>
      <c r="AC31" s="1039"/>
      <c r="AD31" s="1039"/>
      <c r="AE31" s="1040"/>
      <c r="AF31" s="1035">
        <v>282</v>
      </c>
      <c r="AG31" s="1036"/>
      <c r="AH31" s="1036"/>
      <c r="AI31" s="1036"/>
      <c r="AJ31" s="1037"/>
      <c r="AK31" s="980">
        <v>522</v>
      </c>
      <c r="AL31" s="971"/>
      <c r="AM31" s="971"/>
      <c r="AN31" s="971"/>
      <c r="AO31" s="971"/>
      <c r="AP31" s="971">
        <v>516</v>
      </c>
      <c r="AQ31" s="971"/>
      <c r="AR31" s="971"/>
      <c r="AS31" s="971"/>
      <c r="AT31" s="971"/>
      <c r="AU31" s="971">
        <v>509</v>
      </c>
      <c r="AV31" s="971"/>
      <c r="AW31" s="971"/>
      <c r="AX31" s="971"/>
      <c r="AY31" s="971"/>
      <c r="AZ31" s="1041" t="s">
        <v>553</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734</v>
      </c>
      <c r="AG63" s="959"/>
      <c r="AH63" s="959"/>
      <c r="AI63" s="959"/>
      <c r="AJ63" s="1022"/>
      <c r="AK63" s="1023"/>
      <c r="AL63" s="963"/>
      <c r="AM63" s="963"/>
      <c r="AN63" s="963"/>
      <c r="AO63" s="963"/>
      <c r="AP63" s="959">
        <f>SUM(AP28:AT62)</f>
        <v>1115</v>
      </c>
      <c r="AQ63" s="959"/>
      <c r="AR63" s="959"/>
      <c r="AS63" s="959"/>
      <c r="AT63" s="959"/>
      <c r="AU63" s="959">
        <f>SUM(AU28:AY62)</f>
        <v>1075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8102</v>
      </c>
      <c r="R68" s="982"/>
      <c r="S68" s="982"/>
      <c r="T68" s="982"/>
      <c r="U68" s="982"/>
      <c r="V68" s="982">
        <v>6206</v>
      </c>
      <c r="W68" s="982"/>
      <c r="X68" s="982"/>
      <c r="Y68" s="982"/>
      <c r="Z68" s="982"/>
      <c r="AA68" s="982">
        <v>1897</v>
      </c>
      <c r="AB68" s="982"/>
      <c r="AC68" s="982"/>
      <c r="AD68" s="982"/>
      <c r="AE68" s="982"/>
      <c r="AF68" s="982">
        <v>1897</v>
      </c>
      <c r="AG68" s="982"/>
      <c r="AH68" s="982"/>
      <c r="AI68" s="982"/>
      <c r="AJ68" s="982"/>
      <c r="AK68" s="982" t="s">
        <v>554</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2653</v>
      </c>
      <c r="R69" s="971"/>
      <c r="S69" s="971"/>
      <c r="T69" s="971"/>
      <c r="U69" s="971"/>
      <c r="V69" s="971">
        <v>2392</v>
      </c>
      <c r="W69" s="971"/>
      <c r="X69" s="971"/>
      <c r="Y69" s="971"/>
      <c r="Z69" s="971"/>
      <c r="AA69" s="971">
        <v>261</v>
      </c>
      <c r="AB69" s="971"/>
      <c r="AC69" s="971"/>
      <c r="AD69" s="971"/>
      <c r="AE69" s="971"/>
      <c r="AF69" s="971">
        <v>261</v>
      </c>
      <c r="AG69" s="971"/>
      <c r="AH69" s="971"/>
      <c r="AI69" s="971"/>
      <c r="AJ69" s="971"/>
      <c r="AK69" s="971" t="s">
        <v>554</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1047955</v>
      </c>
      <c r="R70" s="971"/>
      <c r="S70" s="971"/>
      <c r="T70" s="971"/>
      <c r="U70" s="971"/>
      <c r="V70" s="971">
        <v>1016638</v>
      </c>
      <c r="W70" s="971"/>
      <c r="X70" s="971"/>
      <c r="Y70" s="971"/>
      <c r="Z70" s="971"/>
      <c r="AA70" s="971">
        <v>31318</v>
      </c>
      <c r="AB70" s="971"/>
      <c r="AC70" s="971"/>
      <c r="AD70" s="971"/>
      <c r="AE70" s="971"/>
      <c r="AF70" s="971">
        <v>31318</v>
      </c>
      <c r="AG70" s="971"/>
      <c r="AH70" s="971"/>
      <c r="AI70" s="971"/>
      <c r="AJ70" s="971"/>
      <c r="AK70" s="971">
        <v>1</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698</v>
      </c>
      <c r="R71" s="971"/>
      <c r="S71" s="971"/>
      <c r="T71" s="971"/>
      <c r="U71" s="971"/>
      <c r="V71" s="971">
        <v>664</v>
      </c>
      <c r="W71" s="971"/>
      <c r="X71" s="971"/>
      <c r="Y71" s="971"/>
      <c r="Z71" s="971"/>
      <c r="AA71" s="971">
        <v>34</v>
      </c>
      <c r="AB71" s="971"/>
      <c r="AC71" s="971"/>
      <c r="AD71" s="971"/>
      <c r="AE71" s="971"/>
      <c r="AF71" s="971">
        <v>23</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10312</v>
      </c>
      <c r="R72" s="971"/>
      <c r="S72" s="971"/>
      <c r="T72" s="971"/>
      <c r="U72" s="971"/>
      <c r="V72" s="971">
        <v>10083</v>
      </c>
      <c r="W72" s="971"/>
      <c r="X72" s="971"/>
      <c r="Y72" s="971"/>
      <c r="Z72" s="971"/>
      <c r="AA72" s="971">
        <v>229</v>
      </c>
      <c r="AB72" s="971"/>
      <c r="AC72" s="971"/>
      <c r="AD72" s="971"/>
      <c r="AE72" s="971"/>
      <c r="AF72" s="971">
        <v>229</v>
      </c>
      <c r="AG72" s="971"/>
      <c r="AH72" s="971"/>
      <c r="AI72" s="971"/>
      <c r="AJ72" s="971"/>
      <c r="AK72" s="971">
        <v>198</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56622</v>
      </c>
      <c r="R73" s="971"/>
      <c r="S73" s="971"/>
      <c r="T73" s="971"/>
      <c r="U73" s="971"/>
      <c r="V73" s="971">
        <v>56259</v>
      </c>
      <c r="W73" s="971"/>
      <c r="X73" s="971"/>
      <c r="Y73" s="971"/>
      <c r="Z73" s="971"/>
      <c r="AA73" s="971">
        <v>363</v>
      </c>
      <c r="AB73" s="971"/>
      <c r="AC73" s="971"/>
      <c r="AD73" s="971"/>
      <c r="AE73" s="971"/>
      <c r="AF73" s="971">
        <v>363</v>
      </c>
      <c r="AG73" s="971"/>
      <c r="AH73" s="971"/>
      <c r="AI73" s="971"/>
      <c r="AJ73" s="971"/>
      <c r="AK73" s="971">
        <v>9356</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SUM(AF68:AJ73)</f>
        <v>34091</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539510</v>
      </c>
      <c r="AB110" s="889"/>
      <c r="AC110" s="889"/>
      <c r="AD110" s="889"/>
      <c r="AE110" s="890"/>
      <c r="AF110" s="891">
        <v>568886</v>
      </c>
      <c r="AG110" s="889"/>
      <c r="AH110" s="889"/>
      <c r="AI110" s="889"/>
      <c r="AJ110" s="890"/>
      <c r="AK110" s="891">
        <v>618692</v>
      </c>
      <c r="AL110" s="889"/>
      <c r="AM110" s="889"/>
      <c r="AN110" s="889"/>
      <c r="AO110" s="890"/>
      <c r="AP110" s="892">
        <v>20.6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6654020</v>
      </c>
      <c r="BR110" s="842"/>
      <c r="BS110" s="842"/>
      <c r="BT110" s="842"/>
      <c r="BU110" s="842"/>
      <c r="BV110" s="842">
        <v>6565671</v>
      </c>
      <c r="BW110" s="842"/>
      <c r="BX110" s="842"/>
      <c r="BY110" s="842"/>
      <c r="BZ110" s="842"/>
      <c r="CA110" s="842">
        <v>6433969</v>
      </c>
      <c r="CB110" s="842"/>
      <c r="CC110" s="842"/>
      <c r="CD110" s="842"/>
      <c r="CE110" s="842"/>
      <c r="CF110" s="866">
        <v>213.8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990729</v>
      </c>
      <c r="BR112" s="817"/>
      <c r="BS112" s="817"/>
      <c r="BT112" s="817"/>
      <c r="BU112" s="817"/>
      <c r="BV112" s="817">
        <v>1034254</v>
      </c>
      <c r="BW112" s="817"/>
      <c r="BX112" s="817"/>
      <c r="BY112" s="817"/>
      <c r="BZ112" s="817"/>
      <c r="CA112" s="817">
        <v>1075031</v>
      </c>
      <c r="CB112" s="817"/>
      <c r="CC112" s="817"/>
      <c r="CD112" s="817"/>
      <c r="CE112" s="817"/>
      <c r="CF112" s="875">
        <v>35.700000000000003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116295</v>
      </c>
      <c r="AB113" s="919"/>
      <c r="AC113" s="919"/>
      <c r="AD113" s="919"/>
      <c r="AE113" s="920"/>
      <c r="AF113" s="921">
        <v>110777</v>
      </c>
      <c r="AG113" s="919"/>
      <c r="AH113" s="919"/>
      <c r="AI113" s="919"/>
      <c r="AJ113" s="920"/>
      <c r="AK113" s="921">
        <v>117921</v>
      </c>
      <c r="AL113" s="919"/>
      <c r="AM113" s="919"/>
      <c r="AN113" s="919"/>
      <c r="AO113" s="920"/>
      <c r="AP113" s="922">
        <v>3.9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1438891</v>
      </c>
      <c r="BR114" s="817"/>
      <c r="BS114" s="817"/>
      <c r="BT114" s="817"/>
      <c r="BU114" s="817"/>
      <c r="BV114" s="817">
        <v>1399315</v>
      </c>
      <c r="BW114" s="817"/>
      <c r="BX114" s="817"/>
      <c r="BY114" s="817"/>
      <c r="BZ114" s="817"/>
      <c r="CA114" s="817">
        <v>1398421</v>
      </c>
      <c r="CB114" s="817"/>
      <c r="CC114" s="817"/>
      <c r="CD114" s="817"/>
      <c r="CE114" s="817"/>
      <c r="CF114" s="875">
        <v>46.5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711</v>
      </c>
      <c r="AB116" s="780"/>
      <c r="AC116" s="780"/>
      <c r="AD116" s="780"/>
      <c r="AE116" s="781"/>
      <c r="AF116" s="782">
        <v>372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656516</v>
      </c>
      <c r="AB117" s="903"/>
      <c r="AC117" s="903"/>
      <c r="AD117" s="903"/>
      <c r="AE117" s="904"/>
      <c r="AF117" s="905">
        <v>680035</v>
      </c>
      <c r="AG117" s="903"/>
      <c r="AH117" s="903"/>
      <c r="AI117" s="903"/>
      <c r="AJ117" s="904"/>
      <c r="AK117" s="905">
        <v>736613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9083640</v>
      </c>
      <c r="BR119" s="845"/>
      <c r="BS119" s="845"/>
      <c r="BT119" s="845"/>
      <c r="BU119" s="845"/>
      <c r="BV119" s="845">
        <v>8999240</v>
      </c>
      <c r="BW119" s="845"/>
      <c r="BX119" s="845"/>
      <c r="BY119" s="845"/>
      <c r="BZ119" s="845"/>
      <c r="CA119" s="845">
        <v>8907421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3837935</v>
      </c>
      <c r="BR120" s="842"/>
      <c r="BS120" s="842"/>
      <c r="BT120" s="842"/>
      <c r="BU120" s="842"/>
      <c r="BV120" s="842">
        <v>3766232</v>
      </c>
      <c r="BW120" s="842"/>
      <c r="BX120" s="842"/>
      <c r="BY120" s="842"/>
      <c r="BZ120" s="842"/>
      <c r="CA120" s="842">
        <v>3750935</v>
      </c>
      <c r="CB120" s="842"/>
      <c r="CC120" s="842"/>
      <c r="CD120" s="842"/>
      <c r="CE120" s="842"/>
      <c r="CF120" s="866">
        <v>124.6</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528815</v>
      </c>
      <c r="DM120" s="842"/>
      <c r="DN120" s="842"/>
      <c r="DO120" s="842"/>
      <c r="DP120" s="842"/>
      <c r="DQ120" s="842">
        <v>565919</v>
      </c>
      <c r="DR120" s="842"/>
      <c r="DS120" s="842"/>
      <c r="DT120" s="842"/>
      <c r="DU120" s="842"/>
      <c r="DV120" s="843">
        <v>18.8</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505439</v>
      </c>
      <c r="DM121" s="817"/>
      <c r="DN121" s="817"/>
      <c r="DO121" s="817"/>
      <c r="DP121" s="817"/>
      <c r="DQ121" s="817">
        <v>509112</v>
      </c>
      <c r="DR121" s="817"/>
      <c r="DS121" s="817"/>
      <c r="DT121" s="817"/>
      <c r="DU121" s="817"/>
      <c r="DV121" s="794">
        <v>16.899999999999999</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5413914</v>
      </c>
      <c r="BR122" s="845"/>
      <c r="BS122" s="845"/>
      <c r="BT122" s="845"/>
      <c r="BU122" s="845"/>
      <c r="BV122" s="845">
        <v>5315026</v>
      </c>
      <c r="BW122" s="845"/>
      <c r="BX122" s="845"/>
      <c r="BY122" s="845"/>
      <c r="BZ122" s="845"/>
      <c r="CA122" s="845">
        <v>5105086</v>
      </c>
      <c r="CB122" s="845"/>
      <c r="CC122" s="845"/>
      <c r="CD122" s="845"/>
      <c r="CE122" s="845"/>
      <c r="CF122" s="846">
        <v>169.6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9251849</v>
      </c>
      <c r="BR123" s="833"/>
      <c r="BS123" s="833"/>
      <c r="BT123" s="833"/>
      <c r="BU123" s="833"/>
      <c r="BV123" s="833">
        <v>9081258</v>
      </c>
      <c r="BW123" s="833"/>
      <c r="BX123" s="833"/>
      <c r="BY123" s="833"/>
      <c r="BZ123" s="833"/>
      <c r="CA123" s="833">
        <v>8856021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1.7</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990729</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83</v>
      </c>
      <c r="AB128" s="801"/>
      <c r="AC128" s="801"/>
      <c r="AD128" s="801"/>
      <c r="AE128" s="802"/>
      <c r="AF128" s="803">
        <v>83</v>
      </c>
      <c r="AG128" s="801"/>
      <c r="AH128" s="801"/>
      <c r="AI128" s="801"/>
      <c r="AJ128" s="802"/>
      <c r="AK128" s="803">
        <v>7030</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3364213</v>
      </c>
      <c r="AB129" s="780"/>
      <c r="AC129" s="780"/>
      <c r="AD129" s="780"/>
      <c r="AE129" s="781"/>
      <c r="AF129" s="782">
        <v>3368178</v>
      </c>
      <c r="AG129" s="780"/>
      <c r="AH129" s="780"/>
      <c r="AI129" s="780"/>
      <c r="AJ129" s="781"/>
      <c r="AK129" s="782">
        <v>3499057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434298</v>
      </c>
      <c r="AB130" s="780"/>
      <c r="AC130" s="780"/>
      <c r="AD130" s="780"/>
      <c r="AE130" s="781"/>
      <c r="AF130" s="782">
        <v>451890</v>
      </c>
      <c r="AG130" s="780"/>
      <c r="AH130" s="780"/>
      <c r="AI130" s="780"/>
      <c r="AJ130" s="781"/>
      <c r="AK130" s="782">
        <v>489534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2929915</v>
      </c>
      <c r="AB131" s="764"/>
      <c r="AC131" s="764"/>
      <c r="AD131" s="764"/>
      <c r="AE131" s="765"/>
      <c r="AF131" s="766">
        <v>2916288</v>
      </c>
      <c r="AG131" s="764"/>
      <c r="AH131" s="764"/>
      <c r="AI131" s="764"/>
      <c r="AJ131" s="765"/>
      <c r="AK131" s="766">
        <v>3009523</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7.5816192620000002</v>
      </c>
      <c r="AB132" s="745"/>
      <c r="AC132" s="745"/>
      <c r="AD132" s="745"/>
      <c r="AE132" s="746"/>
      <c r="AF132" s="747">
        <v>7.8202838679999997</v>
      </c>
      <c r="AG132" s="745"/>
      <c r="AH132" s="745"/>
      <c r="AI132" s="745"/>
      <c r="AJ132" s="746"/>
      <c r="AK132" s="747">
        <v>7.9763138539999998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6.1</v>
      </c>
      <c r="AB133" s="724"/>
      <c r="AC133" s="724"/>
      <c r="AD133" s="724"/>
      <c r="AE133" s="725"/>
      <c r="AF133" s="723">
        <v>7</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z8dhZhFGFibbQ1ua2MsIZf3/SbF1J1uD5w/ADt0V/AaNkX+0hxYjUKmMLV/utnUubxqpAHP/GLRKAtkoCumTw==" saltValue="6iw/fLEj52lQjiu9HtFk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fvQy+/ilLCcFhGYoyY3wjRCugLtn78+FW+YYcR+QVYEClwlItRQvjMeLraErf3GihGBrqzbmCZ2/E4Q7GweCg==" saltValue="O3CaxcVkFo0Darg2a3zSN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khLkKv11cYcGts4queom+6sLSAvzhayp0YIeh2ztSwcLS5S//E8TKGjHSwjnS0t4Qf/HjuPFqYmLJFrLdpoag==" saltValue="0RjRqKG1k3X8k7MzniEq2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949577</v>
      </c>
      <c r="AP9" s="269">
        <v>234406</v>
      </c>
      <c r="AQ9" s="270">
        <v>239935</v>
      </c>
      <c r="AR9" s="271">
        <v>-2.2999999999999998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46275</v>
      </c>
      <c r="AP10" s="272">
        <v>11423</v>
      </c>
      <c r="AQ10" s="273">
        <v>33021</v>
      </c>
      <c r="AR10" s="274">
        <v>-65.400000000000006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47308</v>
      </c>
      <c r="AP11" s="272">
        <v>11678</v>
      </c>
      <c r="AQ11" s="273">
        <v>2306</v>
      </c>
      <c r="AR11" s="274">
        <v>406.4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9968</v>
      </c>
      <c r="AP13" s="272">
        <v>2461</v>
      </c>
      <c r="AQ13" s="273">
        <v>7428</v>
      </c>
      <c r="AR13" s="274">
        <v>-66.900000000000006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34584</v>
      </c>
      <c r="AP14" s="272">
        <v>8537</v>
      </c>
      <c r="AQ14" s="273">
        <v>4299</v>
      </c>
      <c r="AR14" s="274">
        <v>98.6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-60140</v>
      </c>
      <c r="AP15" s="272">
        <v>-14846</v>
      </c>
      <c r="AQ15" s="273">
        <v>-13612</v>
      </c>
      <c r="AR15" s="274">
        <v>9.1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1027572</v>
      </c>
      <c r="AP16" s="272">
        <v>253659</v>
      </c>
      <c r="AQ16" s="273">
        <v>273378</v>
      </c>
      <c r="AR16" s="274">
        <v>-7.2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24.19</v>
      </c>
      <c r="AP21" s="286">
        <v>21.68</v>
      </c>
      <c r="AQ21" s="287">
        <v>2.5099999999999998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94.1</v>
      </c>
      <c r="AP22" s="291">
        <v>95.1</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618692</v>
      </c>
      <c r="AP32" s="300">
        <v>152726</v>
      </c>
      <c r="AQ32" s="301">
        <v>143519</v>
      </c>
      <c r="AR32" s="302">
        <v>6.4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117921</v>
      </c>
      <c r="AP35" s="300">
        <v>29109</v>
      </c>
      <c r="AQ35" s="301">
        <v>32537</v>
      </c>
      <c r="AR35" s="302">
        <v>-10.5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3256</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244</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45</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-7030</v>
      </c>
      <c r="AP39" s="300">
        <v>-1735</v>
      </c>
      <c r="AQ39" s="301">
        <v>-3310</v>
      </c>
      <c r="AR39" s="302">
        <v>-47.6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-489534</v>
      </c>
      <c r="AP40" s="300">
        <v>-120843</v>
      </c>
      <c r="AQ40" s="301">
        <v>-131495</v>
      </c>
      <c r="AR40" s="302">
        <v>-8.1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240049</v>
      </c>
      <c r="AP41" s="300">
        <v>59257</v>
      </c>
      <c r="AQ41" s="301">
        <v>44796</v>
      </c>
      <c r="AR41" s="302">
        <v>32.299999999999997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2104270</v>
      </c>
      <c r="AN51" s="322">
        <v>455667</v>
      </c>
      <c r="AO51" s="323">
        <v>6</v>
      </c>
      <c r="AP51" s="324">
        <v>301035</v>
      </c>
      <c r="AQ51" s="325">
        <v>58.2</v>
      </c>
      <c r="AR51" s="326">
        <v>-52.2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1923482</v>
      </c>
      <c r="AN52" s="330">
        <v>416518</v>
      </c>
      <c r="AO52" s="331">
        <v>8.5</v>
      </c>
      <c r="AP52" s="332">
        <v>154376</v>
      </c>
      <c r="AQ52" s="333">
        <v>74.3</v>
      </c>
      <c r="AR52" s="334">
        <v>-65.8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883222</v>
      </c>
      <c r="AN53" s="322">
        <v>195058</v>
      </c>
      <c r="AO53" s="323">
        <v>-57.2</v>
      </c>
      <c r="AP53" s="324">
        <v>330026</v>
      </c>
      <c r="AQ53" s="325">
        <v>9.6</v>
      </c>
      <c r="AR53" s="326">
        <v>-66.8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722451</v>
      </c>
      <c r="AN54" s="330">
        <v>159552</v>
      </c>
      <c r="AO54" s="331">
        <v>-61.7</v>
      </c>
      <c r="AP54" s="332">
        <v>141075</v>
      </c>
      <c r="AQ54" s="333">
        <v>-8.6</v>
      </c>
      <c r="AR54" s="334">
        <v>-53.1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909168</v>
      </c>
      <c r="AN55" s="322">
        <v>209389</v>
      </c>
      <c r="AO55" s="323">
        <v>7.3</v>
      </c>
      <c r="AP55" s="324">
        <v>278179</v>
      </c>
      <c r="AQ55" s="325">
        <v>-15.7</v>
      </c>
      <c r="AR55" s="326">
        <v>23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696580</v>
      </c>
      <c r="AN56" s="330">
        <v>160428</v>
      </c>
      <c r="AO56" s="331">
        <v>0.5</v>
      </c>
      <c r="AP56" s="332">
        <v>122182</v>
      </c>
      <c r="AQ56" s="333">
        <v>-13.4</v>
      </c>
      <c r="AR56" s="334">
        <v>13.9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819062</v>
      </c>
      <c r="AN57" s="322">
        <v>195574</v>
      </c>
      <c r="AO57" s="323">
        <v>-6.6</v>
      </c>
      <c r="AP57" s="324">
        <v>283153</v>
      </c>
      <c r="AQ57" s="325">
        <v>1.8</v>
      </c>
      <c r="AR57" s="326">
        <v>-8.4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702587</v>
      </c>
      <c r="AN58" s="330">
        <v>167762</v>
      </c>
      <c r="AO58" s="331">
        <v>4.5999999999999996</v>
      </c>
      <c r="AP58" s="332">
        <v>127593</v>
      </c>
      <c r="AQ58" s="333">
        <v>4.4000000000000004</v>
      </c>
      <c r="AR58" s="334">
        <v>0.2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737870</v>
      </c>
      <c r="AN59" s="322">
        <v>182145</v>
      </c>
      <c r="AO59" s="323">
        <v>-6.9</v>
      </c>
      <c r="AP59" s="324">
        <v>262169</v>
      </c>
      <c r="AQ59" s="325">
        <v>-7.4</v>
      </c>
      <c r="AR59" s="326">
        <v>0.5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639652</v>
      </c>
      <c r="AN60" s="330">
        <v>157900</v>
      </c>
      <c r="AO60" s="331">
        <v>-5.9</v>
      </c>
      <c r="AP60" s="332">
        <v>152658</v>
      </c>
      <c r="AQ60" s="333">
        <v>19.600000000000001</v>
      </c>
      <c r="AR60" s="334">
        <v>-25.5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1090718</v>
      </c>
      <c r="AN61" s="337">
        <v>247567</v>
      </c>
      <c r="AO61" s="338">
        <v>-11.5</v>
      </c>
      <c r="AP61" s="339">
        <v>290912</v>
      </c>
      <c r="AQ61" s="340">
        <v>9.3000000000000007</v>
      </c>
      <c r="AR61" s="326">
        <v>-20.8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936950</v>
      </c>
      <c r="AN62" s="330">
        <v>212432</v>
      </c>
      <c r="AO62" s="331">
        <v>-10.8</v>
      </c>
      <c r="AP62" s="332">
        <v>139577</v>
      </c>
      <c r="AQ62" s="333">
        <v>15.3</v>
      </c>
      <c r="AR62" s="334">
        <v>-26.1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dPnfYpmJIR7yCtv3kewFgttE5XxCfEc5MIPF0gY/wtkaxcaHtpw4I6eJ6t2oVtZC6U6fQxpn7s5DYyyHH+6L0w==" saltValue="52B282hZSuLG97Ke66tJ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woCPqzip6h9YrPzqNKiQZ87z+2K9Gb6EIvH9UtzxsR0i6+T8n39mk/6NELol93dDBzy3zzV2b9FXssqNfiOgDw==" saltValue="vFVuh5KbHsRyfzn4+T/3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iWiffE/GH0g25gRP4C+xERdDJtlo/nBOKd9FViteelDmlBrruNUATjQp3k5G86NSQ9LrAog1e9KOw20fKCZu4A==" saltValue="tRhJGCsU+FdPJsxct5mq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79.709999999999994</v>
      </c>
      <c r="G47" s="12">
        <v>83.46</v>
      </c>
      <c r="H47" s="12">
        <v>73.05</v>
      </c>
      <c r="I47" s="12">
        <v>68.53</v>
      </c>
      <c r="J47" s="13">
        <v>66.010000000000005</v>
      </c>
    </row>
    <row r="48" spans="2:10" ht="57.75" customHeight="1" x14ac:dyDescent="0.2">
      <c r="B48" s="14"/>
      <c r="C48" s="1141" t="s">
        <v>4</v>
      </c>
      <c r="D48" s="1141"/>
      <c r="E48" s="1142"/>
      <c r="F48" s="15">
        <v>2.08</v>
      </c>
      <c r="G48" s="16">
        <v>3.49</v>
      </c>
      <c r="H48" s="16">
        <v>1.93</v>
      </c>
      <c r="I48" s="16">
        <v>3.21</v>
      </c>
      <c r="J48" s="17">
        <v>2.6</v>
      </c>
    </row>
    <row r="49" spans="2:10" ht="57.75" customHeight="1" thickBot="1" x14ac:dyDescent="0.25">
      <c r="B49" s="18"/>
      <c r="C49" s="1143" t="s">
        <v>5</v>
      </c>
      <c r="D49" s="1143"/>
      <c r="E49" s="1144"/>
      <c r="F49" s="19">
        <v>0.61</v>
      </c>
      <c r="G49" s="20">
        <v>11.28</v>
      </c>
      <c r="H49" s="20" t="s">
        <v>530</v>
      </c>
      <c r="I49" s="20" t="s">
        <v>531</v>
      </c>
      <c r="J49" s="21" t="s">
        <v>532</v>
      </c>
    </row>
    <row r="50" spans="2:10" ht="13" x14ac:dyDescent="0.2"/>
  </sheetData>
  <sheetProtection algorithmName="SHA-512" hashValue="5r9VznFEwu0ks8skqt9LKXJDvjDM5HeON0IA9DMC6pSgWRPq4ulyFsFEDk9/noTtW2lp4YwpsIt+sDS4DyvCMw==" saltValue="JV+ESnz3X0Nud7+dbDyL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2026-03-13T04:11:51Z</cp:lastPrinted>
  <dcterms:created xsi:type="dcterms:W3CDTF">2026-02-26T09:55:43Z</dcterms:created>
  <dcterms:modified xsi:type="dcterms:W3CDTF">2026-03-16T09:31:06Z</dcterms:modified>
  <cp:category/>
</cp:coreProperties>
</file>