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7_完成版\"/>
    </mc:Choice>
  </mc:AlternateContent>
  <xr:revisionPtr revIDLastSave="0" documentId="13_ncr:1_{C0F5524B-7951-4CF2-8D20-5CE75EE6BC50}" xr6:coauthVersionLast="47" xr6:coauthVersionMax="47" xr10:uidLastSave="{00000000-0000-0000-0000-000000000000}"/>
  <bookViews>
    <workbookView xWindow="-110" yWindow="-110" windowWidth="22780" windowHeight="14540" tabRatio="79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88" i="12" l="1"/>
  <c r="AU88" i="12"/>
  <c r="AF88" i="12"/>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W37" i="10"/>
  <c r="BW38" i="10" s="1"/>
  <c r="BE37" i="10"/>
  <c r="AM37" i="10"/>
  <c r="U37" i="10"/>
  <c r="C37" i="10"/>
  <c r="CO36" i="10"/>
  <c r="BW36" i="10"/>
  <c r="BE36" i="10"/>
  <c r="AM36" i="10"/>
  <c r="C36" i="10"/>
  <c r="CO35" i="10"/>
  <c r="BW35" i="10"/>
  <c r="BE35" i="10"/>
  <c r="CO34" i="10"/>
  <c r="BW34"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 r="AM35" i="10" s="1"/>
</calcChain>
</file>

<file path=xl/sharedStrings.xml><?xml version="1.0" encoding="utf-8"?>
<sst xmlns="http://schemas.openxmlformats.org/spreadsheetml/2006/main" count="1118" uniqueCount="558">
  <si>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</si>
  <si>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</si>
  <si>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</si>
  <si>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</si>
  <si>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</si>
  <si>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</si>
  <si>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</si>
  <si>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</si>
  <si>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</si>
  <si>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</si>
  <si>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</si>
  <si>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</si>
  <si>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</si>
  <si>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</si>
  <si>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</si>
  <si>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</si>
  <si>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</si>
  <si>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</si>
  <si>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</si>
  <si>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</si>
  <si>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</si>
  <si>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</si>
  <si>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</si>
  <si>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</si>
  <si>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</si>
  <si>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</si>
  <si>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</si>
  <si>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</si>
  <si>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</si>
  <si>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</si>
  <si>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</si>
  <si>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</si>
  <si>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</si>
  <si>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</si>
  <si>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</si>
  <si>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</si>
  <si>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</si>
  <si>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</si>
  <si>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</si>
  <si>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</si>
  <si>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</si>
  <si>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</si>
  <si>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</si>
  <si>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</si>
  <si>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</si>
  <si>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</si>
  <si>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</si>
  <si>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</si>
  <si>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</si>
  <si>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</si>
  <si>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</si>
  <si>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</si>
  <si>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</si>
  <si>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</si>
  <si>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</si>
  <si>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</si>
  <si>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</si>
  <si>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</si>
  <si>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</si>
  <si>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</si>
  <si>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</si>
  <si>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</si>
  <si>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</si>
  <si>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</si>
  <si>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</si>
  <si>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</si>
  <si>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</si>
  <si>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</si>
  <si>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</si>
  <si>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</si>
  <si>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</si>
  <si>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</si>
  <si>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</si>
  <si>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</si>
  <si>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</si>
  <si>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</si>
  <si>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</si>
  <si>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</si>
  <si>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</si>
  <si>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</si>
  <si>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</si>
  <si>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</si>
  <si>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</si>
  <si>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</si>
  <si>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</si>
  <si>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</si>
  <si>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</si>
  <si>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</si>
  <si>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</si>
  <si>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</si>
  <si>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</si>
  <si>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</si>
  <si>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</si>
  <si>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</si>
  <si>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美浜町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</si>
  <si>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</si>
  <si>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</si>
  <si>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</si>
  <si>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</si>
  <si>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</si>
  <si>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</si>
  <si>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</si>
  <si>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</si>
  <si>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</si>
  <si>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</si>
  <si>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</si>
  <si>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</si>
  <si>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</si>
  <si>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</si>
  <si>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</si>
  <si>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</si>
  <si>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</si>
  <si>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</si>
  <si>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</si>
  <si>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</si>
  <si>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</si>
  <si>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</si>
  <si>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</si>
  <si>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</si>
  <si>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</si>
  <si>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</si>
  <si>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</si>
  <si>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</si>
  <si>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</si>
  <si>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</si>
  <si>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</si>
  <si>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</si>
  <si>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</si>
  <si>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</si>
  <si>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</si>
  <si>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</si>
  <si>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</si>
  <si>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</si>
  <si>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</si>
  <si>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</si>
  <si>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</si>
  <si>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</si>
  <si>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</si>
  <si>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</si>
  <si>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</si>
  <si>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</si>
  <si>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</si>
  <si>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</si>
  <si>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</si>
  <si>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</si>
  <si>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</si>
  <si>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</si>
  <si>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</si>
  <si>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</si>
  <si>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</si>
  <si>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</si>
  <si>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</si>
  <si>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</si>
  <si>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</si>
  <si>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</si>
  <si>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</si>
  <si>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</si>
  <si>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</si>
  <si>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</si>
  <si>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</si>
  <si>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</si>
  <si>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</si>
  <si>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</si>
  <si>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</si>
  <si>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</si>
  <si>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</si>
  <si>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</si>
  <si>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</si>
  <si>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</si>
  <si>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</si>
  <si>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</si>
  <si>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</si>
  <si>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</si>
  <si>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</si>
  <si>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</si>
  <si>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</si>
  <si>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</si>
  <si>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</si>
  <si>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</si>
  <si>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</si>
  <si>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</si>
  <si>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</si>
  <si>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</si>
  <si>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</si>
  <si>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</si>
  <si>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</si>
  <si>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</si>
  <si>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</si>
  <si>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</si>
  <si>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</si>
  <si>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</si>
  <si>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</si>
  <si>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</si>
  <si>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</si>
  <si>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</si>
  <si>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</si>
  <si>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</si>
  <si>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</si>
  <si>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</si>
  <si>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</si>
  <si>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</si>
  <si>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</si>
  <si>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</si>
  <si>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愛知県美浜町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</si>
  <si>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</si>
  <si>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</si>
  <si>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</si>
  <si>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</si>
  <si>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</si>
  <si>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</si>
  <si>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</si>
  <si>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</si>
  <si>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</si>
  <si>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</si>
  <si>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</si>
  <si>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</si>
  <si>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</si>
  <si>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</si>
  <si>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</si>
  <si>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</si>
  <si>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</si>
  <si>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</si>
  <si>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</si>
  <si>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</si>
  <si>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</si>
  <si>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</si>
  <si>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</si>
  <si>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</si>
  <si>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</si>
  <si>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</si>
  <si>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</si>
  <si>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</si>
  <si>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</si>
  <si>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</si>
  <si>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</si>
  <si>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</si>
  <si>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</si>
  <si>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</si>
  <si>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</si>
  <si>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</si>
  <si>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</si>
  <si>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</si>
  <si>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</si>
  <si>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</si>
  <si>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</si>
  <si>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</si>
  <si>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</si>
  <si>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</si>
  <si>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</si>
  <si>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</si>
  <si>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</si>
  <si>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</si>
  <si>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</si>
  <si>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</si>
  <si>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</si>
  <si>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</si>
  <si>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</si>
  <si>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</si>
  <si>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</si>
  <si>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</si>
  <si>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</si>
  <si>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</si>
  <si>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</si>
  <si>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</si>
  <si>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</si>
  <si>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</si>
  <si>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</si>
  <si>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</si>
  <si>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</si>
  <si>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</si>
  <si>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</si>
  <si>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</si>
  <si>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</si>
  <si>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</si>
  <si>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</si>
  <si>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</si>
  <si>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</si>
  <si>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</si>
  <si>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</si>
  <si>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</si>
  <si>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</si>
  <si>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</si>
  <si>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</si>
  <si>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</si>
  <si>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</si>
  <si>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</si>
  <si>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</si>
  <si>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</si>
  <si>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</si>
  <si>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</si>
  <si>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</si>
  <si>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</si>
  <si>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</si>
  <si>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</si>
  <si>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</si>
  <si>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</si>
  <si>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</si>
  <si>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</si>
  <si>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</si>
  <si>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</si>
  <si>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</si>
  <si>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</si>
  <si>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</si>
  <si>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</si>
  <si>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</si>
  <si>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</si>
  <si>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</si>
  <si>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</si>
  <si>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</si>
  <si>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</si>
  <si>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</si>
  <si>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</si>
  <si>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</si>
  <si>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</si>
  <si>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</si>
  <si>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</si>
  <si>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</si>
  <si>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</si>
  <si>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</si>
  <si>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</si>
  <si>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</si>
  <si>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</si>
  <si>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</si>
  <si>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</si>
  <si>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</si>
  <si>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</si>
  <si>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</si>
  <si>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</si>
  <si>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</si>
  <si>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</si>
  <si>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</si>
  <si>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</si>
  <si>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</si>
  <si>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</si>
  <si>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</si>
  <si>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</si>
  <si>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</si>
  <si>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</si>
  <si>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</si>
  <si>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</si>
  <si>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</si>
  <si>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</si>
  <si>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</si>
  <si>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</si>
  <si>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</si>
  <si>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</si>
  <si>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</si>
  <si>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</si>
  <si>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</si>
  <si>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</si>
  <si>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</si>
  <si>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</si>
  <si>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</si>
  <si>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</si>
  <si>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愛知県美浜町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</si>
  <si>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</si>
  <si>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</si>
  <si>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</si>
  <si>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</si>
  <si>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</si>
  <si>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</si>
  <si>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</si>
  <si>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</si>
  <si>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</si>
  <si>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</si>
  <si>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</si>
  <si>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</si>
  <si>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</si>
  <si>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</si>
  <si>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</si>
  <si>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</si>
  <si>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</si>
  <si>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</si>
  <si>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</si>
  <si>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</si>
  <si>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</si>
  <si>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</si>
  <si>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</si>
  <si>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</si>
  <si>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</si>
  <si>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</si>
  <si>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</si>
  <si>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</si>
  <si>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</si>
  <si>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</si>
  <si>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</si>
  <si>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</si>
  <si>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</si>
  <si>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</si>
  <si>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</si>
  <si>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</si>
  <si>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</si>
  <si>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</si>
  <si>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</si>
  <si>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</si>
  <si>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</si>
  <si>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</si>
  <si>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</si>
  <si>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</si>
  <si>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</si>
  <si>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</si>
  <si>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</si>
  <si>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</si>
  <si>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</si>
  <si>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</si>
  <si>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</si>
  <si>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</si>
  <si>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</si>
  <si>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</si>
  <si>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</si>
  <si>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</si>
  <si>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</si>
  <si>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</si>
  <si>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</si>
  <si>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</si>
  <si>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</si>
  <si>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</si>
  <si>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</si>
  <si>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</si>
  <si>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</si>
  <si>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</si>
  <si>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</si>
  <si>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</si>
  <si>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</si>
  <si>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</si>
  <si>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</si>
  <si>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</si>
  <si>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</si>
  <si>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</si>
  <si>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</si>
  <si>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</si>
  <si>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</si>
  <si>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</si>
  <si>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</si>
  <si>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</si>
  <si>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</si>
  <si>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</si>
  <si>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</si>
  <si>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</si>
  <si>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</si>
  <si>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</si>
  <si>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</si>
  <si>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</si>
  <si>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</si>
  <si>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</si>
  <si>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</si>
  <si>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</si>
  <si>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</si>
  <si>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</si>
  <si>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</si>
  <si>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</si>
  <si>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</si>
  <si>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</si>
  <si>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</si>
  <si>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</si>
  <si>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</si>
  <si>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</si>
  <si>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</si>
  <si>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</si>
  <si>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</si>
  <si>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</si>
  <si>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</si>
  <si>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</si>
  <si>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</si>
  <si>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</si>
  <si>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</si>
  <si>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</si>
  <si>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</si>
  <si>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</si>
  <si>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</si>
  <si>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</si>
  <si>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</si>
  <si>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</si>
  <si>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</si>
  <si>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</si>
  <si>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</si>
  <si>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</si>
  <si>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</si>
  <si>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</si>
  <si>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</si>
  <si>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</si>
  <si>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</si>
  <si>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</si>
  <si>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</si>
  <si>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</si>
  <si>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</si>
  <si>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</si>
  <si>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</si>
  <si>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</si>
  <si>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</si>
  <si>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</si>
  <si>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</si>
  <si>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</si>
  <si>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</si>
  <si>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</si>
  <si>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</si>
  <si>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</si>
  <si>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</si>
  <si>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</si>
  <si>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</si>
  <si>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</si>
  <si>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</si>
  <si>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</si>
  <si>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</si>
  <si>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</si>
  <si>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</si>
  <si>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</si>
  <si>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</si>
  <si>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</si>
  <si>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</si>
  <si>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</si>
  <si>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</si>
  <si>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</si>
  <si>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</si>
  <si>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</si>
  <si>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</si>
  <si>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</si>
  <si>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</si>
  <si>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</si>
  <si>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</si>
  <si>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</si>
  <si>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</si>
  <si>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</si>
  <si>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</si>
  <si>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</si>
  <si>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</si>
  <si>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</si>
  <si>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</si>
  <si>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</si>
  <si>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</si>
  <si>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1.73</t>
  </si>
  <si>
    <t>水道事業会計</t>
  </si>
  <si>
    <t>一般会計</t>
  </si>
  <si>
    <t>国民健康保険特別会計</t>
  </si>
  <si>
    <t>介護保険特別会計</t>
  </si>
  <si>
    <t>後期高齢者医療特別会計</t>
  </si>
  <si>
    <t>土地取得特別会計</t>
  </si>
  <si>
    <t>農業集落排水事業会計</t>
  </si>
  <si>
    <t>その他会計（赤字）</t>
  </si>
  <si>
    <t>その他会計（黒字）</t>
  </si>
  <si>
    <t>R02</t>
    <phoneticPr fontId="5"/>
  </si>
  <si>
    <t>R03</t>
    <phoneticPr fontId="5"/>
  </si>
  <si>
    <t>R04</t>
    <phoneticPr fontId="5"/>
  </si>
  <si>
    <t>R05</t>
    <phoneticPr fontId="5"/>
  </si>
  <si>
    <t>R06</t>
    <phoneticPr fontId="5"/>
  </si>
  <si>
    <t>-</t>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</si>
  <si>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</si>
  <si>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知多南部衛生組合</t>
    <rPh sb="0" eb="8">
      <t>チタナンブエイセイクミアイ</t>
    </rPh>
    <phoneticPr fontId="2"/>
  </si>
  <si>
    <t>知多南部消防組合</t>
    <rPh sb="0" eb="2">
      <t>チタ</t>
    </rPh>
    <rPh sb="2" eb="4">
      <t>ナンブ</t>
    </rPh>
    <rPh sb="4" eb="6">
      <t>ショウボウ</t>
    </rPh>
    <rPh sb="6" eb="8">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</si>
  <si>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</si>
  <si>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22">
      <t>コウキコウレイシャイリョウ</t>
    </rPh>
    <rPh sb="22" eb="24">
      <t>トクベツ</t>
    </rPh>
    <rPh sb="24" eb="26">
      <t>カイケイ</t>
    </rPh>
    <phoneticPr fontId="2"/>
  </si>
  <si>
    <t>知多南部広域環境組合</t>
    <rPh sb="0" eb="4">
      <t>チタナンブ</t>
    </rPh>
    <rPh sb="4" eb="6">
      <t>コウイキ</t>
    </rPh>
    <rPh sb="6" eb="8">
      <t>カンキョウ</t>
    </rPh>
    <rPh sb="8" eb="10">
      <t>クミアイ</t>
    </rPh>
    <phoneticPr fontId="2"/>
  </si>
  <si>
    <t>教育施設整備基金</t>
    <rPh sb="0" eb="8">
      <t>キョウイクシセツセイビキキン</t>
    </rPh>
    <phoneticPr fontId="5"/>
  </si>
  <si>
    <t>公共施設整備基金</t>
    <rPh sb="0" eb="2">
      <t>コウキョウ</t>
    </rPh>
    <rPh sb="2" eb="4">
      <t>シセツ</t>
    </rPh>
    <rPh sb="4" eb="6">
      <t>セイビ</t>
    </rPh>
    <rPh sb="6" eb="8">
      <t>キキン</t>
    </rPh>
    <phoneticPr fontId="5"/>
  </si>
  <si>
    <t>都市計画事業基金</t>
    <rPh sb="0" eb="2">
      <t>トシ</t>
    </rPh>
    <rPh sb="2" eb="4">
      <t>ケイカク</t>
    </rPh>
    <rPh sb="4" eb="6">
      <t>ジギョウ</t>
    </rPh>
    <rPh sb="6" eb="8">
      <t>キキン</t>
    </rPh>
    <phoneticPr fontId="5"/>
  </si>
  <si>
    <t>森林環境譲与税基金</t>
    <rPh sb="0" eb="4">
      <t>シンリンカンキョウ</t>
    </rPh>
    <rPh sb="4" eb="6">
      <t>ジョウヨ</t>
    </rPh>
    <rPh sb="6" eb="7">
      <t>ゼイ</t>
    </rPh>
    <rPh sb="7" eb="9">
      <t>キキン</t>
    </rPh>
    <phoneticPr fontId="5"/>
  </si>
  <si>
    <t>文化振興基金</t>
    <rPh sb="0" eb="2">
      <t>ブンカ</t>
    </rPh>
    <rPh sb="2" eb="4">
      <t>シンコウ</t>
    </rPh>
    <rPh sb="4" eb="6">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</si>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</sst>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725E-4782-B4E2-C10B485740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34794</c:v>
                </c:pt>
                <c:pt idx="1">
                  <c:v>44885</c:v>
                </c:pt>
                <c:pt idx="2">
                  <c:v>86731</c:v>
                </c:pt>
                <c:pt idx="3">
                  <c:v>90610</c:v>
                </c:pt>
                <c:pt idx="4">
                  <c:v>53280</c:v>
                </c:pt>
              </c:numCache>
            </c:numRef>
          </c:val>
          <c:smooth val="0"/>
          <c:extLst>
            <c:ext xmlns:c16="http://schemas.microsoft.com/office/drawing/2014/chart" uri="{C3380CC4-5D6E-409C-BE32-E72D297353CC}">
              <c16:uniqueId val="{00000001-725E-4782-B4E2-C10B485740D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6.38</c:v>
                </c:pt>
                <c:pt idx="1">
                  <c:v>6.58</c:v>
                </c:pt>
                <c:pt idx="2">
                  <c:v>6.72</c:v>
                </c:pt>
                <c:pt idx="3">
                  <c:v>4.87</c:v>
                </c:pt>
                <c:pt idx="4">
                  <c:v>3.94</c:v>
                </c:pt>
              </c:numCache>
            </c:numRef>
          </c:val>
          <c:extLst>
            <c:ext xmlns:c16="http://schemas.microsoft.com/office/drawing/2014/chart" uri="{C3380CC4-5D6E-409C-BE32-E72D297353CC}">
              <c16:uniqueId val="{00000000-8E7F-46BB-980F-D6F62EF15A9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16.43</c:v>
                </c:pt>
                <c:pt idx="1">
                  <c:v>17.3</c:v>
                </c:pt>
                <c:pt idx="2">
                  <c:v>19.43</c:v>
                </c:pt>
                <c:pt idx="3">
                  <c:v>19.059999999999999</c:v>
                </c:pt>
                <c:pt idx="4">
                  <c:v>20.96</c:v>
                </c:pt>
              </c:numCache>
            </c:numRef>
          </c:val>
          <c:extLst>
            <c:ext xmlns:c16="http://schemas.microsoft.com/office/drawing/2014/chart" uri="{C3380CC4-5D6E-409C-BE32-E72D297353CC}">
              <c16:uniqueId val="{00000001-8E7F-46BB-980F-D6F62EF15A9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6.02</c:v>
                </c:pt>
                <c:pt idx="1">
                  <c:v>2.31</c:v>
                </c:pt>
                <c:pt idx="2">
                  <c:v>1.29</c:v>
                </c:pt>
                <c:pt idx="3">
                  <c:v>-1.73</c:v>
                </c:pt>
                <c:pt idx="4">
                  <c:v>1.87</c:v>
                </c:pt>
              </c:numCache>
            </c:numRef>
          </c:val>
          <c:smooth val="0"/>
          <c:extLst>
            <c:ext xmlns:c16="http://schemas.microsoft.com/office/drawing/2014/chart" uri="{C3380CC4-5D6E-409C-BE32-E72D297353CC}">
              <c16:uniqueId val="{00000002-8E7F-46BB-980F-D6F62EF15A9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0.01</c:v>
                </c:pt>
                <c:pt idx="8">
                  <c:v>0</c:v>
                </c:pt>
                <c:pt idx="9">
                  <c:v>0</c:v>
                </c:pt>
              </c:numCache>
            </c:numRef>
          </c:val>
          <c:extLst>
            <c:ext xmlns:c16="http://schemas.microsoft.com/office/drawing/2014/chart" uri="{C3380CC4-5D6E-409C-BE32-E72D297353CC}">
              <c16:uniqueId val="{00000000-08AC-491E-80B6-6FFD4D678F7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8AC-491E-80B6-6FFD4D678F7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8AC-491E-80B6-6FFD4D678F70}"/>
            </c:ext>
          </c:extLst>
        </c:ser>
        <c:ser>
          <c:idx val="3"/>
          <c:order val="3"/>
          <c:tx>
            <c:strRef>
              <c:f>データシート!$A$30</c:f>
              <c:strCache>
                <c:ptCount val="1"/>
                <c:pt idx="0">
                  <c:v>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3-08AC-491E-80B6-6FFD4D678F70}"/>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08AC-491E-80B6-6FFD4D678F70}"/>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0.03</c:v>
                </c:pt>
                <c:pt idx="4">
                  <c:v>#N/A</c:v>
                </c:pt>
                <c:pt idx="5">
                  <c:v>0.04</c:v>
                </c:pt>
                <c:pt idx="6">
                  <c:v>#N/A</c:v>
                </c:pt>
                <c:pt idx="7">
                  <c:v>0.03</c:v>
                </c:pt>
                <c:pt idx="8">
                  <c:v>#N/A</c:v>
                </c:pt>
                <c:pt idx="9">
                  <c:v>0.06</c:v>
                </c:pt>
              </c:numCache>
            </c:numRef>
          </c:val>
          <c:extLst>
            <c:ext xmlns:c16="http://schemas.microsoft.com/office/drawing/2014/chart" uri="{C3380CC4-5D6E-409C-BE32-E72D297353CC}">
              <c16:uniqueId val="{00000005-08AC-491E-80B6-6FFD4D678F7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2.5</c:v>
                </c:pt>
                <c:pt idx="2">
                  <c:v>#N/A</c:v>
                </c:pt>
                <c:pt idx="3">
                  <c:v>1.86</c:v>
                </c:pt>
                <c:pt idx="4">
                  <c:v>#N/A</c:v>
                </c:pt>
                <c:pt idx="5">
                  <c:v>1.67</c:v>
                </c:pt>
                <c:pt idx="6">
                  <c:v>#N/A</c:v>
                </c:pt>
                <c:pt idx="7">
                  <c:v>0.9</c:v>
                </c:pt>
                <c:pt idx="8">
                  <c:v>#N/A</c:v>
                </c:pt>
                <c:pt idx="9">
                  <c:v>0.28000000000000003</c:v>
                </c:pt>
              </c:numCache>
            </c:numRef>
          </c:val>
          <c:extLst>
            <c:ext xmlns:c16="http://schemas.microsoft.com/office/drawing/2014/chart" uri="{C3380CC4-5D6E-409C-BE32-E72D297353CC}">
              <c16:uniqueId val="{00000006-08AC-491E-80B6-6FFD4D678F70}"/>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0.97</c:v>
                </c:pt>
                <c:pt idx="2">
                  <c:v>#N/A</c:v>
                </c:pt>
                <c:pt idx="3">
                  <c:v>1.25</c:v>
                </c:pt>
                <c:pt idx="4">
                  <c:v>#N/A</c:v>
                </c:pt>
                <c:pt idx="5">
                  <c:v>0.49</c:v>
                </c:pt>
                <c:pt idx="6">
                  <c:v>#N/A</c:v>
                </c:pt>
                <c:pt idx="7">
                  <c:v>0.01</c:v>
                </c:pt>
                <c:pt idx="8">
                  <c:v>#N/A</c:v>
                </c:pt>
                <c:pt idx="9">
                  <c:v>0.76</c:v>
                </c:pt>
              </c:numCache>
            </c:numRef>
          </c:val>
          <c:extLst>
            <c:ext xmlns:c16="http://schemas.microsoft.com/office/drawing/2014/chart" uri="{C3380CC4-5D6E-409C-BE32-E72D297353CC}">
              <c16:uniqueId val="{00000007-08AC-491E-80B6-6FFD4D678F7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6.37</c:v>
                </c:pt>
                <c:pt idx="2">
                  <c:v>#N/A</c:v>
                </c:pt>
                <c:pt idx="3">
                  <c:v>6.58</c:v>
                </c:pt>
                <c:pt idx="4">
                  <c:v>#N/A</c:v>
                </c:pt>
                <c:pt idx="5">
                  <c:v>6.72</c:v>
                </c:pt>
                <c:pt idx="6">
                  <c:v>#N/A</c:v>
                </c:pt>
                <c:pt idx="7">
                  <c:v>4.8600000000000003</c:v>
                </c:pt>
                <c:pt idx="8">
                  <c:v>#N/A</c:v>
                </c:pt>
                <c:pt idx="9">
                  <c:v>3.94</c:v>
                </c:pt>
              </c:numCache>
            </c:numRef>
          </c:val>
          <c:extLst>
            <c:ext xmlns:c16="http://schemas.microsoft.com/office/drawing/2014/chart" uri="{C3380CC4-5D6E-409C-BE32-E72D297353CC}">
              <c16:uniqueId val="{00000008-08AC-491E-80B6-6FFD4D678F7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17.2</c:v>
                </c:pt>
                <c:pt idx="2">
                  <c:v>#N/A</c:v>
                </c:pt>
                <c:pt idx="3">
                  <c:v>15.03</c:v>
                </c:pt>
                <c:pt idx="4">
                  <c:v>#N/A</c:v>
                </c:pt>
                <c:pt idx="5">
                  <c:v>15.22</c:v>
                </c:pt>
                <c:pt idx="6">
                  <c:v>#N/A</c:v>
                </c:pt>
                <c:pt idx="7">
                  <c:v>14.73</c:v>
                </c:pt>
                <c:pt idx="8">
                  <c:v>#N/A</c:v>
                </c:pt>
                <c:pt idx="9">
                  <c:v>14.72</c:v>
                </c:pt>
              </c:numCache>
            </c:numRef>
          </c:val>
          <c:extLst>
            <c:ext xmlns:c16="http://schemas.microsoft.com/office/drawing/2014/chart" uri="{C3380CC4-5D6E-409C-BE32-E72D297353CC}">
              <c16:uniqueId val="{00000009-08AC-491E-80B6-6FFD4D678F7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477</c:v>
                </c:pt>
                <c:pt idx="5">
                  <c:v>494</c:v>
                </c:pt>
                <c:pt idx="8">
                  <c:v>499</c:v>
                </c:pt>
                <c:pt idx="11">
                  <c:v>509</c:v>
                </c:pt>
                <c:pt idx="14">
                  <c:v>539</c:v>
                </c:pt>
              </c:numCache>
            </c:numRef>
          </c:val>
          <c:extLst>
            <c:ext xmlns:c16="http://schemas.microsoft.com/office/drawing/2014/chart" uri="{C3380CC4-5D6E-409C-BE32-E72D297353CC}">
              <c16:uniqueId val="{00000000-A541-44F6-BC68-A05D27784F6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541-44F6-BC68-A05D27784F6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541-44F6-BC68-A05D27784F6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68</c:v>
                </c:pt>
                <c:pt idx="3">
                  <c:v>32</c:v>
                </c:pt>
                <c:pt idx="6">
                  <c:v>26</c:v>
                </c:pt>
                <c:pt idx="9">
                  <c:v>95</c:v>
                </c:pt>
                <c:pt idx="12">
                  <c:v>80</c:v>
                </c:pt>
              </c:numCache>
            </c:numRef>
          </c:val>
          <c:extLst>
            <c:ext xmlns:c16="http://schemas.microsoft.com/office/drawing/2014/chart" uri="{C3380CC4-5D6E-409C-BE32-E72D297353CC}">
              <c16:uniqueId val="{00000003-A541-44F6-BC68-A05D27784F6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c:v>
                </c:pt>
                <c:pt idx="3">
                  <c:v>13</c:v>
                </c:pt>
                <c:pt idx="6">
                  <c:v>12</c:v>
                </c:pt>
                <c:pt idx="9">
                  <c:v>9</c:v>
                </c:pt>
                <c:pt idx="12">
                  <c:v>0</c:v>
                </c:pt>
              </c:numCache>
            </c:numRef>
          </c:val>
          <c:extLst>
            <c:ext xmlns:c16="http://schemas.microsoft.com/office/drawing/2014/chart" uri="{C3380CC4-5D6E-409C-BE32-E72D297353CC}">
              <c16:uniqueId val="{00000004-A541-44F6-BC68-A05D27784F6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541-44F6-BC68-A05D27784F6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541-44F6-BC68-A05D27784F6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480</c:v>
                </c:pt>
                <c:pt idx="3">
                  <c:v>502</c:v>
                </c:pt>
                <c:pt idx="6">
                  <c:v>549</c:v>
                </c:pt>
                <c:pt idx="9">
                  <c:v>582</c:v>
                </c:pt>
                <c:pt idx="12">
                  <c:v>588</c:v>
                </c:pt>
              </c:numCache>
            </c:numRef>
          </c:val>
          <c:extLst>
            <c:ext xmlns:c16="http://schemas.microsoft.com/office/drawing/2014/chart" uri="{C3380CC4-5D6E-409C-BE32-E72D297353CC}">
              <c16:uniqueId val="{00000007-A541-44F6-BC68-A05D27784F6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85</c:v>
                </c:pt>
                <c:pt idx="2">
                  <c:v>#N/A</c:v>
                </c:pt>
                <c:pt idx="3">
                  <c:v>#N/A</c:v>
                </c:pt>
                <c:pt idx="4">
                  <c:v>53</c:v>
                </c:pt>
                <c:pt idx="5">
                  <c:v>#N/A</c:v>
                </c:pt>
                <c:pt idx="6">
                  <c:v>#N/A</c:v>
                </c:pt>
                <c:pt idx="7">
                  <c:v>88</c:v>
                </c:pt>
                <c:pt idx="8">
                  <c:v>#N/A</c:v>
                </c:pt>
                <c:pt idx="9">
                  <c:v>#N/A</c:v>
                </c:pt>
                <c:pt idx="10">
                  <c:v>177</c:v>
                </c:pt>
                <c:pt idx="11">
                  <c:v>#N/A</c:v>
                </c:pt>
                <c:pt idx="12">
                  <c:v>#N/A</c:v>
                </c:pt>
                <c:pt idx="13">
                  <c:v>129</c:v>
                </c:pt>
                <c:pt idx="14">
                  <c:v>#N/A</c:v>
                </c:pt>
              </c:numCache>
            </c:numRef>
          </c:val>
          <c:smooth val="0"/>
          <c:extLst>
            <c:ext xmlns:c16="http://schemas.microsoft.com/office/drawing/2014/chart" uri="{C3380CC4-5D6E-409C-BE32-E72D297353CC}">
              <c16:uniqueId val="{00000008-A541-44F6-BC68-A05D27784F6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6041</c:v>
                </c:pt>
                <c:pt idx="5">
                  <c:v>6130</c:v>
                </c:pt>
                <c:pt idx="8">
                  <c:v>6129</c:v>
                </c:pt>
                <c:pt idx="11">
                  <c:v>5943</c:v>
                </c:pt>
                <c:pt idx="14">
                  <c:v>5721</c:v>
                </c:pt>
              </c:numCache>
            </c:numRef>
          </c:val>
          <c:extLst>
            <c:ext xmlns:c16="http://schemas.microsoft.com/office/drawing/2014/chart" uri="{C3380CC4-5D6E-409C-BE32-E72D297353CC}">
              <c16:uniqueId val="{00000000-DAD1-4CA7-8C92-D8EA2D6C0AA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723</c:v>
                </c:pt>
                <c:pt idx="5">
                  <c:v>787</c:v>
                </c:pt>
                <c:pt idx="8">
                  <c:v>759</c:v>
                </c:pt>
                <c:pt idx="11">
                  <c:v>1098</c:v>
                </c:pt>
                <c:pt idx="14">
                  <c:v>2157</c:v>
                </c:pt>
              </c:numCache>
            </c:numRef>
          </c:val>
          <c:extLst>
            <c:ext xmlns:c16="http://schemas.microsoft.com/office/drawing/2014/chart" uri="{C3380CC4-5D6E-409C-BE32-E72D297353CC}">
              <c16:uniqueId val="{00000001-DAD1-4CA7-8C92-D8EA2D6C0AA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2069</c:v>
                </c:pt>
                <c:pt idx="5">
                  <c:v>2693</c:v>
                </c:pt>
                <c:pt idx="8">
                  <c:v>3188</c:v>
                </c:pt>
                <c:pt idx="11">
                  <c:v>3549</c:v>
                </c:pt>
                <c:pt idx="14">
                  <c:v>3740</c:v>
                </c:pt>
              </c:numCache>
            </c:numRef>
          </c:val>
          <c:extLst>
            <c:ext xmlns:c16="http://schemas.microsoft.com/office/drawing/2014/chart" uri="{C3380CC4-5D6E-409C-BE32-E72D297353CC}">
              <c16:uniqueId val="{00000002-DAD1-4CA7-8C92-D8EA2D6C0AA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AD1-4CA7-8C92-D8EA2D6C0AA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AD1-4CA7-8C92-D8EA2D6C0AA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D1-4CA7-8C92-D8EA2D6C0AA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1779</c:v>
                </c:pt>
                <c:pt idx="3">
                  <c:v>1762</c:v>
                </c:pt>
                <c:pt idx="6">
                  <c:v>1724</c:v>
                </c:pt>
                <c:pt idx="9">
                  <c:v>1690</c:v>
                </c:pt>
                <c:pt idx="12">
                  <c:v>1687</c:v>
                </c:pt>
              </c:numCache>
            </c:numRef>
          </c:val>
          <c:extLst>
            <c:ext xmlns:c16="http://schemas.microsoft.com/office/drawing/2014/chart" uri="{C3380CC4-5D6E-409C-BE32-E72D297353CC}">
              <c16:uniqueId val="{00000006-DAD1-4CA7-8C92-D8EA2D6C0AA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508</c:v>
                </c:pt>
                <c:pt idx="3">
                  <c:v>1540</c:v>
                </c:pt>
                <c:pt idx="6">
                  <c:v>1975</c:v>
                </c:pt>
                <c:pt idx="9">
                  <c:v>1964</c:v>
                </c:pt>
                <c:pt idx="12">
                  <c:v>1908</c:v>
                </c:pt>
              </c:numCache>
            </c:numRef>
          </c:val>
          <c:extLst>
            <c:ext xmlns:c16="http://schemas.microsoft.com/office/drawing/2014/chart" uri="{C3380CC4-5D6E-409C-BE32-E72D297353CC}">
              <c16:uniqueId val="{00000007-DAD1-4CA7-8C92-D8EA2D6C0AA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47</c:v>
                </c:pt>
                <c:pt idx="3">
                  <c:v>35</c:v>
                </c:pt>
                <c:pt idx="6">
                  <c:v>27</c:v>
                </c:pt>
                <c:pt idx="9">
                  <c:v>29</c:v>
                </c:pt>
                <c:pt idx="12">
                  <c:v>17</c:v>
                </c:pt>
              </c:numCache>
            </c:numRef>
          </c:val>
          <c:extLst>
            <c:ext xmlns:c16="http://schemas.microsoft.com/office/drawing/2014/chart" uri="{C3380CC4-5D6E-409C-BE32-E72D297353CC}">
              <c16:uniqueId val="{00000008-DAD1-4CA7-8C92-D8EA2D6C0AA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AD1-4CA7-8C92-D8EA2D6C0AA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6487</c:v>
                </c:pt>
                <c:pt idx="3">
                  <c:v>6789</c:v>
                </c:pt>
                <c:pt idx="6">
                  <c:v>7030</c:v>
                </c:pt>
                <c:pt idx="9">
                  <c:v>7365</c:v>
                </c:pt>
                <c:pt idx="12">
                  <c:v>7286</c:v>
                </c:pt>
              </c:numCache>
            </c:numRef>
          </c:val>
          <c:extLst>
            <c:ext xmlns:c16="http://schemas.microsoft.com/office/drawing/2014/chart" uri="{C3380CC4-5D6E-409C-BE32-E72D297353CC}">
              <c16:uniqueId val="{0000000A-DAD1-4CA7-8C92-D8EA2D6C0AA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517</c:v>
                </c:pt>
                <c:pt idx="5">
                  <c:v>#N/A</c:v>
                </c:pt>
                <c:pt idx="6">
                  <c:v>#N/A</c:v>
                </c:pt>
                <c:pt idx="7">
                  <c:v>681</c:v>
                </c:pt>
                <c:pt idx="8">
                  <c:v>#N/A</c:v>
                </c:pt>
                <c:pt idx="9">
                  <c:v>#N/A</c:v>
                </c:pt>
                <c:pt idx="10">
                  <c:v>460</c:v>
                </c:pt>
                <c:pt idx="11">
                  <c:v>#N/A</c:v>
                </c:pt>
                <c:pt idx="12">
                  <c:v>#N/A</c:v>
                </c:pt>
                <c:pt idx="13">
                  <c:v>0</c:v>
                </c:pt>
                <c:pt idx="14">
                  <c:v>#N/A</c:v>
                </c:pt>
              </c:numCache>
            </c:numRef>
          </c:val>
          <c:smooth val="0"/>
          <c:extLst>
            <c:ext xmlns:c16="http://schemas.microsoft.com/office/drawing/2014/chart" uri="{C3380CC4-5D6E-409C-BE32-E72D297353CC}">
              <c16:uniqueId val="{0000000B-DAD1-4CA7-8C92-D8EA2D6C0AA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1056</c:v>
                </c:pt>
                <c:pt idx="1">
                  <c:v>1056</c:v>
                </c:pt>
                <c:pt idx="2">
                  <c:v>1207</c:v>
                </c:pt>
              </c:numCache>
            </c:numRef>
          </c:val>
          <c:extLst>
            <c:ext xmlns:c16="http://schemas.microsoft.com/office/drawing/2014/chart" uri="{C3380CC4-5D6E-409C-BE32-E72D297353CC}">
              <c16:uniqueId val="{00000000-B467-4A8E-9BF9-71C04CA6173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370</c:v>
                </c:pt>
                <c:pt idx="1">
                  <c:v>401</c:v>
                </c:pt>
                <c:pt idx="2">
                  <c:v>440</c:v>
                </c:pt>
              </c:numCache>
            </c:numRef>
          </c:val>
          <c:extLst>
            <c:ext xmlns:c16="http://schemas.microsoft.com/office/drawing/2014/chart" uri="{C3380CC4-5D6E-409C-BE32-E72D297353CC}">
              <c16:uniqueId val="{00000001-B467-4A8E-9BF9-71C04CA6173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1443</c:v>
                </c:pt>
                <c:pt idx="1">
                  <c:v>1773</c:v>
                </c:pt>
                <c:pt idx="2">
                  <c:v>1774</c:v>
                </c:pt>
              </c:numCache>
            </c:numRef>
          </c:val>
          <c:extLst>
            <c:ext xmlns:c16="http://schemas.microsoft.com/office/drawing/2014/chart" uri="{C3380CC4-5D6E-409C-BE32-E72D297353CC}">
              <c16:uniqueId val="{00000002-B467-4A8E-9BF9-71C04CA6173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愛知県美浜町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都市公園整備事業、知多南部衛生組合による火葬場建設事業及び知多南部広域環境組合によるごみ処理施設建設事業の実施により、増加すると見込まれる。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普通債の新規発行については、地方交付税措置のある起債を中心に厳選し、抑制に努めていく。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愛知県美浜町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前年度と比較して数値の増減が大きいものとして、充当可能基金や充当可能特定歳入が挙げられる。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充当可能基金は、財政調整基金を積み立てたことにより、基金残高が増加した。</a:t>
          </a:r>
        </a:p>
        <a:p>
          <a:r>
            <a:rPr kumimoji="1" lang="ja-JP" altLang="en-US" sz="1400">
              <a:latin typeface="ＭＳ ゴシック" pitchFamily="49" charset="-128"/>
              <a:ea typeface="ＭＳ ゴシック" pitchFamily="49" charset="-128"/>
            </a:rPr>
            <a:t>充当可能特定歳入は、都市公園整備事業に充当する都市計画税の増により、増加した。</a:t>
          </a:r>
        </a:p>
        <a:p>
          <a:r>
            <a:rPr kumimoji="1" lang="ja-JP" altLang="en-US" sz="1400">
              <a:latin typeface="ＭＳ ゴシック" pitchFamily="49" charset="-128"/>
              <a:ea typeface="ＭＳ ゴシック" pitchFamily="49" charset="-128"/>
            </a:rPr>
            <a:t>将来負担比率については、国の基準を下回っており、今後も健全な財政運営を進め、数値の低減に努める。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愛知県美浜町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財政調整基金は、取り崩しを行わず積み立てたため、約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年度普通交付税で算定された臨時財政対策債償還基金費を積み立てたことにより、約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その他特定目的基金について、都市計画事業基金は、約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百万円の積み立てに対し、都市公園整備事業及び知多南部衛生組合による火葬場建設事業に係る地方債の償還等のために約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また、教育施設整備基金は、小中一貫校整備事業のために約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都市公園整備事業及び知多南部衛生組合による火葬場建設事業に係る地方債の償還に都市計画事業基金を充当するため、減少していく傾向にある。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公共施設整備基金：図書館、公民館、道路、公園などの公共施設の整備のため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教育施設整備基金：学校などの教育施設の計画的な保全、建替え、増築等のため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都市計画事業基金：都市計画に定められた道路・公園などの都市施設の整備のため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公共施設整備基金：取り崩しはなく、今後の公共施設整備に備えるための積み立てにより、約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教育施設整備基金：小中一貫校整備事業のために約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百万円の積み立てに対し、都市公園整備事業及び知多南部衛生組合による火葬場建設事業に係る地方債の償還等のために約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公共施設整備基金：今後の公共施設整備に充当していく。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教育施設整備基金：学校再編や教育施設の計画的な保全等に向けて、積み立てをしていく。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都市計画事業基金：都市公園整備事業及び知多南部衛生組合による火葬場建設事業へ充当していく。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適切な財源の確保と歳出の精査により、取り崩しを行わず積み立てたため、約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財政調整基金については、概ね標準財政規模の約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割にあたる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百万円を目標にしている。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金額の根拠としては、平成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年度当初予算における財政調整基金の繰入額が約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百万円であり、事業が多い年が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年続いても財政調整基金にて対応できる額としている。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今後も、現在の基金残高が保てるよう、健全な財政運営に努めていく。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取り崩しを行わず、令和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年度普通交付税で算定された臨時財政対策債償還基金費を積み立てたことにより、約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今後の経済情勢の変動等により財源が不足する場合においての町債の償還に充当する。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愛知県美浜町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20,560
20,046
46.20
9,044,710
8,784,837
226,813
5,755,290
7,285,554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全国平均を上回っており、類似団体内順位は中位に位置するが、県平均は大きく下回っている。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年度は、都市公園整備事業に伴う公債費の増等により基準財政需要額が増加し、財政力指数が悪化した。また、今後も人口減少や地価の下落等により、基準財政収入額の減少が見込まれる。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今後は、歳出の見直しを厳しく実施するとともに、企業誘致等により法人町民税の</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以上の増加を目指すなどして、歳入の確保に努める。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159455</xdr:rowOff>
    </xdr:from>
    <xdr:to>
      <xdr:col>23</xdr:col>
      <xdr:colOff>133350</xdr:colOff>
      <xdr:row>43</xdr:row>
      <xdr:rowOff>1411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603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132645</xdr:rowOff>
    </xdr:from>
    <xdr:to>
      <xdr:col>19</xdr:col>
      <xdr:colOff>133350</xdr:colOff>
      <xdr:row>42</xdr:row>
      <xdr:rowOff>159455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335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92428</xdr:rowOff>
    </xdr:from>
    <xdr:to>
      <xdr:col>15</xdr:col>
      <xdr:colOff>82550</xdr:colOff>
      <xdr:row>42</xdr:row>
      <xdr:rowOff>132645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933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52211</xdr:rowOff>
    </xdr:from>
    <xdr:to>
      <xdr:col>11</xdr:col>
      <xdr:colOff>31750</xdr:colOff>
      <xdr:row>42</xdr:row>
      <xdr:rowOff>92428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531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122061</xdr:rowOff>
    </xdr:from>
    <xdr:to>
      <xdr:col>23</xdr:col>
      <xdr:colOff>184150</xdr:colOff>
      <xdr:row>43</xdr:row>
      <xdr:rowOff>52211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94138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9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108655</xdr:rowOff>
    </xdr:from>
    <xdr:to>
      <xdr:col>19</xdr:col>
      <xdr:colOff>184150</xdr:colOff>
      <xdr:row>43</xdr:row>
      <xdr:rowOff>38805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23582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9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81845</xdr:rowOff>
    </xdr:from>
    <xdr:to>
      <xdr:col>15</xdr:col>
      <xdr:colOff>133350</xdr:colOff>
      <xdr:row>43</xdr:row>
      <xdr:rowOff>11995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168222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41628</xdr:rowOff>
    </xdr:from>
    <xdr:to>
      <xdr:col>11</xdr:col>
      <xdr:colOff>82550</xdr:colOff>
      <xdr:row>42</xdr:row>
      <xdr:rowOff>143228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1411</xdr:rowOff>
    </xdr:from>
    <xdr:to>
      <xdr:col>7</xdr:col>
      <xdr:colOff>31750</xdr:colOff>
      <xdr:row>42</xdr:row>
      <xdr:rowOff>103011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113188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全国平均及び類似団体内平均を下回っている。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年度は、物価高騰等に伴う物件費の増や一部事務組合分担金の増加に伴う補助費等の増により、経常収支比率が悪化した。本町の経常収支比率を分析すると、人件費の比率が高い状況となっている。</a:t>
          </a:r>
        </a:p>
        <a:p>
          <a:r>
            <a:rPr kumimoji="1" lang="ja-JP" altLang="en-US" sz="1300">
              <a:latin typeface="ＭＳ Ｐゴシック" panose="020B0600070205080204" pitchFamily="50" charset="-128"/>
              <a:ea typeface="ＭＳ Ｐゴシック" panose="020B0600070205080204" pitchFamily="50" charset="-128"/>
            </a:rPr>
            <a:t>これまでも当初の目的を達成した事業を廃止し、継続的に歳出の削減に取り組んできたが、それも限界が見えつつある。</a:t>
          </a:r>
        </a:p>
        <a:p>
          <a:r>
            <a:rPr kumimoji="1" lang="ja-JP" altLang="en-US" sz="1300">
              <a:latin typeface="ＭＳ Ｐゴシック" panose="020B0600070205080204" pitchFamily="50" charset="-128"/>
              <a:ea typeface="ＭＳ Ｐゴシック" panose="020B0600070205080204" pitchFamily="50" charset="-128"/>
            </a:rPr>
            <a:t>今後、経常収支比率の改善を図るためには人件費の抑制が重要であり、その改善策として、保育所や小中学校の再編を進めていく。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92710</xdr:rowOff>
    </xdr:from>
    <xdr:to>
      <xdr:col>23</xdr:col>
      <xdr:colOff>133350</xdr:colOff>
      <xdr:row>62</xdr:row>
      <xdr:rowOff>128905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2261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131445</xdr:rowOff>
    </xdr:from>
    <xdr:to>
      <xdr:col>19</xdr:col>
      <xdr:colOff>133350</xdr:colOff>
      <xdr:row>62</xdr:row>
      <xdr:rowOff>92710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589895"/>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22860</xdr:rowOff>
    </xdr:from>
    <xdr:to>
      <xdr:col>15</xdr:col>
      <xdr:colOff>82550</xdr:colOff>
      <xdr:row>61</xdr:row>
      <xdr:rowOff>131445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8131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22860</xdr:rowOff>
    </xdr:from>
    <xdr:to>
      <xdr:col>11</xdr:col>
      <xdr:colOff>31750</xdr:colOff>
      <xdr:row>61</xdr:row>
      <xdr:rowOff>167640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8131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78105</xdr:rowOff>
    </xdr:from>
    <xdr:to>
      <xdr:col>23</xdr:col>
      <xdr:colOff>184150</xdr:colOff>
      <xdr:row>63</xdr:row>
      <xdr:rowOff>8255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94632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41910</xdr:rowOff>
    </xdr:from>
    <xdr:to>
      <xdr:col>19</xdr:col>
      <xdr:colOff>184150</xdr:colOff>
      <xdr:row>62</xdr:row>
      <xdr:rowOff>143510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153687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4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80645</xdr:rowOff>
    </xdr:from>
    <xdr:to>
      <xdr:col>15</xdr:col>
      <xdr:colOff>133350</xdr:colOff>
      <xdr:row>62</xdr:row>
      <xdr:rowOff>10795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20972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143510</xdr:rowOff>
    </xdr:from>
    <xdr:to>
      <xdr:col>11</xdr:col>
      <xdr:colOff>82550</xdr:colOff>
      <xdr:row>61</xdr:row>
      <xdr:rowOff>73660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83837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に比べ高くなっているのは、主に人件費と物件費を要因としており、本町は同規模人口の自治体と比べて面積が大きく、集落が点在していることにより公共施設の数が多いため、その維持管理に費用がかかっている。</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年度に策定した公共施設等総合管理計画に基づき、適正な管理・運営に努め、コストの低減を図っていく。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36793</xdr:rowOff>
    </xdr:from>
    <xdr:to>
      <xdr:col>23</xdr:col>
      <xdr:colOff>133350</xdr:colOff>
      <xdr:row>83</xdr:row>
      <xdr:rowOff>66624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267143"/>
          <a:ext cx="838200" cy="2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124205</xdr:rowOff>
    </xdr:from>
    <xdr:to>
      <xdr:col>19</xdr:col>
      <xdr:colOff>133350</xdr:colOff>
      <xdr:row>83</xdr:row>
      <xdr:rowOff>36793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183105"/>
          <a:ext cx="889000" cy="8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75402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9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118794</xdr:rowOff>
    </xdr:from>
    <xdr:to>
      <xdr:col>15</xdr:col>
      <xdr:colOff>82550</xdr:colOff>
      <xdr:row>82</xdr:row>
      <xdr:rowOff>124205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77694"/>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118794</xdr:rowOff>
    </xdr:from>
    <xdr:to>
      <xdr:col>11</xdr:col>
      <xdr:colOff>31750</xdr:colOff>
      <xdr:row>82</xdr:row>
      <xdr:rowOff>148715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1447800" y="14177694"/>
          <a:ext cx="889000" cy="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15824</xdr:rowOff>
    </xdr:from>
    <xdr:to>
      <xdr:col>23</xdr:col>
      <xdr:colOff>184150</xdr:colOff>
      <xdr:row>83</xdr:row>
      <xdr:rowOff>117424</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24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159351</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21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157443</xdr:rowOff>
    </xdr:from>
    <xdr:to>
      <xdr:col>19</xdr:col>
      <xdr:colOff>184150</xdr:colOff>
      <xdr:row>83</xdr:row>
      <xdr:rowOff>87593</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21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72370</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302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73405</xdr:rowOff>
    </xdr:from>
    <xdr:to>
      <xdr:col>15</xdr:col>
      <xdr:colOff>133350</xdr:colOff>
      <xdr:row>83</xdr:row>
      <xdr:rowOff>3555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3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13732</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90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67994</xdr:rowOff>
    </xdr:from>
    <xdr:to>
      <xdr:col>11</xdr:col>
      <xdr:colOff>82550</xdr:colOff>
      <xdr:row>82</xdr:row>
      <xdr:rowOff>169594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2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8321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89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97915</xdr:rowOff>
    </xdr:from>
    <xdr:to>
      <xdr:col>7</xdr:col>
      <xdr:colOff>31750</xdr:colOff>
      <xdr:row>83</xdr:row>
      <xdr:rowOff>28065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15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12842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24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年度は経験年数や昇格による階層変動により、前年度から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全国町村平均や類似団体内平均を上回っているため、人件費の削減に向け、昇給制度の見直し等の改善を図る必要がある。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118836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84630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118836</xdr:rowOff>
    </xdr:from>
    <xdr:to>
      <xdr:col>77</xdr:col>
      <xdr:colOff>44450</xdr:colOff>
      <xdr:row>86</xdr:row>
      <xdr:rowOff>170543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8635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118836</xdr:rowOff>
    </xdr:from>
    <xdr:to>
      <xdr:col>72</xdr:col>
      <xdr:colOff>203200</xdr:colOff>
      <xdr:row>86</xdr:row>
      <xdr:rowOff>170543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8635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118836</xdr:rowOff>
    </xdr:from>
    <xdr:to>
      <xdr:col>68</xdr:col>
      <xdr:colOff>152400</xdr:colOff>
      <xdr:row>86</xdr:row>
      <xdr:rowOff>118836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8635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68036</xdr:rowOff>
    </xdr:from>
    <xdr:to>
      <xdr:col>77</xdr:col>
      <xdr:colOff>95250</xdr:colOff>
      <xdr:row>86</xdr:row>
      <xdr:rowOff>169636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68036</xdr:rowOff>
    </xdr:from>
    <xdr:to>
      <xdr:col>68</xdr:col>
      <xdr:colOff>203200</xdr:colOff>
      <xdr:row>86</xdr:row>
      <xdr:rowOff>169636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これまでに定員管理計画を上回る職員数の削減に取り組んできたが、なお類似団体内平均を上回っている。</a:t>
          </a:r>
        </a:p>
        <a:p>
          <a:r>
            <a:rPr kumimoji="1" lang="ja-JP" altLang="en-US" sz="1300">
              <a:latin typeface="ＭＳ Ｐゴシック" panose="020B0600070205080204" pitchFamily="50" charset="-128"/>
              <a:ea typeface="ＭＳ Ｐゴシック" panose="020B0600070205080204" pitchFamily="50" charset="-128"/>
            </a:rPr>
            <a:t>今後は、平成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年度に策定した保育所・小中学校再編計画に基づき、保育所や小中学校の再編を進めていく。</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126224</xdr:rowOff>
    </xdr:from>
    <xdr:to>
      <xdr:col>81</xdr:col>
      <xdr:colOff>44450</xdr:colOff>
      <xdr:row>62</xdr:row>
      <xdr:rowOff>165100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756124"/>
          <a:ext cx="838200" cy="3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100754</xdr:rowOff>
    </xdr:from>
    <xdr:to>
      <xdr:col>77</xdr:col>
      <xdr:colOff>44450</xdr:colOff>
      <xdr:row>62</xdr:row>
      <xdr:rowOff>126224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730654"/>
          <a:ext cx="889000" cy="2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68580</xdr:rowOff>
    </xdr:from>
    <xdr:to>
      <xdr:col>72</xdr:col>
      <xdr:colOff>203200</xdr:colOff>
      <xdr:row>62</xdr:row>
      <xdr:rowOff>100754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69848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52494</xdr:rowOff>
    </xdr:from>
    <xdr:to>
      <xdr:col>68</xdr:col>
      <xdr:colOff>152400</xdr:colOff>
      <xdr:row>62</xdr:row>
      <xdr:rowOff>68580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6823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114300</xdr:rowOff>
    </xdr:from>
    <xdr:to>
      <xdr:col>81</xdr:col>
      <xdr:colOff>95250</xdr:colOff>
      <xdr:row>63</xdr:row>
      <xdr:rowOff>44450</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86377</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75424</xdr:rowOff>
    </xdr:from>
    <xdr:to>
      <xdr:col>77</xdr:col>
      <xdr:colOff>95250</xdr:colOff>
      <xdr:row>63</xdr:row>
      <xdr:rowOff>5574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70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161801</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791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49954</xdr:rowOff>
    </xdr:from>
    <xdr:to>
      <xdr:col>73</xdr:col>
      <xdr:colOff>44450</xdr:colOff>
      <xdr:row>62</xdr:row>
      <xdr:rowOff>151554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136331</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17780</xdr:rowOff>
    </xdr:from>
    <xdr:to>
      <xdr:col>68</xdr:col>
      <xdr:colOff>203200</xdr:colOff>
      <xdr:row>62</xdr:row>
      <xdr:rowOff>119380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104157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1694</xdr:rowOff>
    </xdr:from>
    <xdr:to>
      <xdr:col>64</xdr:col>
      <xdr:colOff>152400</xdr:colOff>
      <xdr:row>62</xdr:row>
      <xdr:rowOff>103294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88071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過去に借入を行った建設起債の償還が順調に進んでおり、新規借入れを最小限に留めているため、類似団体内平均を下回っている。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今後、公債費については平成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年度より着手している都市公園整備事業に係る起債の償還額の増加が想定されるが、都市計画事業基金を充当するためその影響はなく、標準財政規模の変動により増減するのみと見込まれる。</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97367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7437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16933</xdr:rowOff>
    </xdr:from>
    <xdr:to>
      <xdr:col>77</xdr:col>
      <xdr:colOff>44450</xdr:colOff>
      <xdr:row>39</xdr:row>
      <xdr:rowOff>57150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7034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16933</xdr:rowOff>
    </xdr:from>
    <xdr:to>
      <xdr:col>72</xdr:col>
      <xdr:colOff>203200</xdr:colOff>
      <xdr:row>39</xdr:row>
      <xdr:rowOff>16933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7034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16933</xdr:rowOff>
    </xdr:from>
    <xdr:to>
      <xdr:col>68</xdr:col>
      <xdr:colOff>152400</xdr:colOff>
      <xdr:row>39</xdr:row>
      <xdr:rowOff>33020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67034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63094</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137583</xdr:rowOff>
    </xdr:from>
    <xdr:to>
      <xdr:col>73</xdr:col>
      <xdr:colOff>44450</xdr:colOff>
      <xdr:row>39</xdr:row>
      <xdr:rowOff>67733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77910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137583</xdr:rowOff>
    </xdr:from>
    <xdr:to>
      <xdr:col>68</xdr:col>
      <xdr:colOff>203200</xdr:colOff>
      <xdr:row>39</xdr:row>
      <xdr:rowOff>67733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153670</xdr:rowOff>
    </xdr:from>
    <xdr:to>
      <xdr:col>64</xdr:col>
      <xdr:colOff>152400</xdr:colOff>
      <xdr:row>39</xdr:row>
      <xdr:rowOff>83820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93997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全国平均及び県平均を下回っており、健全な状況であると認識している。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年度は、財政調整基金の積立による充当可能基金の増加により、比率が改善した。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今後も新規事業の精査等により事業実施の適正化を図り、財政の健全化に努める。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68036</xdr:rowOff>
    </xdr:from>
    <xdr:to>
      <xdr:col>77</xdr:col>
      <xdr:colOff>44450</xdr:colOff>
      <xdr:row>14</xdr:row>
      <xdr:rowOff>149044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5290800" y="2468336"/>
          <a:ext cx="889000" cy="8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83548</xdr:rowOff>
    </xdr:from>
    <xdr:to>
      <xdr:col>72</xdr:col>
      <xdr:colOff>203200</xdr:colOff>
      <xdr:row>14</xdr:row>
      <xdr:rowOff>149044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4401800" y="2483848"/>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17236</xdr:rowOff>
    </xdr:from>
    <xdr:to>
      <xdr:col>77</xdr:col>
      <xdr:colOff>95250</xdr:colOff>
      <xdr:row>14</xdr:row>
      <xdr:rowOff>118836</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129000" y="241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103613</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503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98244</xdr:rowOff>
    </xdr:from>
    <xdr:to>
      <xdr:col>73</xdr:col>
      <xdr:colOff>44450</xdr:colOff>
      <xdr:row>15</xdr:row>
      <xdr:rowOff>28394</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240000" y="249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13171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58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32748</xdr:rowOff>
    </xdr:from>
    <xdr:to>
      <xdr:col>68</xdr:col>
      <xdr:colOff>203200</xdr:colOff>
      <xdr:row>14</xdr:row>
      <xdr:rowOff>134348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43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119125</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51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愛知県美浜町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20,560
20,046
46.20
9,044,710
8,784,837
226,813
5,755,290
7,285,554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類似団体平均と同値であるが、本町は職員数が多く、経常経費に占める人件費の割合が高い状況にある。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今後は人件費の抑制のため、保育所や小中学校の再編計画に基づいて職員定数の削減を進めていくとともに、組織全体の見直しを行う必要がある。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28702</xdr:rowOff>
    </xdr:from>
    <xdr:to>
      <xdr:col>24</xdr:col>
      <xdr:colOff>25400</xdr:colOff>
      <xdr:row>37</xdr:row>
      <xdr:rowOff>165862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72352"/>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165862</xdr:rowOff>
    </xdr:from>
    <xdr:to>
      <xdr:col>19</xdr:col>
      <xdr:colOff>187325</xdr:colOff>
      <xdr:row>38</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095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110998</xdr:rowOff>
    </xdr:from>
    <xdr:to>
      <xdr:col>15</xdr:col>
      <xdr:colOff>98425</xdr:colOff>
      <xdr:row>38</xdr:row>
      <xdr:rowOff>12700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546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110998</xdr:rowOff>
    </xdr:from>
    <xdr:to>
      <xdr:col>11</xdr:col>
      <xdr:colOff>9525</xdr:colOff>
      <xdr:row>38</xdr:row>
      <xdr:rowOff>8128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546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121429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115062</xdr:rowOff>
    </xdr:from>
    <xdr:to>
      <xdr:col>20</xdr:col>
      <xdr:colOff>38100</xdr:colOff>
      <xdr:row>38</xdr:row>
      <xdr:rowOff>45212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29989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4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60198</xdr:rowOff>
    </xdr:from>
    <xdr:to>
      <xdr:col>11</xdr:col>
      <xdr:colOff>60325</xdr:colOff>
      <xdr:row>37</xdr:row>
      <xdr:rowOff>161798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146575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128778</xdr:rowOff>
    </xdr:from>
    <xdr:to>
      <xdr:col>6</xdr:col>
      <xdr:colOff>171450</xdr:colOff>
      <xdr:row>38</xdr:row>
      <xdr:rowOff>58928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43705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年度は、指定ごみ袋の作成に係る委託料や新たに供用開始した陸上競技場の運営に係る費用等の増加により上昇したが、全国平均、愛知県平均、類似団体内平均は下回っている。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今後は、人件費や物価等の上昇に伴う委託料の増加が見込まれるため、他の経費の見直しを行うことにより、必要な財源を確保する必要がある。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15</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6873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81280</xdr:rowOff>
    </xdr:from>
    <xdr:to>
      <xdr:col>78</xdr:col>
      <xdr:colOff>69850</xdr:colOff>
      <xdr:row>15</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6530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138430</xdr:rowOff>
    </xdr:from>
    <xdr:to>
      <xdr:col>73</xdr:col>
      <xdr:colOff>180975</xdr:colOff>
      <xdr:row>15</xdr:row>
      <xdr:rowOff>81280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53873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138430</xdr:rowOff>
    </xdr:from>
    <xdr:to>
      <xdr:col>69</xdr:col>
      <xdr:colOff>92075</xdr:colOff>
      <xdr:row>15</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53873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99060</xdr:rowOff>
    </xdr:from>
    <xdr:to>
      <xdr:col>82</xdr:col>
      <xdr:colOff>158750</xdr:colOff>
      <xdr:row>16</xdr:row>
      <xdr:rowOff>29210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7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115587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5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64770</xdr:rowOff>
    </xdr:from>
    <xdr:to>
      <xdr:col>78</xdr:col>
      <xdr:colOff>120650</xdr:colOff>
      <xdr:row>15</xdr:row>
      <xdr:rowOff>166370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5097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40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30480</xdr:rowOff>
    </xdr:from>
    <xdr:to>
      <xdr:col>74</xdr:col>
      <xdr:colOff>31750</xdr:colOff>
      <xdr:row>15</xdr:row>
      <xdr:rowOff>132080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142257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37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87630</xdr:rowOff>
    </xdr:from>
    <xdr:to>
      <xdr:col>69</xdr:col>
      <xdr:colOff>142875</xdr:colOff>
      <xdr:row>15</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27957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25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76200</xdr:rowOff>
    </xdr:from>
    <xdr:to>
      <xdr:col>65</xdr:col>
      <xdr:colOff>53975</xdr:colOff>
      <xdr:row>16</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類似団体内平均を下回っており、適切な状況であると認識している。</a:t>
          </a:r>
        </a:p>
        <a:p>
          <a:r>
            <a:rPr kumimoji="1" lang="ja-JP" altLang="en-US" sz="1300">
              <a:latin typeface="ＭＳ Ｐゴシック" panose="020B0600070205080204" pitchFamily="50" charset="-128"/>
              <a:ea typeface="ＭＳ Ｐゴシック" panose="020B0600070205080204" pitchFamily="50" charset="-128"/>
            </a:rPr>
            <a:t>高齢者や障害者の増加に伴い、老人福祉費や社会福祉費が年々増加する傾向にあり、他の経費を圧迫している状況ではあるが、安心安全のまちづくりの柱である健康の推進のため、今後も必要な対策を実施していく。</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136144</xdr:rowOff>
    </xdr:from>
    <xdr:to>
      <xdr:col>24</xdr:col>
      <xdr:colOff>25400</xdr:colOff>
      <xdr:row>55</xdr:row>
      <xdr:rowOff>28702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39444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99568</xdr:rowOff>
    </xdr:from>
    <xdr:to>
      <xdr:col>19</xdr:col>
      <xdr:colOff>187325</xdr:colOff>
      <xdr:row>54</xdr:row>
      <xdr:rowOff>136144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3578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53848</xdr:rowOff>
    </xdr:from>
    <xdr:to>
      <xdr:col>15</xdr:col>
      <xdr:colOff>98425</xdr:colOff>
      <xdr:row>54</xdr:row>
      <xdr:rowOff>99568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3121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53848</xdr:rowOff>
    </xdr:from>
    <xdr:to>
      <xdr:col>11</xdr:col>
      <xdr:colOff>9525</xdr:colOff>
      <xdr:row>54</xdr:row>
      <xdr:rowOff>53848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3121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149352</xdr:rowOff>
    </xdr:from>
    <xdr:to>
      <xdr:col>24</xdr:col>
      <xdr:colOff>76200</xdr:colOff>
      <xdr:row>55</xdr:row>
      <xdr:rowOff>79502</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40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165879</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25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85344</xdr:rowOff>
    </xdr:from>
    <xdr:to>
      <xdr:col>20</xdr:col>
      <xdr:colOff>38100</xdr:colOff>
      <xdr:row>55</xdr:row>
      <xdr:rowOff>15494</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34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25671</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11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48768</xdr:rowOff>
    </xdr:from>
    <xdr:to>
      <xdr:col>15</xdr:col>
      <xdr:colOff>149225</xdr:colOff>
      <xdr:row>54</xdr:row>
      <xdr:rowOff>150368</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30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160545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07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3048</xdr:rowOff>
    </xdr:from>
    <xdr:to>
      <xdr:col>11</xdr:col>
      <xdr:colOff>60325</xdr:colOff>
      <xdr:row>54</xdr:row>
      <xdr:rowOff>104648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26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114825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03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3048</xdr:rowOff>
    </xdr:from>
    <xdr:to>
      <xdr:col>6</xdr:col>
      <xdr:colOff>171450</xdr:colOff>
      <xdr:row>54</xdr:row>
      <xdr:rowOff>104648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26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114825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03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類似団体内平均を上回っている要因は、主に繰出金の増加によるものであり、高齢者の増加に伴う後期高齢者医療特別会計繰出金や療養給付費負担金の増によるものと考えられる。</a:t>
          </a:r>
        </a:p>
        <a:p>
          <a:r>
            <a:rPr kumimoji="1" lang="ja-JP" altLang="en-US" sz="1300">
              <a:latin typeface="ＭＳ Ｐゴシック" panose="020B0600070205080204" pitchFamily="50" charset="-128"/>
              <a:ea typeface="ＭＳ Ｐゴシック" panose="020B0600070205080204" pitchFamily="50" charset="-128"/>
            </a:rPr>
            <a:t>また、維持補修費についても、今後施設の老朽化に伴う経費の増加が見込まれることから、他の経費を見直し、必要な財源の確保に努める必要がある。</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63500</xdr:rowOff>
    </xdr:from>
    <xdr:to>
      <xdr:col>82</xdr:col>
      <xdr:colOff>107950</xdr:colOff>
      <xdr:row>58</xdr:row>
      <xdr:rowOff>139700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10007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63500</xdr:rowOff>
    </xdr:from>
    <xdr:to>
      <xdr:col>78</xdr:col>
      <xdr:colOff>69850</xdr:colOff>
      <xdr:row>58</xdr:row>
      <xdr:rowOff>101600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10007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101600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956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956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88900</xdr:rowOff>
    </xdr:from>
    <xdr:to>
      <xdr:col>82</xdr:col>
      <xdr:colOff>158750</xdr:colOff>
      <xdr:row>59</xdr:row>
      <xdr:rowOff>19050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60977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xdr:rowOff>
    </xdr:from>
    <xdr:to>
      <xdr:col>78</xdr:col>
      <xdr:colOff>120650</xdr:colOff>
      <xdr:row>58</xdr:row>
      <xdr:rowOff>114300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99077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04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50800</xdr:rowOff>
    </xdr:from>
    <xdr:to>
      <xdr:col>74</xdr:col>
      <xdr:colOff>31750</xdr:colOff>
      <xdr:row>58</xdr:row>
      <xdr:rowOff>152400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137177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類似団体内平均を上回っている要因は、知多南部衛生組合による火葬場建設事業の地方債の償還に係る分担金の増加によるものである。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今後も地方債の償還に係る分担金の増加が見込まれるため、他の経費の見直しを行うことにより、必要な財源を確保する必要がある。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138430</xdr:rowOff>
    </xdr:from>
    <xdr:to>
      <xdr:col>82</xdr:col>
      <xdr:colOff>107950</xdr:colOff>
      <xdr:row>38</xdr:row>
      <xdr:rowOff>88900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48208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8890</xdr:rowOff>
    </xdr:from>
    <xdr:to>
      <xdr:col>78</xdr:col>
      <xdr:colOff>69850</xdr:colOff>
      <xdr:row>37</xdr:row>
      <xdr:rowOff>138430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3525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8890</xdr:rowOff>
    </xdr:from>
    <xdr:to>
      <xdr:col>73</xdr:col>
      <xdr:colOff>180975</xdr:colOff>
      <xdr:row>39</xdr:row>
      <xdr:rowOff>1270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35254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39</xdr:row>
      <xdr:rowOff>1270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43636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38100</xdr:rowOff>
    </xdr:from>
    <xdr:to>
      <xdr:col>82</xdr:col>
      <xdr:colOff>158750</xdr:colOff>
      <xdr:row>38</xdr:row>
      <xdr:rowOff>139700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10177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87630</xdr:rowOff>
    </xdr:from>
    <xdr:to>
      <xdr:col>78</xdr:col>
      <xdr:colOff>120650</xdr:colOff>
      <xdr:row>38</xdr:row>
      <xdr:rowOff>17780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129540</xdr:rowOff>
    </xdr:from>
    <xdr:to>
      <xdr:col>74</xdr:col>
      <xdr:colOff>31750</xdr:colOff>
      <xdr:row>37</xdr:row>
      <xdr:rowOff>59690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44467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121920</xdr:rowOff>
    </xdr:from>
    <xdr:to>
      <xdr:col>69</xdr:col>
      <xdr:colOff>142875</xdr:colOff>
      <xdr:row>39</xdr:row>
      <xdr:rowOff>52070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36847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128287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全国平均、類似団体内平均を下回っており、健全な状況であると認識している。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年度末起債残高約</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億円のうち、約</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億円は償還金が地方交付税措置される臨時財政対策債であるが、平成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年度より着手している都市公園整備事業に対する借入が増加していることから、今後、公債費の割合は増加すると予測される。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17272</xdr:rowOff>
    </xdr:from>
    <xdr:to>
      <xdr:col>24</xdr:col>
      <xdr:colOff>25400</xdr:colOff>
      <xdr:row>76</xdr:row>
      <xdr:rowOff>21844</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30474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xdr:rowOff>
    </xdr:from>
    <xdr:to>
      <xdr:col>19</xdr:col>
      <xdr:colOff>187325</xdr:colOff>
      <xdr:row>76</xdr:row>
      <xdr:rowOff>17272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0383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115570</xdr:rowOff>
    </xdr:from>
    <xdr:to>
      <xdr:col>15</xdr:col>
      <xdr:colOff>98425</xdr:colOff>
      <xdr:row>76</xdr:row>
      <xdr:rowOff>8128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29743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115570</xdr:rowOff>
    </xdr:from>
    <xdr:to>
      <xdr:col>11</xdr:col>
      <xdr:colOff>9525</xdr:colOff>
      <xdr:row>75</xdr:row>
      <xdr:rowOff>124714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29743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142494</xdr:rowOff>
    </xdr:from>
    <xdr:to>
      <xdr:col>24</xdr:col>
      <xdr:colOff>76200</xdr:colOff>
      <xdr:row>76</xdr:row>
      <xdr:rowOff>72644</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159021</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84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137922</xdr:rowOff>
    </xdr:from>
    <xdr:to>
      <xdr:col>20</xdr:col>
      <xdr:colOff>38100</xdr:colOff>
      <xdr:row>76</xdr:row>
      <xdr:rowOff>68072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78249</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765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128778</xdr:rowOff>
    </xdr:from>
    <xdr:to>
      <xdr:col>15</xdr:col>
      <xdr:colOff>149225</xdr:colOff>
      <xdr:row>76</xdr:row>
      <xdr:rowOff>58928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69105</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64770</xdr:rowOff>
    </xdr:from>
    <xdr:to>
      <xdr:col>11</xdr:col>
      <xdr:colOff>60325</xdr:colOff>
      <xdr:row>75</xdr:row>
      <xdr:rowOff>166370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5097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73914</xdr:rowOff>
    </xdr:from>
    <xdr:to>
      <xdr:col>6</xdr:col>
      <xdr:colOff>171450</xdr:colOff>
      <xdr:row>76</xdr:row>
      <xdr:rowOff>4065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14241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人件費及び補助費等において、類似団体内平均に比べ同値または高い数値となっていることから、保育所や小中学校の再編計画に基づいて職員定数の削減を進めていくなど、適正化に努める必要がある。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20320</xdr:rowOff>
    </xdr:from>
    <xdr:to>
      <xdr:col>82</xdr:col>
      <xdr:colOff>107950</xdr:colOff>
      <xdr:row>77</xdr:row>
      <xdr:rowOff>39370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2219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115570</xdr:rowOff>
    </xdr:from>
    <xdr:to>
      <xdr:col>78</xdr:col>
      <xdr:colOff>69850</xdr:colOff>
      <xdr:row>77</xdr:row>
      <xdr:rowOff>20320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14577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100330</xdr:rowOff>
    </xdr:from>
    <xdr:to>
      <xdr:col>73</xdr:col>
      <xdr:colOff>180975</xdr:colOff>
      <xdr:row>76</xdr:row>
      <xdr:rowOff>115570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1305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100330</xdr:rowOff>
    </xdr:from>
    <xdr:to>
      <xdr:col>69</xdr:col>
      <xdr:colOff>92075</xdr:colOff>
      <xdr:row>77</xdr:row>
      <xdr:rowOff>12700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13053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132097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140970</xdr:rowOff>
    </xdr:from>
    <xdr:to>
      <xdr:col>78</xdr:col>
      <xdr:colOff>120650</xdr:colOff>
      <xdr:row>77</xdr:row>
      <xdr:rowOff>71120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55897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64770</xdr:rowOff>
    </xdr:from>
    <xdr:to>
      <xdr:col>74</xdr:col>
      <xdr:colOff>31750</xdr:colOff>
      <xdr:row>76</xdr:row>
      <xdr:rowOff>166370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49530</xdr:rowOff>
    </xdr:from>
    <xdr:to>
      <xdr:col>69</xdr:col>
      <xdr:colOff>142875</xdr:colOff>
      <xdr:row>76</xdr:row>
      <xdr:rowOff>151130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135907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48277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愛知県美浜町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64021</xdr:rowOff>
    </xdr:from>
    <xdr:to>
      <xdr:col>29</xdr:col>
      <xdr:colOff>127000</xdr:colOff>
      <xdr:row>17</xdr:row>
      <xdr:rowOff>157251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26296"/>
          <a:ext cx="647700" cy="93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70362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04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157251</xdr:rowOff>
    </xdr:from>
    <xdr:to>
      <xdr:col>26</xdr:col>
      <xdr:colOff>50800</xdr:colOff>
      <xdr:row>18</xdr:row>
      <xdr:rowOff>20511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19526"/>
          <a:ext cx="698500" cy="34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17882</xdr:rowOff>
    </xdr:from>
    <xdr:to>
      <xdr:col>22</xdr:col>
      <xdr:colOff>114300</xdr:colOff>
      <xdr:row>18</xdr:row>
      <xdr:rowOff>20511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51607"/>
          <a:ext cx="698500" cy="2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17882</xdr:rowOff>
    </xdr:from>
    <xdr:to>
      <xdr:col>18</xdr:col>
      <xdr:colOff>177800</xdr:colOff>
      <xdr:row>18</xdr:row>
      <xdr:rowOff>30785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51607"/>
          <a:ext cx="698500" cy="12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13221</xdr:rowOff>
    </xdr:from>
    <xdr:to>
      <xdr:col>29</xdr:col>
      <xdr:colOff>177800</xdr:colOff>
      <xdr:row>17</xdr:row>
      <xdr:rowOff>114821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75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29748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2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106451</xdr:rowOff>
    </xdr:from>
    <xdr:to>
      <xdr:col>26</xdr:col>
      <xdr:colOff>101600</xdr:colOff>
      <xdr:row>18</xdr:row>
      <xdr:rowOff>36601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68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46778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37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141161</xdr:rowOff>
    </xdr:from>
    <xdr:to>
      <xdr:col>22</xdr:col>
      <xdr:colOff>165100</xdr:colOff>
      <xdr:row>18</xdr:row>
      <xdr:rowOff>71311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03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81488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7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138532</xdr:rowOff>
    </xdr:from>
    <xdr:to>
      <xdr:col>19</xdr:col>
      <xdr:colOff>38100</xdr:colOff>
      <xdr:row>18</xdr:row>
      <xdr:rowOff>68682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00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78859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6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151435</xdr:rowOff>
    </xdr:from>
    <xdr:to>
      <xdr:col>15</xdr:col>
      <xdr:colOff>101600</xdr:colOff>
      <xdr:row>18</xdr:row>
      <xdr:rowOff>81585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13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91762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8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218371</xdr:rowOff>
    </xdr:from>
    <xdr:to>
      <xdr:col>29</xdr:col>
      <xdr:colOff>127000</xdr:colOff>
      <xdr:row>35</xdr:row>
      <xdr:rowOff>268367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828721"/>
          <a:ext cx="647700" cy="49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218371</xdr:rowOff>
    </xdr:from>
    <xdr:to>
      <xdr:col>26</xdr:col>
      <xdr:colOff>50800</xdr:colOff>
      <xdr:row>35</xdr:row>
      <xdr:rowOff>318155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28721"/>
          <a:ext cx="698500" cy="99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318155</xdr:rowOff>
    </xdr:from>
    <xdr:to>
      <xdr:col>22</xdr:col>
      <xdr:colOff>114300</xdr:colOff>
      <xdr:row>36</xdr:row>
      <xdr:rowOff>12791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28505"/>
          <a:ext cx="698500" cy="37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321904</xdr:rowOff>
    </xdr:from>
    <xdr:to>
      <xdr:col>18</xdr:col>
      <xdr:colOff>177800</xdr:colOff>
      <xdr:row>36</xdr:row>
      <xdr:rowOff>12791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932254"/>
          <a:ext cx="698500" cy="33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217567</xdr:rowOff>
    </xdr:from>
    <xdr:to>
      <xdr:col>29</xdr:col>
      <xdr:colOff>177800</xdr:colOff>
      <xdr:row>35</xdr:row>
      <xdr:rowOff>319167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27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189644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9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167571</xdr:rowOff>
    </xdr:from>
    <xdr:to>
      <xdr:col>26</xdr:col>
      <xdr:colOff>101600</xdr:colOff>
      <xdr:row>35</xdr:row>
      <xdr:rowOff>269171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77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253948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64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267355</xdr:rowOff>
    </xdr:from>
    <xdr:to>
      <xdr:col>22</xdr:col>
      <xdr:colOff>165100</xdr:colOff>
      <xdr:row>36</xdr:row>
      <xdr:rowOff>26055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77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10832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6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304891</xdr:rowOff>
    </xdr:from>
    <xdr:to>
      <xdr:col>19</xdr:col>
      <xdr:colOff>38100</xdr:colOff>
      <xdr:row>36</xdr:row>
      <xdr:rowOff>63591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15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48368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00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271104</xdr:rowOff>
    </xdr:from>
    <xdr:to>
      <xdr:col>15</xdr:col>
      <xdr:colOff>101600</xdr:colOff>
      <xdr:row>36</xdr:row>
      <xdr:rowOff>29804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81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14581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67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20,560
20,046
46.20
9,044,710
8,784,837
226,813
5,755,290
7,285,554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170577</xdr:rowOff>
    </xdr:from>
    <xdr:to>
      <xdr:col>24</xdr:col>
      <xdr:colOff>63500</xdr:colOff>
      <xdr:row>35</xdr:row>
      <xdr:rowOff>114929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99877"/>
          <a:ext cx="838200" cy="11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114929</xdr:rowOff>
    </xdr:from>
    <xdr:to>
      <xdr:col>19</xdr:col>
      <xdr:colOff>177800</xdr:colOff>
      <xdr:row>35</xdr:row>
      <xdr:rowOff>154722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15679"/>
          <a:ext cx="889000" cy="3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154722</xdr:rowOff>
    </xdr:from>
    <xdr:to>
      <xdr:col>15</xdr:col>
      <xdr:colOff>50800</xdr:colOff>
      <xdr:row>35</xdr:row>
      <xdr:rowOff>171312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55472"/>
          <a:ext cx="889000" cy="1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171312</xdr:rowOff>
    </xdr:from>
    <xdr:to>
      <xdr:col>10</xdr:col>
      <xdr:colOff>114300</xdr:colOff>
      <xdr:row>36</xdr:row>
      <xdr:rowOff>17073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72062"/>
          <a:ext cx="889000" cy="1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119777</xdr:rowOff>
    </xdr:from>
    <xdr:to>
      <xdr:col>24</xdr:col>
      <xdr:colOff>114300</xdr:colOff>
      <xdr:row>35</xdr:row>
      <xdr:rowOff>49927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4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142654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0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64129</xdr:rowOff>
    </xdr:from>
    <xdr:to>
      <xdr:col>20</xdr:col>
      <xdr:colOff>38100</xdr:colOff>
      <xdr:row>35</xdr:row>
      <xdr:rowOff>165729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6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10806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4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103922</xdr:rowOff>
    </xdr:from>
    <xdr:to>
      <xdr:col>15</xdr:col>
      <xdr:colOff>101600</xdr:colOff>
      <xdr:row>36</xdr:row>
      <xdr:rowOff>34072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0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50599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7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120512</xdr:rowOff>
    </xdr:from>
    <xdr:to>
      <xdr:col>10</xdr:col>
      <xdr:colOff>165100</xdr:colOff>
      <xdr:row>36</xdr:row>
      <xdr:rowOff>50662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2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67189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9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137723</xdr:rowOff>
    </xdr:from>
    <xdr:to>
      <xdr:col>6</xdr:col>
      <xdr:colOff>38100</xdr:colOff>
      <xdr:row>36</xdr:row>
      <xdr:rowOff>67873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3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84400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1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3774</xdr:rowOff>
    </xdr:from>
    <xdr:to>
      <xdr:col>24</xdr:col>
      <xdr:colOff>63500</xdr:colOff>
      <xdr:row>58</xdr:row>
      <xdr:rowOff>18615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47874"/>
          <a:ext cx="838200" cy="1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3774</xdr:rowOff>
    </xdr:from>
    <xdr:to>
      <xdr:col>19</xdr:col>
      <xdr:colOff>177800</xdr:colOff>
      <xdr:row>58</xdr:row>
      <xdr:rowOff>107083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47874"/>
          <a:ext cx="889000" cy="10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107083</xdr:rowOff>
    </xdr:from>
    <xdr:to>
      <xdr:col>15</xdr:col>
      <xdr:colOff>50800</xdr:colOff>
      <xdr:row>58</xdr:row>
      <xdr:rowOff>107330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51183"/>
          <a:ext cx="8890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52201</xdr:rowOff>
    </xdr:from>
    <xdr:to>
      <xdr:col>10</xdr:col>
      <xdr:colOff>114300</xdr:colOff>
      <xdr:row>58</xdr:row>
      <xdr:rowOff>107330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96301"/>
          <a:ext cx="889000" cy="5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139265</xdr:rowOff>
    </xdr:from>
    <xdr:to>
      <xdr:col>24</xdr:col>
      <xdr:colOff>114300</xdr:colOff>
      <xdr:row>58</xdr:row>
      <xdr:rowOff>69415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1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117692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124424</xdr:rowOff>
    </xdr:from>
    <xdr:to>
      <xdr:col>20</xdr:col>
      <xdr:colOff>38100</xdr:colOff>
      <xdr:row>58</xdr:row>
      <xdr:rowOff>54574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9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45701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8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56283</xdr:rowOff>
    </xdr:from>
    <xdr:to>
      <xdr:col>15</xdr:col>
      <xdr:colOff>101600</xdr:colOff>
      <xdr:row>58</xdr:row>
      <xdr:rowOff>157883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0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149010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9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56530</xdr:rowOff>
    </xdr:from>
    <xdr:to>
      <xdr:col>10</xdr:col>
      <xdr:colOff>165100</xdr:colOff>
      <xdr:row>58</xdr:row>
      <xdr:rowOff>158130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0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149257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9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1401</xdr:rowOff>
    </xdr:from>
    <xdr:to>
      <xdr:col>6</xdr:col>
      <xdr:colOff>38100</xdr:colOff>
      <xdr:row>58</xdr:row>
      <xdr:rowOff>103001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4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94128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3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9079</xdr:rowOff>
    </xdr:from>
    <xdr:to>
      <xdr:col>24</xdr:col>
      <xdr:colOff>63500</xdr:colOff>
      <xdr:row>78</xdr:row>
      <xdr:rowOff>20143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82179"/>
          <a:ext cx="838200" cy="1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9079</xdr:rowOff>
    </xdr:from>
    <xdr:to>
      <xdr:col>19</xdr:col>
      <xdr:colOff>177800</xdr:colOff>
      <xdr:row>78</xdr:row>
      <xdr:rowOff>18131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82179"/>
          <a:ext cx="8890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18131</xdr:rowOff>
    </xdr:from>
    <xdr:to>
      <xdr:col>15</xdr:col>
      <xdr:colOff>50800</xdr:colOff>
      <xdr:row>78</xdr:row>
      <xdr:rowOff>24028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91231"/>
          <a:ext cx="889000" cy="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13604</xdr:rowOff>
    </xdr:from>
    <xdr:to>
      <xdr:col>10</xdr:col>
      <xdr:colOff>114300</xdr:colOff>
      <xdr:row>78</xdr:row>
      <xdr:rowOff>24028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86704"/>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140793</xdr:rowOff>
    </xdr:from>
    <xdr:to>
      <xdr:col>24</xdr:col>
      <xdr:colOff>114300</xdr:colOff>
      <xdr:row>78</xdr:row>
      <xdr:rowOff>70943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4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55720</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5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129729</xdr:rowOff>
    </xdr:from>
    <xdr:to>
      <xdr:col>20</xdr:col>
      <xdr:colOff>38100</xdr:colOff>
      <xdr:row>78</xdr:row>
      <xdr:rowOff>59879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3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51006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24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138781</xdr:rowOff>
    </xdr:from>
    <xdr:to>
      <xdr:col>15</xdr:col>
      <xdr:colOff>101600</xdr:colOff>
      <xdr:row>78</xdr:row>
      <xdr:rowOff>68931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4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60058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3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144678</xdr:rowOff>
    </xdr:from>
    <xdr:to>
      <xdr:col>10</xdr:col>
      <xdr:colOff>165100</xdr:colOff>
      <xdr:row>78</xdr:row>
      <xdr:rowOff>74828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4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65955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3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134254</xdr:rowOff>
    </xdr:from>
    <xdr:to>
      <xdr:col>6</xdr:col>
      <xdr:colOff>38100</xdr:colOff>
      <xdr:row>78</xdr:row>
      <xdr:rowOff>64404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3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55531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2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168066</xdr:rowOff>
    </xdr:from>
    <xdr:to>
      <xdr:col>24</xdr:col>
      <xdr:colOff>62865</xdr:colOff>
      <xdr:row>98</xdr:row>
      <xdr:rowOff>65243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98566"/>
          <a:ext cx="1270" cy="1268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69070</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7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65243</xdr:rowOff>
    </xdr:from>
    <xdr:to>
      <xdr:col>24</xdr:col>
      <xdr:colOff>152400</xdr:colOff>
      <xdr:row>98</xdr:row>
      <xdr:rowOff>65243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114743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168066</xdr:rowOff>
    </xdr:from>
    <xdr:to>
      <xdr:col>24</xdr:col>
      <xdr:colOff>152400</xdr:colOff>
      <xdr:row>90</xdr:row>
      <xdr:rowOff>168066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9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88027</xdr:rowOff>
    </xdr:from>
    <xdr:to>
      <xdr:col>24</xdr:col>
      <xdr:colOff>63500</xdr:colOff>
      <xdr:row>97</xdr:row>
      <xdr:rowOff>166979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18677"/>
          <a:ext cx="838200" cy="7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50483</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667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27606</xdr:rowOff>
    </xdr:from>
    <xdr:to>
      <xdr:col>24</xdr:col>
      <xdr:colOff>114300</xdr:colOff>
      <xdr:row>95</xdr:row>
      <xdr:rowOff>129206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1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166979</xdr:rowOff>
    </xdr:from>
    <xdr:to>
      <xdr:col>19</xdr:col>
      <xdr:colOff>177800</xdr:colOff>
      <xdr:row>98</xdr:row>
      <xdr:rowOff>1863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97629"/>
          <a:ext cx="889000" cy="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132525</xdr:rowOff>
    </xdr:from>
    <xdr:to>
      <xdr:col>20</xdr:col>
      <xdr:colOff>38100</xdr:colOff>
      <xdr:row>96</xdr:row>
      <xdr:rowOff>62675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79202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19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83389</xdr:rowOff>
    </xdr:from>
    <xdr:to>
      <xdr:col>15</xdr:col>
      <xdr:colOff>50800</xdr:colOff>
      <xdr:row>98</xdr:row>
      <xdr:rowOff>1863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714039"/>
          <a:ext cx="889000" cy="8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43990</xdr:rowOff>
    </xdr:from>
    <xdr:to>
      <xdr:col>15</xdr:col>
      <xdr:colOff>101600</xdr:colOff>
      <xdr:row>96</xdr:row>
      <xdr:rowOff>145590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162117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27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83389</xdr:rowOff>
    </xdr:from>
    <xdr:to>
      <xdr:col>10</xdr:col>
      <xdr:colOff>114300</xdr:colOff>
      <xdr:row>98</xdr:row>
      <xdr:rowOff>124089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14039"/>
          <a:ext cx="889000" cy="21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99977</xdr:rowOff>
    </xdr:from>
    <xdr:to>
      <xdr:col>10</xdr:col>
      <xdr:colOff>165100</xdr:colOff>
      <xdr:row>96</xdr:row>
      <xdr:rowOff>30127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387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46654</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16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166139</xdr:rowOff>
    </xdr:from>
    <xdr:to>
      <xdr:col>6</xdr:col>
      <xdr:colOff>38100</xdr:colOff>
      <xdr:row>97</xdr:row>
      <xdr:rowOff>96289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2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112816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0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37227</xdr:rowOff>
    </xdr:from>
    <xdr:to>
      <xdr:col>24</xdr:col>
      <xdr:colOff>114300</xdr:colOff>
      <xdr:row>97</xdr:row>
      <xdr:rowOff>138827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6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15654</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4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116179</xdr:rowOff>
    </xdr:from>
    <xdr:to>
      <xdr:col>20</xdr:col>
      <xdr:colOff>38100</xdr:colOff>
      <xdr:row>98</xdr:row>
      <xdr:rowOff>46329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4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37456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83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122513</xdr:rowOff>
    </xdr:from>
    <xdr:to>
      <xdr:col>15</xdr:col>
      <xdr:colOff>101600</xdr:colOff>
      <xdr:row>98</xdr:row>
      <xdr:rowOff>52663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5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43790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4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32589</xdr:rowOff>
    </xdr:from>
    <xdr:to>
      <xdr:col>10</xdr:col>
      <xdr:colOff>165100</xdr:colOff>
      <xdr:row>97</xdr:row>
      <xdr:rowOff>134189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6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125316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5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73289</xdr:rowOff>
    </xdr:from>
    <xdr:to>
      <xdr:col>6</xdr:col>
      <xdr:colOff>38100</xdr:colOff>
      <xdr:row>99</xdr:row>
      <xdr:rowOff>3439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7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166016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6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35763</xdr:rowOff>
    </xdr:from>
    <xdr:to>
      <xdr:col>55</xdr:col>
      <xdr:colOff>0</xdr:colOff>
      <xdr:row>37</xdr:row>
      <xdr:rowOff>95221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79413"/>
          <a:ext cx="838200" cy="5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39732</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83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17388</xdr:rowOff>
    </xdr:from>
    <xdr:to>
      <xdr:col>50</xdr:col>
      <xdr:colOff>114300</xdr:colOff>
      <xdr:row>37</xdr:row>
      <xdr:rowOff>35763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361038"/>
          <a:ext cx="889000" cy="1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2808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51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138394</xdr:rowOff>
    </xdr:from>
    <xdr:to>
      <xdr:col>45</xdr:col>
      <xdr:colOff>177800</xdr:colOff>
      <xdr:row>37</xdr:row>
      <xdr:rowOff>17388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139144"/>
          <a:ext cx="889000" cy="22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3374</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102221</xdr:rowOff>
    </xdr:from>
    <xdr:to>
      <xdr:col>41</xdr:col>
      <xdr:colOff>50800</xdr:colOff>
      <xdr:row>35</xdr:row>
      <xdr:rowOff>138394</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245721"/>
          <a:ext cx="889000" cy="89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45512</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159170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44421</xdr:rowOff>
    </xdr:from>
    <xdr:to>
      <xdr:col>55</xdr:col>
      <xdr:colOff>50800</xdr:colOff>
      <xdr:row>37</xdr:row>
      <xdr:rowOff>146021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8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67298</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3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156413</xdr:rowOff>
    </xdr:from>
    <xdr:to>
      <xdr:col>50</xdr:col>
      <xdr:colOff>165100</xdr:colOff>
      <xdr:row>37</xdr:row>
      <xdr:rowOff>86563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2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103090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10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138038</xdr:rowOff>
    </xdr:from>
    <xdr:to>
      <xdr:col>46</xdr:col>
      <xdr:colOff>38100</xdr:colOff>
      <xdr:row>37</xdr:row>
      <xdr:rowOff>68188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1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84715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08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87594</xdr:rowOff>
    </xdr:from>
    <xdr:to>
      <xdr:col>41</xdr:col>
      <xdr:colOff>101600</xdr:colOff>
      <xdr:row>36</xdr:row>
      <xdr:rowOff>17744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08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34271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586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51421</xdr:rowOff>
    </xdr:from>
    <xdr:to>
      <xdr:col>36</xdr:col>
      <xdr:colOff>165100</xdr:colOff>
      <xdr:row>30</xdr:row>
      <xdr:rowOff>153021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19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169548</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497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21914</xdr:rowOff>
    </xdr:from>
    <xdr:to>
      <xdr:col>55</xdr:col>
      <xdr:colOff>0</xdr:colOff>
      <xdr:row>56</xdr:row>
      <xdr:rowOff>63805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451664"/>
          <a:ext cx="838200" cy="21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21914</xdr:rowOff>
    </xdr:from>
    <xdr:to>
      <xdr:col>50</xdr:col>
      <xdr:colOff>114300</xdr:colOff>
      <xdr:row>55</xdr:row>
      <xdr:rowOff>44083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451664"/>
          <a:ext cx="889000" cy="2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151537</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7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44083</xdr:rowOff>
    </xdr:from>
    <xdr:to>
      <xdr:col>45</xdr:col>
      <xdr:colOff>177800</xdr:colOff>
      <xdr:row>56</xdr:row>
      <xdr:rowOff>111782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473833"/>
          <a:ext cx="889000" cy="23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162065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7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111782</xdr:rowOff>
    </xdr:from>
    <xdr:to>
      <xdr:col>41</xdr:col>
      <xdr:colOff>50800</xdr:colOff>
      <xdr:row>56</xdr:row>
      <xdr:rowOff>169452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712982"/>
          <a:ext cx="889000" cy="5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13005</xdr:rowOff>
    </xdr:from>
    <xdr:to>
      <xdr:col>55</xdr:col>
      <xdr:colOff>50800</xdr:colOff>
      <xdr:row>56</xdr:row>
      <xdr:rowOff>114605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6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162882</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59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142564</xdr:rowOff>
    </xdr:from>
    <xdr:to>
      <xdr:col>50</xdr:col>
      <xdr:colOff>165100</xdr:colOff>
      <xdr:row>55</xdr:row>
      <xdr:rowOff>72714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40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89241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17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164733</xdr:rowOff>
    </xdr:from>
    <xdr:to>
      <xdr:col>46</xdr:col>
      <xdr:colOff>38100</xdr:colOff>
      <xdr:row>55</xdr:row>
      <xdr:rowOff>94883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42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111410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19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60982</xdr:rowOff>
    </xdr:from>
    <xdr:to>
      <xdr:col>41</xdr:col>
      <xdr:colOff>101600</xdr:colOff>
      <xdr:row>56</xdr:row>
      <xdr:rowOff>162582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6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153709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75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118652</xdr:rowOff>
    </xdr:from>
    <xdr:to>
      <xdr:col>36</xdr:col>
      <xdr:colOff>165100</xdr:colOff>
      <xdr:row>57</xdr:row>
      <xdr:rowOff>48802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1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39929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81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140</xdr:rowOff>
    </xdr:from>
    <xdr:to>
      <xdr:col>55</xdr:col>
      <xdr:colOff>0</xdr:colOff>
      <xdr:row>76</xdr:row>
      <xdr:rowOff>121145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2173090"/>
          <a:ext cx="838200" cy="97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122381</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2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140</xdr:rowOff>
    </xdr:from>
    <xdr:to>
      <xdr:col>50</xdr:col>
      <xdr:colOff>114300</xdr:colOff>
      <xdr:row>71</xdr:row>
      <xdr:rowOff>73996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2173090"/>
          <a:ext cx="889000" cy="7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94359</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04428" y="134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73996</xdr:rowOff>
    </xdr:from>
    <xdr:to>
      <xdr:col>45</xdr:col>
      <xdr:colOff>177800</xdr:colOff>
      <xdr:row>76</xdr:row>
      <xdr:rowOff>165131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2246946"/>
          <a:ext cx="889000" cy="94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63898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165131</xdr:rowOff>
    </xdr:from>
    <xdr:to>
      <xdr:col>41</xdr:col>
      <xdr:colOff>50800</xdr:colOff>
      <xdr:row>78</xdr:row>
      <xdr:rowOff>98285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195331"/>
          <a:ext cx="889000" cy="27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37571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70345</xdr:rowOff>
    </xdr:from>
    <xdr:to>
      <xdr:col>55</xdr:col>
      <xdr:colOff>50800</xdr:colOff>
      <xdr:row>77</xdr:row>
      <xdr:rowOff>495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1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93222</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95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120790</xdr:rowOff>
    </xdr:from>
    <xdr:to>
      <xdr:col>50</xdr:col>
      <xdr:colOff>165100</xdr:colOff>
      <xdr:row>71</xdr:row>
      <xdr:rowOff>50940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12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67467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189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23196</xdr:rowOff>
    </xdr:from>
    <xdr:to>
      <xdr:col>46</xdr:col>
      <xdr:colOff>38100</xdr:colOff>
      <xdr:row>71</xdr:row>
      <xdr:rowOff>124796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219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141323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197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114331</xdr:rowOff>
    </xdr:from>
    <xdr:to>
      <xdr:col>41</xdr:col>
      <xdr:colOff>101600</xdr:colOff>
      <xdr:row>77</xdr:row>
      <xdr:rowOff>44481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14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61009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91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47485</xdr:rowOff>
    </xdr:from>
    <xdr:to>
      <xdr:col>36</xdr:col>
      <xdr:colOff>165100</xdr:colOff>
      <xdr:row>78</xdr:row>
      <xdr:rowOff>149085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2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140212</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1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14153</xdr:rowOff>
    </xdr:from>
    <xdr:to>
      <xdr:col>55</xdr:col>
      <xdr:colOff>0</xdr:colOff>
      <xdr:row>98</xdr:row>
      <xdr:rowOff>95520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816253"/>
          <a:ext cx="838200" cy="8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95520</xdr:rowOff>
    </xdr:from>
    <xdr:to>
      <xdr:col>50</xdr:col>
      <xdr:colOff>114300</xdr:colOff>
      <xdr:row>98</xdr:row>
      <xdr:rowOff>97684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897620"/>
          <a:ext cx="889000" cy="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71951</xdr:rowOff>
    </xdr:from>
    <xdr:to>
      <xdr:col>45</xdr:col>
      <xdr:colOff>177800</xdr:colOff>
      <xdr:row>98</xdr:row>
      <xdr:rowOff>97684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874051"/>
          <a:ext cx="889000" cy="2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23952</xdr:rowOff>
    </xdr:from>
    <xdr:to>
      <xdr:col>41</xdr:col>
      <xdr:colOff>50800</xdr:colOff>
      <xdr:row>98</xdr:row>
      <xdr:rowOff>71951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826052"/>
          <a:ext cx="889000" cy="4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134803</xdr:rowOff>
    </xdr:from>
    <xdr:to>
      <xdr:col>55</xdr:col>
      <xdr:colOff>50800</xdr:colOff>
      <xdr:row>98</xdr:row>
      <xdr:rowOff>64953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6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113230</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4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44720</xdr:rowOff>
    </xdr:from>
    <xdr:to>
      <xdr:col>50</xdr:col>
      <xdr:colOff>165100</xdr:colOff>
      <xdr:row>98</xdr:row>
      <xdr:rowOff>146320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4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137447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3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46884</xdr:rowOff>
    </xdr:from>
    <xdr:to>
      <xdr:col>46</xdr:col>
      <xdr:colOff>38100</xdr:colOff>
      <xdr:row>98</xdr:row>
      <xdr:rowOff>148484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139611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4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21151</xdr:rowOff>
    </xdr:from>
    <xdr:to>
      <xdr:col>41</xdr:col>
      <xdr:colOff>101600</xdr:colOff>
      <xdr:row>98</xdr:row>
      <xdr:rowOff>122751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2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113878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1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144602</xdr:rowOff>
    </xdr:from>
    <xdr:to>
      <xdr:col>36</xdr:col>
      <xdr:colOff>165100</xdr:colOff>
      <xdr:row>98</xdr:row>
      <xdr:rowOff>74752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7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65879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86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128201</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43301"/>
          <a:ext cx="838200" cy="1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128201</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43301"/>
          <a:ext cx="889000" cy="1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131653</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46753"/>
          <a:ext cx="889000" cy="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131653</xdr:rowOff>
    </xdr:from>
    <xdr:to>
      <xdr:col>71</xdr:col>
      <xdr:colOff>177800</xdr:colOff>
      <xdr:row>38</xdr:row>
      <xdr:rowOff>135928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46753"/>
          <a:ext cx="889000" cy="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77401</xdr:rowOff>
    </xdr:from>
    <xdr:to>
      <xdr:col>81</xdr:col>
      <xdr:colOff>101600</xdr:colOff>
      <xdr:row>39</xdr:row>
      <xdr:rowOff>7551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9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170128</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685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80853</xdr:rowOff>
    </xdr:from>
    <xdr:to>
      <xdr:col>72</xdr:col>
      <xdr:colOff>38100</xdr:colOff>
      <xdr:row>39</xdr:row>
      <xdr:rowOff>11003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9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2130</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688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85128</xdr:rowOff>
    </xdr:from>
    <xdr:to>
      <xdr:col>67</xdr:col>
      <xdr:colOff>101600</xdr:colOff>
      <xdr:row>39</xdr:row>
      <xdr:rowOff>15278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6405</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692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23977</xdr:rowOff>
    </xdr:from>
    <xdr:to>
      <xdr:col>85</xdr:col>
      <xdr:colOff>127000</xdr:colOff>
      <xdr:row>77</xdr:row>
      <xdr:rowOff>33477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225627"/>
          <a:ext cx="838200" cy="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33477</xdr:rowOff>
    </xdr:from>
    <xdr:to>
      <xdr:col>81</xdr:col>
      <xdr:colOff>50800</xdr:colOff>
      <xdr:row>77</xdr:row>
      <xdr:rowOff>57595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235127"/>
          <a:ext cx="889000" cy="2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57595</xdr:rowOff>
    </xdr:from>
    <xdr:to>
      <xdr:col>76</xdr:col>
      <xdr:colOff>114300</xdr:colOff>
      <xdr:row>77</xdr:row>
      <xdr:rowOff>89040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259245"/>
          <a:ext cx="889000" cy="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89040</xdr:rowOff>
    </xdr:from>
    <xdr:to>
      <xdr:col>71</xdr:col>
      <xdr:colOff>177800</xdr:colOff>
      <xdr:row>77</xdr:row>
      <xdr:rowOff>105981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290690"/>
          <a:ext cx="889000" cy="1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144627</xdr:rowOff>
    </xdr:from>
    <xdr:to>
      <xdr:col>85</xdr:col>
      <xdr:colOff>177800</xdr:colOff>
      <xdr:row>77</xdr:row>
      <xdr:rowOff>74777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17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123054</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15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154127</xdr:rowOff>
    </xdr:from>
    <xdr:to>
      <xdr:col>81</xdr:col>
      <xdr:colOff>101600</xdr:colOff>
      <xdr:row>77</xdr:row>
      <xdr:rowOff>84277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18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75404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27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6795</xdr:rowOff>
    </xdr:from>
    <xdr:to>
      <xdr:col>76</xdr:col>
      <xdr:colOff>165100</xdr:colOff>
      <xdr:row>77</xdr:row>
      <xdr:rowOff>108395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2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99522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38240</xdr:rowOff>
    </xdr:from>
    <xdr:to>
      <xdr:col>72</xdr:col>
      <xdr:colOff>38100</xdr:colOff>
      <xdr:row>77</xdr:row>
      <xdr:rowOff>139840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23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130967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33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55181</xdr:rowOff>
    </xdr:from>
    <xdr:to>
      <xdr:col>67</xdr:col>
      <xdr:colOff>101600</xdr:colOff>
      <xdr:row>77</xdr:row>
      <xdr:rowOff>156781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25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147908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34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52589</xdr:rowOff>
    </xdr:from>
    <xdr:to>
      <xdr:col>85</xdr:col>
      <xdr:colOff>127000</xdr:colOff>
      <xdr:row>98</xdr:row>
      <xdr:rowOff>83076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854689"/>
          <a:ext cx="838200" cy="3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8772</xdr:rowOff>
    </xdr:from>
    <xdr:to>
      <xdr:col>81</xdr:col>
      <xdr:colOff>50800</xdr:colOff>
      <xdr:row>98</xdr:row>
      <xdr:rowOff>52589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810872"/>
          <a:ext cx="889000" cy="4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168545</xdr:rowOff>
    </xdr:from>
    <xdr:to>
      <xdr:col>76</xdr:col>
      <xdr:colOff>114300</xdr:colOff>
      <xdr:row>98</xdr:row>
      <xdr:rowOff>8772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799195"/>
          <a:ext cx="889000" cy="1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168545</xdr:rowOff>
    </xdr:from>
    <xdr:to>
      <xdr:col>71</xdr:col>
      <xdr:colOff>177800</xdr:colOff>
      <xdr:row>98</xdr:row>
      <xdr:rowOff>1291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799195"/>
          <a:ext cx="889000" cy="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32276</xdr:rowOff>
    </xdr:from>
    <xdr:to>
      <xdr:col>85</xdr:col>
      <xdr:colOff>177800</xdr:colOff>
      <xdr:row>98</xdr:row>
      <xdr:rowOff>133876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3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138536</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76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1789</xdr:rowOff>
    </xdr:from>
    <xdr:to>
      <xdr:col>81</xdr:col>
      <xdr:colOff>101600</xdr:colOff>
      <xdr:row>98</xdr:row>
      <xdr:rowOff>103389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0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94516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89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129422</xdr:rowOff>
    </xdr:from>
    <xdr:to>
      <xdr:col>76</xdr:col>
      <xdr:colOff>165100</xdr:colOff>
      <xdr:row>98</xdr:row>
      <xdr:rowOff>59572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6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76099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53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117745</xdr:rowOff>
    </xdr:from>
    <xdr:to>
      <xdr:col>72</xdr:col>
      <xdr:colOff>38100</xdr:colOff>
      <xdr:row>98</xdr:row>
      <xdr:rowOff>47895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74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64422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52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121941</xdr:rowOff>
    </xdr:from>
    <xdr:to>
      <xdr:col>67</xdr:col>
      <xdr:colOff>101600</xdr:colOff>
      <xdr:row>98</xdr:row>
      <xdr:rowOff>52091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75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68618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52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50729</xdr:rowOff>
    </xdr:from>
    <xdr:to>
      <xdr:col>116</xdr:col>
      <xdr:colOff>63500</xdr:colOff>
      <xdr:row>58</xdr:row>
      <xdr:rowOff>52192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9994829"/>
          <a:ext cx="8382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156115</xdr:rowOff>
    </xdr:from>
    <xdr:ext cx="378565"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28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52192</xdr:rowOff>
    </xdr:from>
    <xdr:to>
      <xdr:col>111</xdr:col>
      <xdr:colOff>177800</xdr:colOff>
      <xdr:row>58</xdr:row>
      <xdr:rowOff>53198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9996292"/>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96405</xdr:rowOff>
    </xdr:from>
    <xdr:ext cx="378565"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4017" y="10040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53198</xdr:rowOff>
    </xdr:from>
    <xdr:to>
      <xdr:col>107</xdr:col>
      <xdr:colOff>50800</xdr:colOff>
      <xdr:row>58</xdr:row>
      <xdr:rowOff>54112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999729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54112</xdr:rowOff>
    </xdr:from>
    <xdr:to>
      <xdr:col>102</xdr:col>
      <xdr:colOff>114300</xdr:colOff>
      <xdr:row>58</xdr:row>
      <xdr:rowOff>55392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9998212"/>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171379</xdr:rowOff>
    </xdr:from>
    <xdr:to>
      <xdr:col>116</xdr:col>
      <xdr:colOff>114300</xdr:colOff>
      <xdr:row>58</xdr:row>
      <xdr:rowOff>101529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9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130756</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731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1392</xdr:rowOff>
    </xdr:from>
    <xdr:to>
      <xdr:col>112</xdr:col>
      <xdr:colOff>38100</xdr:colOff>
      <xdr:row>58</xdr:row>
      <xdr:rowOff>102992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94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119519</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9720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2398</xdr:rowOff>
    </xdr:from>
    <xdr:to>
      <xdr:col>107</xdr:col>
      <xdr:colOff>101600</xdr:colOff>
      <xdr:row>58</xdr:row>
      <xdr:rowOff>103998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94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95125</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039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3312</xdr:rowOff>
    </xdr:from>
    <xdr:to>
      <xdr:col>102</xdr:col>
      <xdr:colOff>165100</xdr:colOff>
      <xdr:row>58</xdr:row>
      <xdr:rowOff>104912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94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96039</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040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4592</xdr:rowOff>
    </xdr:from>
    <xdr:to>
      <xdr:col>98</xdr:col>
      <xdr:colOff>38100</xdr:colOff>
      <xdr:row>58</xdr:row>
      <xdr:rowOff>106192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94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97319</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041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146166</xdr:rowOff>
    </xdr:from>
    <xdr:to>
      <xdr:col>116</xdr:col>
      <xdr:colOff>63500</xdr:colOff>
      <xdr:row>75</xdr:row>
      <xdr:rowOff>85718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833466"/>
          <a:ext cx="838200" cy="11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85718</xdr:rowOff>
    </xdr:from>
    <xdr:to>
      <xdr:col>111</xdr:col>
      <xdr:colOff>177800</xdr:colOff>
      <xdr:row>75</xdr:row>
      <xdr:rowOff>112137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944468"/>
          <a:ext cx="889000" cy="2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112137</xdr:rowOff>
    </xdr:from>
    <xdr:to>
      <xdr:col>107</xdr:col>
      <xdr:colOff>50800</xdr:colOff>
      <xdr:row>75</xdr:row>
      <xdr:rowOff>153383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970887"/>
          <a:ext cx="889000" cy="4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147538</xdr:rowOff>
    </xdr:from>
    <xdr:to>
      <xdr:col>102</xdr:col>
      <xdr:colOff>114300</xdr:colOff>
      <xdr:row>75</xdr:row>
      <xdr:rowOff>153383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3006288"/>
          <a:ext cx="889000" cy="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95366</xdr:rowOff>
    </xdr:from>
    <xdr:to>
      <xdr:col>116</xdr:col>
      <xdr:colOff>114300</xdr:colOff>
      <xdr:row>75</xdr:row>
      <xdr:rowOff>25516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78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118243</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63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34918</xdr:rowOff>
    </xdr:from>
    <xdr:to>
      <xdr:col>112</xdr:col>
      <xdr:colOff>38100</xdr:colOff>
      <xdr:row>75</xdr:row>
      <xdr:rowOff>136518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89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153045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66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61337</xdr:rowOff>
    </xdr:from>
    <xdr:to>
      <xdr:col>107</xdr:col>
      <xdr:colOff>101600</xdr:colOff>
      <xdr:row>75</xdr:row>
      <xdr:rowOff>162937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92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8014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69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102584</xdr:rowOff>
    </xdr:from>
    <xdr:to>
      <xdr:col>102</xdr:col>
      <xdr:colOff>165100</xdr:colOff>
      <xdr:row>76</xdr:row>
      <xdr:rowOff>32733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9613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49261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73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96738</xdr:rowOff>
    </xdr:from>
    <xdr:to>
      <xdr:col>98</xdr:col>
      <xdr:colOff>38100</xdr:colOff>
      <xdr:row>76</xdr:row>
      <xdr:rowOff>26888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95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43415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73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歳出総額は、住民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476,729</a:t>
          </a:r>
          <a:r>
            <a:rPr kumimoji="1" lang="ja-JP" altLang="en-US" sz="1300">
              <a:latin typeface="ＭＳ Ｐゴシック" panose="020B0600070205080204" pitchFamily="50" charset="-128"/>
              <a:ea typeface="ＭＳ Ｐゴシック" panose="020B0600070205080204" pitchFamily="50" charset="-128"/>
            </a:rPr>
            <a:t>円となっている。人件費と繰出金を除けば、概ね類似団体内平均と同水準かそれ以下である。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人件費については、住民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88,109</a:t>
          </a:r>
          <a:r>
            <a:rPr kumimoji="1" lang="ja-JP" altLang="en-US" sz="1300">
              <a:latin typeface="ＭＳ Ｐゴシック" panose="020B0600070205080204" pitchFamily="50" charset="-128"/>
              <a:ea typeface="ＭＳ Ｐゴシック" panose="020B0600070205080204" pitchFamily="50" charset="-128"/>
            </a:rPr>
            <a:t>円となっている。会計年度任用職員勤勉手当の皆増等により、前年度（</a:t>
          </a:r>
          <a:r>
            <a:rPr kumimoji="1" lang="en-US" altLang="ja-JP" sz="1300">
              <a:latin typeface="ＭＳ Ｐゴシック" panose="020B0600070205080204" pitchFamily="50" charset="-128"/>
              <a:ea typeface="ＭＳ Ｐゴシック" panose="020B0600070205080204" pitchFamily="50" charset="-128"/>
            </a:rPr>
            <a:t>81,107</a:t>
          </a:r>
          <a:r>
            <a:rPr kumimoji="1" lang="ja-JP" altLang="en-US" sz="1300">
              <a:latin typeface="ＭＳ Ｐゴシック" panose="020B0600070205080204" pitchFamily="50" charset="-128"/>
              <a:ea typeface="ＭＳ Ｐゴシック" panose="020B0600070205080204" pitchFamily="50" charset="-128"/>
            </a:rPr>
            <a:t>円）と比較して増加した。今後は、人口が年々減少していくことが予測されるので、施設の統廃合等の対策を講じるなどして、人件費の削減に努める必要がある。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については、高齢者数の増加に伴う後期高齢者医療特別会計繰出金や療養給付費負担金の増、被保険者数の増加に伴う国民健康保険特別会計繰出金の増により、類似団体内平均を上回っている。今後も高齢者数等の増加が見込まれるため、適正な運営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20,560
20,046
46.20
9,044,710
8,784,837
226,813
5,755,290
7,285,554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149225</xdr:rowOff>
    </xdr:from>
    <xdr:to>
      <xdr:col>24</xdr:col>
      <xdr:colOff>63500</xdr:colOff>
      <xdr:row>34</xdr:row>
      <xdr:rowOff>158369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78525"/>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138938</xdr:rowOff>
    </xdr:from>
    <xdr:to>
      <xdr:col>19</xdr:col>
      <xdr:colOff>177800</xdr:colOff>
      <xdr:row>34</xdr:row>
      <xdr:rowOff>158369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96788"/>
          <a:ext cx="889000" cy="19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138938</xdr:rowOff>
    </xdr:from>
    <xdr:to>
      <xdr:col>15</xdr:col>
      <xdr:colOff>50800</xdr:colOff>
      <xdr:row>33</xdr:row>
      <xdr:rowOff>144272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96788"/>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56642</xdr:rowOff>
    </xdr:from>
    <xdr:to>
      <xdr:col>10</xdr:col>
      <xdr:colOff>114300</xdr:colOff>
      <xdr:row>33</xdr:row>
      <xdr:rowOff>144272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14492"/>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98425</xdr:rowOff>
    </xdr:from>
    <xdr:to>
      <xdr:col>24</xdr:col>
      <xdr:colOff>114300</xdr:colOff>
      <xdr:row>35</xdr:row>
      <xdr:rowOff>28575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121302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7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107569</xdr:rowOff>
    </xdr:from>
    <xdr:to>
      <xdr:col>20</xdr:col>
      <xdr:colOff>38100</xdr:colOff>
      <xdr:row>35</xdr:row>
      <xdr:rowOff>37719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3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54246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1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88138</xdr:rowOff>
    </xdr:from>
    <xdr:to>
      <xdr:col>15</xdr:col>
      <xdr:colOff>101600</xdr:colOff>
      <xdr:row>34</xdr:row>
      <xdr:rowOff>18288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4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34815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2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93472</xdr:rowOff>
    </xdr:from>
    <xdr:to>
      <xdr:col>10</xdr:col>
      <xdr:colOff>165100</xdr:colOff>
      <xdr:row>34</xdr:row>
      <xdr:rowOff>23622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5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40149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2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5842</xdr:rowOff>
    </xdr:from>
    <xdr:to>
      <xdr:col>6</xdr:col>
      <xdr:colOff>38100</xdr:colOff>
      <xdr:row>33</xdr:row>
      <xdr:rowOff>107442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123969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3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135353</xdr:rowOff>
    </xdr:from>
    <xdr:to>
      <xdr:col>24</xdr:col>
      <xdr:colOff>63500</xdr:colOff>
      <xdr:row>57</xdr:row>
      <xdr:rowOff>136153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08003"/>
          <a:ext cx="8382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102945</xdr:rowOff>
    </xdr:from>
    <xdr:to>
      <xdr:col>19</xdr:col>
      <xdr:colOff>177800</xdr:colOff>
      <xdr:row>57</xdr:row>
      <xdr:rowOff>135353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75595"/>
          <a:ext cx="889000" cy="3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100506</xdr:rowOff>
    </xdr:from>
    <xdr:to>
      <xdr:col>15</xdr:col>
      <xdr:colOff>50800</xdr:colOff>
      <xdr:row>57</xdr:row>
      <xdr:rowOff>102945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73156"/>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161556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3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57457</xdr:rowOff>
    </xdr:from>
    <xdr:to>
      <xdr:col>10</xdr:col>
      <xdr:colOff>114300</xdr:colOff>
      <xdr:row>57</xdr:row>
      <xdr:rowOff>100506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87207"/>
          <a:ext cx="889000" cy="38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160363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85353</xdr:rowOff>
    </xdr:from>
    <xdr:to>
      <xdr:col>24</xdr:col>
      <xdr:colOff>114300</xdr:colOff>
      <xdr:row>58</xdr:row>
      <xdr:rowOff>15503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5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28259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84553</xdr:rowOff>
    </xdr:from>
    <xdr:to>
      <xdr:col>20</xdr:col>
      <xdr:colOff>38100</xdr:colOff>
      <xdr:row>58</xdr:row>
      <xdr:rowOff>14703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5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5830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4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52145</xdr:rowOff>
    </xdr:from>
    <xdr:to>
      <xdr:col>15</xdr:col>
      <xdr:colOff>101600</xdr:colOff>
      <xdr:row>57</xdr:row>
      <xdr:rowOff>153745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170272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60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49706</xdr:rowOff>
    </xdr:from>
    <xdr:to>
      <xdr:col>10</xdr:col>
      <xdr:colOff>165100</xdr:colOff>
      <xdr:row>57</xdr:row>
      <xdr:rowOff>151306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2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167833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9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6657</xdr:rowOff>
    </xdr:from>
    <xdr:to>
      <xdr:col>6</xdr:col>
      <xdr:colOff>38100</xdr:colOff>
      <xdr:row>55</xdr:row>
      <xdr:rowOff>108257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3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124784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1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101806</xdr:rowOff>
    </xdr:from>
    <xdr:to>
      <xdr:col>24</xdr:col>
      <xdr:colOff>63500</xdr:colOff>
      <xdr:row>77</xdr:row>
      <xdr:rowOff>71996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32006"/>
          <a:ext cx="838200" cy="14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71996</xdr:rowOff>
    </xdr:from>
    <xdr:to>
      <xdr:col>19</xdr:col>
      <xdr:colOff>177800</xdr:colOff>
      <xdr:row>77</xdr:row>
      <xdr:rowOff>107414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73646"/>
          <a:ext cx="889000" cy="3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72369</xdr:rowOff>
    </xdr:from>
    <xdr:to>
      <xdr:col>15</xdr:col>
      <xdr:colOff>50800</xdr:colOff>
      <xdr:row>77</xdr:row>
      <xdr:rowOff>107414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74019"/>
          <a:ext cx="889000" cy="3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72369</xdr:rowOff>
    </xdr:from>
    <xdr:to>
      <xdr:col>10</xdr:col>
      <xdr:colOff>114300</xdr:colOff>
      <xdr:row>78</xdr:row>
      <xdr:rowOff>59492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74019"/>
          <a:ext cx="889000" cy="15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51006</xdr:rowOff>
    </xdr:from>
    <xdr:to>
      <xdr:col>24</xdr:col>
      <xdr:colOff>114300</xdr:colOff>
      <xdr:row>76</xdr:row>
      <xdr:rowOff>152606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8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29433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59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21196</xdr:rowOff>
    </xdr:from>
    <xdr:to>
      <xdr:col>20</xdr:col>
      <xdr:colOff>38100</xdr:colOff>
      <xdr:row>77</xdr:row>
      <xdr:rowOff>122796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2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113923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1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56614</xdr:rowOff>
    </xdr:from>
    <xdr:to>
      <xdr:col>15</xdr:col>
      <xdr:colOff>101600</xdr:colOff>
      <xdr:row>77</xdr:row>
      <xdr:rowOff>158214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5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149341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5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21569</xdr:rowOff>
    </xdr:from>
    <xdr:to>
      <xdr:col>10</xdr:col>
      <xdr:colOff>165100</xdr:colOff>
      <xdr:row>77</xdr:row>
      <xdr:rowOff>123169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2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114296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15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8692</xdr:rowOff>
    </xdr:from>
    <xdr:to>
      <xdr:col>6</xdr:col>
      <xdr:colOff>38100</xdr:colOff>
      <xdr:row>78</xdr:row>
      <xdr:rowOff>110292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8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101419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7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3866</xdr:rowOff>
    </xdr:from>
    <xdr:to>
      <xdr:col>24</xdr:col>
      <xdr:colOff>63500</xdr:colOff>
      <xdr:row>98</xdr:row>
      <xdr:rowOff>36587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05966"/>
          <a:ext cx="838200" cy="3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130860</xdr:rowOff>
    </xdr:from>
    <xdr:to>
      <xdr:col>19</xdr:col>
      <xdr:colOff>177800</xdr:colOff>
      <xdr:row>98</xdr:row>
      <xdr:rowOff>3866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61510"/>
          <a:ext cx="889000" cy="4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78755</xdr:rowOff>
    </xdr:from>
    <xdr:to>
      <xdr:col>15</xdr:col>
      <xdr:colOff>50800</xdr:colOff>
      <xdr:row>97</xdr:row>
      <xdr:rowOff>130860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537955"/>
          <a:ext cx="889000" cy="22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78755</xdr:rowOff>
    </xdr:from>
    <xdr:to>
      <xdr:col>10</xdr:col>
      <xdr:colOff>114300</xdr:colOff>
      <xdr:row>97</xdr:row>
      <xdr:rowOff>68041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537955"/>
          <a:ext cx="889000" cy="16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164695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157237</xdr:rowOff>
    </xdr:from>
    <xdr:to>
      <xdr:col>24</xdr:col>
      <xdr:colOff>114300</xdr:colOff>
      <xdr:row>98</xdr:row>
      <xdr:rowOff>87387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8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135664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6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124516</xdr:rowOff>
    </xdr:from>
    <xdr:to>
      <xdr:col>20</xdr:col>
      <xdr:colOff>38100</xdr:colOff>
      <xdr:row>98</xdr:row>
      <xdr:rowOff>54666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5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45793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4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80060</xdr:rowOff>
    </xdr:from>
    <xdr:to>
      <xdr:col>15</xdr:col>
      <xdr:colOff>101600</xdr:colOff>
      <xdr:row>98</xdr:row>
      <xdr:rowOff>10210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1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1337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0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27955</xdr:rowOff>
    </xdr:from>
    <xdr:to>
      <xdr:col>10</xdr:col>
      <xdr:colOff>165100</xdr:colOff>
      <xdr:row>96</xdr:row>
      <xdr:rowOff>129555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8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146082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26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17241</xdr:rowOff>
    </xdr:from>
    <xdr:to>
      <xdr:col>6</xdr:col>
      <xdr:colOff>38100</xdr:colOff>
      <xdr:row>97</xdr:row>
      <xdr:rowOff>118841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4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135368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4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57404</xdr:rowOff>
    </xdr:from>
    <xdr:to>
      <xdr:col>55</xdr:col>
      <xdr:colOff>0</xdr:colOff>
      <xdr:row>39</xdr:row>
      <xdr:rowOff>57731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43954"/>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57404</xdr:rowOff>
    </xdr:from>
    <xdr:to>
      <xdr:col>50</xdr:col>
      <xdr:colOff>114300</xdr:colOff>
      <xdr:row>39</xdr:row>
      <xdr:rowOff>57404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439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57404</xdr:rowOff>
    </xdr:from>
    <xdr:to>
      <xdr:col>45</xdr:col>
      <xdr:colOff>177800</xdr:colOff>
      <xdr:row>39</xdr:row>
      <xdr:rowOff>59363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743954"/>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59037</xdr:rowOff>
    </xdr:from>
    <xdr:to>
      <xdr:col>41</xdr:col>
      <xdr:colOff>50800</xdr:colOff>
      <xdr:row>39</xdr:row>
      <xdr:rowOff>59363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45587"/>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6931</xdr:rowOff>
    </xdr:from>
    <xdr:to>
      <xdr:col>55</xdr:col>
      <xdr:colOff>50800</xdr:colOff>
      <xdr:row>39</xdr:row>
      <xdr:rowOff>108531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9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93308</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08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6604</xdr:rowOff>
    </xdr:from>
    <xdr:to>
      <xdr:col>50</xdr:col>
      <xdr:colOff>165100</xdr:colOff>
      <xdr:row>39</xdr:row>
      <xdr:rowOff>108204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9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99331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85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6604</xdr:rowOff>
    </xdr:from>
    <xdr:to>
      <xdr:col>46</xdr:col>
      <xdr:colOff>38100</xdr:colOff>
      <xdr:row>39</xdr:row>
      <xdr:rowOff>108204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9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99331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85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8563</xdr:rowOff>
    </xdr:from>
    <xdr:to>
      <xdr:col>41</xdr:col>
      <xdr:colOff>101600</xdr:colOff>
      <xdr:row>39</xdr:row>
      <xdr:rowOff>110163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101290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87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8237</xdr:rowOff>
    </xdr:from>
    <xdr:to>
      <xdr:col>36</xdr:col>
      <xdr:colOff>165100</xdr:colOff>
      <xdr:row>39</xdr:row>
      <xdr:rowOff>109837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9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100964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87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120002</xdr:rowOff>
    </xdr:from>
    <xdr:to>
      <xdr:col>55</xdr:col>
      <xdr:colOff>0</xdr:colOff>
      <xdr:row>57</xdr:row>
      <xdr:rowOff>165818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892652"/>
          <a:ext cx="838200" cy="4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124896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9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47822</xdr:rowOff>
    </xdr:from>
    <xdr:to>
      <xdr:col>50</xdr:col>
      <xdr:colOff>114300</xdr:colOff>
      <xdr:row>57</xdr:row>
      <xdr:rowOff>120002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820472"/>
          <a:ext cx="889000" cy="7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46829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47822</xdr:rowOff>
    </xdr:from>
    <xdr:to>
      <xdr:col>45</xdr:col>
      <xdr:colOff>177800</xdr:colOff>
      <xdr:row>57</xdr:row>
      <xdr:rowOff>143301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820472"/>
          <a:ext cx="889000" cy="9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73518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100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128670</xdr:rowOff>
    </xdr:from>
    <xdr:to>
      <xdr:col>41</xdr:col>
      <xdr:colOff>50800</xdr:colOff>
      <xdr:row>57</xdr:row>
      <xdr:rowOff>143301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01320"/>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75937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100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55649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115018</xdr:rowOff>
    </xdr:from>
    <xdr:to>
      <xdr:col>55</xdr:col>
      <xdr:colOff>50800</xdr:colOff>
      <xdr:row>58</xdr:row>
      <xdr:rowOff>45168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8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137895</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73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69202</xdr:rowOff>
    </xdr:from>
    <xdr:to>
      <xdr:col>50</xdr:col>
      <xdr:colOff>165100</xdr:colOff>
      <xdr:row>57</xdr:row>
      <xdr:rowOff>170802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4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15879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61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168472</xdr:rowOff>
    </xdr:from>
    <xdr:to>
      <xdr:col>46</xdr:col>
      <xdr:colOff>38100</xdr:colOff>
      <xdr:row>57</xdr:row>
      <xdr:rowOff>98622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6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115149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54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92501</xdr:rowOff>
    </xdr:from>
    <xdr:to>
      <xdr:col>41</xdr:col>
      <xdr:colOff>101600</xdr:colOff>
      <xdr:row>58</xdr:row>
      <xdr:rowOff>22651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6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39178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64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77870</xdr:rowOff>
    </xdr:from>
    <xdr:to>
      <xdr:col>36</xdr:col>
      <xdr:colOff>165100</xdr:colOff>
      <xdr:row>58</xdr:row>
      <xdr:rowOff>8020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5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24547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62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62604</xdr:rowOff>
    </xdr:from>
    <xdr:to>
      <xdr:col>55</xdr:col>
      <xdr:colOff>0</xdr:colOff>
      <xdr:row>78</xdr:row>
      <xdr:rowOff>116839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35704"/>
          <a:ext cx="838200" cy="5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62604</xdr:rowOff>
    </xdr:from>
    <xdr:to>
      <xdr:col>50</xdr:col>
      <xdr:colOff>114300</xdr:colOff>
      <xdr:row>78</xdr:row>
      <xdr:rowOff>125774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35704"/>
          <a:ext cx="889000" cy="6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121165</xdr:rowOff>
    </xdr:from>
    <xdr:to>
      <xdr:col>45</xdr:col>
      <xdr:colOff>177800</xdr:colOff>
      <xdr:row>78</xdr:row>
      <xdr:rowOff>125774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94265"/>
          <a:ext cx="889000" cy="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65272</xdr:rowOff>
    </xdr:from>
    <xdr:to>
      <xdr:col>41</xdr:col>
      <xdr:colOff>50800</xdr:colOff>
      <xdr:row>78</xdr:row>
      <xdr:rowOff>121165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38372"/>
          <a:ext cx="889000" cy="5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66039</xdr:rowOff>
    </xdr:from>
    <xdr:to>
      <xdr:col>55</xdr:col>
      <xdr:colOff>50800</xdr:colOff>
      <xdr:row>78</xdr:row>
      <xdr:rowOff>167639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3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6137</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7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11804</xdr:rowOff>
    </xdr:from>
    <xdr:to>
      <xdr:col>50</xdr:col>
      <xdr:colOff>165100</xdr:colOff>
      <xdr:row>78</xdr:row>
      <xdr:rowOff>113404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8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129931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16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74974</xdr:rowOff>
    </xdr:from>
    <xdr:to>
      <xdr:col>46</xdr:col>
      <xdr:colOff>38100</xdr:colOff>
      <xdr:row>79</xdr:row>
      <xdr:rowOff>5124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4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167701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4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70365</xdr:rowOff>
    </xdr:from>
    <xdr:to>
      <xdr:col>41</xdr:col>
      <xdr:colOff>101600</xdr:colOff>
      <xdr:row>79</xdr:row>
      <xdr:rowOff>515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163092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3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14472</xdr:rowOff>
    </xdr:from>
    <xdr:to>
      <xdr:col>36</xdr:col>
      <xdr:colOff>165100</xdr:colOff>
      <xdr:row>78</xdr:row>
      <xdr:rowOff>116072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8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107199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8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164936</xdr:rowOff>
    </xdr:from>
    <xdr:to>
      <xdr:col>55</xdr:col>
      <xdr:colOff>0</xdr:colOff>
      <xdr:row>95</xdr:row>
      <xdr:rowOff>131941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5766886"/>
          <a:ext cx="838200" cy="65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164936</xdr:rowOff>
    </xdr:from>
    <xdr:to>
      <xdr:col>50</xdr:col>
      <xdr:colOff>114300</xdr:colOff>
      <xdr:row>93</xdr:row>
      <xdr:rowOff>5829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5766886"/>
          <a:ext cx="889000" cy="18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5829</xdr:rowOff>
    </xdr:from>
    <xdr:to>
      <xdr:col>45</xdr:col>
      <xdr:colOff>177800</xdr:colOff>
      <xdr:row>94</xdr:row>
      <xdr:rowOff>167323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5950679"/>
          <a:ext cx="889000" cy="33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167323</xdr:rowOff>
    </xdr:from>
    <xdr:to>
      <xdr:col>41</xdr:col>
      <xdr:colOff>50800</xdr:colOff>
      <xdr:row>97</xdr:row>
      <xdr:rowOff>25642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283623"/>
          <a:ext cx="889000" cy="37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81141</xdr:rowOff>
    </xdr:from>
    <xdr:to>
      <xdr:col>55</xdr:col>
      <xdr:colOff>50800</xdr:colOff>
      <xdr:row>96</xdr:row>
      <xdr:rowOff>11291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36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104018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22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114136</xdr:rowOff>
    </xdr:from>
    <xdr:to>
      <xdr:col>50</xdr:col>
      <xdr:colOff>165100</xdr:colOff>
      <xdr:row>92</xdr:row>
      <xdr:rowOff>44286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571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60813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49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126479</xdr:rowOff>
    </xdr:from>
    <xdr:to>
      <xdr:col>46</xdr:col>
      <xdr:colOff>38100</xdr:colOff>
      <xdr:row>93</xdr:row>
      <xdr:rowOff>56629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589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73156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67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116523</xdr:rowOff>
    </xdr:from>
    <xdr:to>
      <xdr:col>41</xdr:col>
      <xdr:colOff>101600</xdr:colOff>
      <xdr:row>95</xdr:row>
      <xdr:rowOff>46673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23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63200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00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146292</xdr:rowOff>
    </xdr:from>
    <xdr:to>
      <xdr:col>36</xdr:col>
      <xdr:colOff>165100</xdr:colOff>
      <xdr:row>97</xdr:row>
      <xdr:rowOff>76442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0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67569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9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92118</xdr:rowOff>
    </xdr:from>
    <xdr:to>
      <xdr:col>85</xdr:col>
      <xdr:colOff>127000</xdr:colOff>
      <xdr:row>36</xdr:row>
      <xdr:rowOff>133626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64318"/>
          <a:ext cx="838200" cy="4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121967</xdr:rowOff>
    </xdr:from>
    <xdr:to>
      <xdr:col>81</xdr:col>
      <xdr:colOff>50800</xdr:colOff>
      <xdr:row>36</xdr:row>
      <xdr:rowOff>133626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294167"/>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121967</xdr:rowOff>
    </xdr:from>
    <xdr:to>
      <xdr:col>76</xdr:col>
      <xdr:colOff>114300</xdr:colOff>
      <xdr:row>37</xdr:row>
      <xdr:rowOff>50154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294167"/>
          <a:ext cx="889000" cy="9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169516</xdr:rowOff>
    </xdr:from>
    <xdr:to>
      <xdr:col>71</xdr:col>
      <xdr:colOff>177800</xdr:colOff>
      <xdr:row>37</xdr:row>
      <xdr:rowOff>50154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341716"/>
          <a:ext cx="889000" cy="5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41318</xdr:rowOff>
    </xdr:from>
    <xdr:to>
      <xdr:col>85</xdr:col>
      <xdr:colOff>177800</xdr:colOff>
      <xdr:row>36</xdr:row>
      <xdr:rowOff>142918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1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64195</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6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82826</xdr:rowOff>
    </xdr:from>
    <xdr:to>
      <xdr:col>81</xdr:col>
      <xdr:colOff>101600</xdr:colOff>
      <xdr:row>37</xdr:row>
      <xdr:rowOff>12976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5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29503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03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71167</xdr:rowOff>
    </xdr:from>
    <xdr:to>
      <xdr:col>76</xdr:col>
      <xdr:colOff>165100</xdr:colOff>
      <xdr:row>37</xdr:row>
      <xdr:rowOff>1317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4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17844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01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170804</xdr:rowOff>
    </xdr:from>
    <xdr:to>
      <xdr:col>72</xdr:col>
      <xdr:colOff>38100</xdr:colOff>
      <xdr:row>37</xdr:row>
      <xdr:rowOff>100954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4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117481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11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118716</xdr:rowOff>
    </xdr:from>
    <xdr:to>
      <xdr:col>67</xdr:col>
      <xdr:colOff>101600</xdr:colOff>
      <xdr:row>37</xdr:row>
      <xdr:rowOff>48866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9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65393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06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119131</xdr:rowOff>
    </xdr:from>
    <xdr:to>
      <xdr:col>85</xdr:col>
      <xdr:colOff>127000</xdr:colOff>
      <xdr:row>57</xdr:row>
      <xdr:rowOff>149310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91781"/>
          <a:ext cx="838200" cy="3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149310</xdr:rowOff>
    </xdr:from>
    <xdr:to>
      <xdr:col>81</xdr:col>
      <xdr:colOff>50800</xdr:colOff>
      <xdr:row>57</xdr:row>
      <xdr:rowOff>156886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921960"/>
          <a:ext cx="889000" cy="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146663</xdr:rowOff>
    </xdr:from>
    <xdr:to>
      <xdr:col>76</xdr:col>
      <xdr:colOff>114300</xdr:colOff>
      <xdr:row>57</xdr:row>
      <xdr:rowOff>156886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919313"/>
          <a:ext cx="889000" cy="1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109936</xdr:rowOff>
    </xdr:from>
    <xdr:to>
      <xdr:col>71</xdr:col>
      <xdr:colOff>177800</xdr:colOff>
      <xdr:row>57</xdr:row>
      <xdr:rowOff>146663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82586"/>
          <a:ext cx="889000" cy="3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68331</xdr:rowOff>
    </xdr:from>
    <xdr:to>
      <xdr:col>85</xdr:col>
      <xdr:colOff>177800</xdr:colOff>
      <xdr:row>57</xdr:row>
      <xdr:rowOff>169931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4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154708</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5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98510</xdr:rowOff>
    </xdr:from>
    <xdr:to>
      <xdr:col>81</xdr:col>
      <xdr:colOff>101600</xdr:colOff>
      <xdr:row>58</xdr:row>
      <xdr:rowOff>28660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7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19787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6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106086</xdr:rowOff>
    </xdr:from>
    <xdr:to>
      <xdr:col>76</xdr:col>
      <xdr:colOff>165100</xdr:colOff>
      <xdr:row>58</xdr:row>
      <xdr:rowOff>36236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7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27363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7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95863</xdr:rowOff>
    </xdr:from>
    <xdr:to>
      <xdr:col>72</xdr:col>
      <xdr:colOff>38100</xdr:colOff>
      <xdr:row>58</xdr:row>
      <xdr:rowOff>26013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6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17140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6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59136</xdr:rowOff>
    </xdr:from>
    <xdr:to>
      <xdr:col>67</xdr:col>
      <xdr:colOff>101600</xdr:colOff>
      <xdr:row>57</xdr:row>
      <xdr:rowOff>160736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3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151863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2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128201</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01301"/>
          <a:ext cx="838200" cy="1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128201</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501301"/>
          <a:ext cx="889000" cy="1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131654</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04754"/>
          <a:ext cx="889000" cy="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131654</xdr:rowOff>
    </xdr:from>
    <xdr:to>
      <xdr:col>71</xdr:col>
      <xdr:colOff>177800</xdr:colOff>
      <xdr:row>78</xdr:row>
      <xdr:rowOff>135928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504754"/>
          <a:ext cx="889000" cy="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77401</xdr:rowOff>
    </xdr:from>
    <xdr:to>
      <xdr:col>81</xdr:col>
      <xdr:colOff>101600</xdr:colOff>
      <xdr:row>79</xdr:row>
      <xdr:rowOff>7551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5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170128</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2017" y="13543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80854</xdr:rowOff>
    </xdr:from>
    <xdr:to>
      <xdr:col>72</xdr:col>
      <xdr:colOff>38100</xdr:colOff>
      <xdr:row>79</xdr:row>
      <xdr:rowOff>11004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5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2131</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546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85128</xdr:rowOff>
    </xdr:from>
    <xdr:to>
      <xdr:col>67</xdr:col>
      <xdr:colOff>101600</xdr:colOff>
      <xdr:row>79</xdr:row>
      <xdr:rowOff>15278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5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6405</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550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23977</xdr:rowOff>
    </xdr:from>
    <xdr:to>
      <xdr:col>85</xdr:col>
      <xdr:colOff>127000</xdr:colOff>
      <xdr:row>97</xdr:row>
      <xdr:rowOff>33477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654627"/>
          <a:ext cx="838200" cy="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33477</xdr:rowOff>
    </xdr:from>
    <xdr:to>
      <xdr:col>81</xdr:col>
      <xdr:colOff>50800</xdr:colOff>
      <xdr:row>97</xdr:row>
      <xdr:rowOff>57595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64127"/>
          <a:ext cx="889000" cy="2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57595</xdr:rowOff>
    </xdr:from>
    <xdr:to>
      <xdr:col>76</xdr:col>
      <xdr:colOff>114300</xdr:colOff>
      <xdr:row>97</xdr:row>
      <xdr:rowOff>89040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88245"/>
          <a:ext cx="889000" cy="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89040</xdr:rowOff>
    </xdr:from>
    <xdr:to>
      <xdr:col>71</xdr:col>
      <xdr:colOff>177800</xdr:colOff>
      <xdr:row>97</xdr:row>
      <xdr:rowOff>105981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719690"/>
          <a:ext cx="889000" cy="1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144627</xdr:rowOff>
    </xdr:from>
    <xdr:to>
      <xdr:col>85</xdr:col>
      <xdr:colOff>177800</xdr:colOff>
      <xdr:row>97</xdr:row>
      <xdr:rowOff>74777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0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123054</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8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154127</xdr:rowOff>
    </xdr:from>
    <xdr:to>
      <xdr:col>81</xdr:col>
      <xdr:colOff>101600</xdr:colOff>
      <xdr:row>97</xdr:row>
      <xdr:rowOff>84277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1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75404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0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6795</xdr:rowOff>
    </xdr:from>
    <xdr:to>
      <xdr:col>76</xdr:col>
      <xdr:colOff>165100</xdr:colOff>
      <xdr:row>97</xdr:row>
      <xdr:rowOff>108395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3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99522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3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38240</xdr:rowOff>
    </xdr:from>
    <xdr:to>
      <xdr:col>72</xdr:col>
      <xdr:colOff>38100</xdr:colOff>
      <xdr:row>97</xdr:row>
      <xdr:rowOff>139840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6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130967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6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55181</xdr:rowOff>
    </xdr:from>
    <xdr:to>
      <xdr:col>67</xdr:col>
      <xdr:colOff>101600</xdr:colOff>
      <xdr:row>97</xdr:row>
      <xdr:rowOff>156781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8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147908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7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25,957</a:t>
          </a:r>
          <a:r>
            <a:rPr kumimoji="1" lang="ja-JP" altLang="en-US" sz="1300">
              <a:latin typeface="ＭＳ Ｐゴシック" panose="020B0600070205080204" pitchFamily="50" charset="-128"/>
              <a:ea typeface="ＭＳ Ｐゴシック" panose="020B0600070205080204" pitchFamily="50" charset="-128"/>
            </a:rPr>
            <a:t>円となっている。全国平均や県平均を上回っており、類似団体内平均の約</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倍となっている。要因としては、南知多町と組織する知多南部消防組合に対する分担金の占める割合が高いことに加え、消防団に対する支出が多いことが挙げられる。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団については、本町は面積が大きく、集落が東西に分かれているため、人口に対して消防団の班数や団員数が多く、それに伴い経費も嵩む状況にあるため、引き続き消防団の再編等を進めることで、改善を図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土木費が大きく減少した要因は、運動公園整備事業のうち、事業費の大きい陸上競技場の整備を令和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年度にかけて実施したことによるものである。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愛知県美浜町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財政調整基金残高は、適切な財源の確保と歳出の精査により、取り崩しを行わず積み立てたため、前年度と比較して</a:t>
          </a:r>
          <a:r>
            <a:rPr kumimoji="1" lang="en-US" altLang="ja-JP" sz="1200">
              <a:latin typeface="ＭＳ ゴシック" pitchFamily="49" charset="-128"/>
              <a:ea typeface="ＭＳ ゴシック" pitchFamily="49" charset="-128"/>
            </a:rPr>
            <a:t>1.9</a:t>
          </a:r>
          <a:r>
            <a:rPr kumimoji="1" lang="ja-JP" altLang="en-US" sz="1200">
              <a:latin typeface="ＭＳ ゴシック" pitchFamily="49" charset="-128"/>
              <a:ea typeface="ＭＳ ゴシック" pitchFamily="49" charset="-128"/>
            </a:rPr>
            <a:t>ポイントの増となった。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今後の財政調整基金に関しては、教育施設整備基金等の特定目的基金の状況も踏まえ、総合的な見地から引き続き基金の適正管理に努める必要がある。</a:t>
          </a:r>
        </a:p>
        <a:p>
          <a:r>
            <a:rPr kumimoji="1" lang="ja-JP" altLang="en-US" sz="1200">
              <a:latin typeface="ＭＳ ゴシック" pitchFamily="49" charset="-128"/>
              <a:ea typeface="ＭＳ ゴシック" pitchFamily="49" charset="-128"/>
            </a:rPr>
            <a:t>実質収支額については、町内企業の業績や地方交付税等について、より正確な収入予測を立て、それに基づき歳出の抑制に努めることにより、平準化を図っていく。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愛知県美浜町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全ての会計において赤字となっておらず、健全な状況であると認識している。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介護保険特別会計においては、利用者数の増加に伴う保険給付費の増等の影響により黒字額が減少するなど、全体としても減となっている。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9044710</v>
      </c>
      <c r="BO4" s="449"/>
      <c r="BP4" s="449"/>
      <c r="BQ4" s="449"/>
      <c r="BR4" s="449"/>
      <c r="BS4" s="449"/>
      <c r="BT4" s="449"/>
      <c r="BU4" s="450"/>
      <c r="BV4" s="448">
        <v>9919738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3.9</v>
      </c>
      <c r="CU4" s="589"/>
      <c r="CV4" s="589"/>
      <c r="CW4" s="589"/>
      <c r="CX4" s="589"/>
      <c r="CY4" s="589"/>
      <c r="CZ4" s="589"/>
      <c r="DA4" s="590"/>
      <c r="DB4" s="588">
        <v>4.9000000000000004</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8784837</v>
      </c>
      <c r="BO5" s="420"/>
      <c r="BP5" s="420"/>
      <c r="BQ5" s="420"/>
      <c r="BR5" s="420"/>
      <c r="BS5" s="420"/>
      <c r="BT5" s="420"/>
      <c r="BU5" s="421"/>
      <c r="BV5" s="419">
        <v>9606264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89.4</v>
      </c>
      <c r="CU5" s="417"/>
      <c r="CV5" s="417"/>
      <c r="CW5" s="417"/>
      <c r="CX5" s="417"/>
      <c r="CY5" s="417"/>
      <c r="CZ5" s="417"/>
      <c r="DA5" s="418"/>
      <c r="DB5" s="416">
        <v>88.8</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259873</v>
      </c>
      <c r="BO6" s="420"/>
      <c r="BP6" s="420"/>
      <c r="BQ6" s="420"/>
      <c r="BR6" s="420"/>
      <c r="BS6" s="420"/>
      <c r="BT6" s="420"/>
      <c r="BU6" s="421"/>
      <c r="BV6" s="419">
        <v>313474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89.4</v>
      </c>
      <c r="CU6" s="563"/>
      <c r="CV6" s="563"/>
      <c r="CW6" s="563"/>
      <c r="CX6" s="563"/>
      <c r="CY6" s="563"/>
      <c r="CZ6" s="563"/>
      <c r="DA6" s="564"/>
      <c r="DB6" s="562">
        <v>89.7</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33060</v>
      </c>
      <c r="BO7" s="420"/>
      <c r="BP7" s="420"/>
      <c r="BQ7" s="420"/>
      <c r="BR7" s="420"/>
      <c r="BS7" s="420"/>
      <c r="BT7" s="420"/>
      <c r="BU7" s="421"/>
      <c r="BV7" s="419">
        <v>43774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5755290</v>
      </c>
      <c r="CU7" s="420"/>
      <c r="CV7" s="420"/>
      <c r="CW7" s="420"/>
      <c r="CX7" s="420"/>
      <c r="CY7" s="420"/>
      <c r="CZ7" s="420"/>
      <c r="DA7" s="421"/>
      <c r="DB7" s="419">
        <v>5542087</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226813</v>
      </c>
      <c r="BO8" s="420"/>
      <c r="BP8" s="420"/>
      <c r="BQ8" s="420"/>
      <c r="BR8" s="420"/>
      <c r="BS8" s="420"/>
      <c r="BT8" s="420"/>
      <c r="BU8" s="421"/>
      <c r="BV8" s="419">
        <v>269700</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0.61</v>
      </c>
      <c r="CU8" s="523"/>
      <c r="CV8" s="523"/>
      <c r="CW8" s="523"/>
      <c r="CX8" s="523"/>
      <c r="CY8" s="523"/>
      <c r="CZ8" s="523"/>
      <c r="DA8" s="524"/>
      <c r="DB8" s="522">
        <v>0.62</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22496</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-42887</v>
      </c>
      <c r="BO9" s="420"/>
      <c r="BP9" s="420"/>
      <c r="BQ9" s="420"/>
      <c r="BR9" s="420"/>
      <c r="BS9" s="420"/>
      <c r="BT9" s="420"/>
      <c r="BU9" s="421"/>
      <c r="BV9" s="419">
        <v>-95783</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8.6</v>
      </c>
      <c r="CU9" s="417"/>
      <c r="CV9" s="417"/>
      <c r="CW9" s="417"/>
      <c r="CX9" s="417"/>
      <c r="CY9" s="417"/>
      <c r="CZ9" s="417"/>
      <c r="DA9" s="418"/>
      <c r="DB9" s="416">
        <v>8.5</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23575</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150400</v>
      </c>
      <c r="BO10" s="420"/>
      <c r="BP10" s="420"/>
      <c r="BQ10" s="420"/>
      <c r="BR10" s="420"/>
      <c r="BS10" s="420"/>
      <c r="BT10" s="420"/>
      <c r="BU10" s="421"/>
      <c r="BV10" s="419">
        <v>71</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20560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20046</v>
      </c>
      <c r="S13" s="507"/>
      <c r="T13" s="507"/>
      <c r="U13" s="507"/>
      <c r="V13" s="508"/>
      <c r="W13" s="509" t="s">
        <v>131</v>
      </c>
      <c r="X13" s="405"/>
      <c r="Y13" s="405"/>
      <c r="Z13" s="405"/>
      <c r="AA13" s="405"/>
      <c r="AB13" s="406"/>
      <c r="AC13" s="372">
        <v>704</v>
      </c>
      <c r="AD13" s="373"/>
      <c r="AE13" s="373"/>
      <c r="AF13" s="373"/>
      <c r="AG13" s="374"/>
      <c r="AH13" s="372">
        <v>776</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107513</v>
      </c>
      <c r="BO13" s="420"/>
      <c r="BP13" s="420"/>
      <c r="BQ13" s="420"/>
      <c r="BR13" s="420"/>
      <c r="BS13" s="420"/>
      <c r="BT13" s="420"/>
      <c r="BU13" s="421"/>
      <c r="BV13" s="419">
        <v>-95712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2.5</v>
      </c>
      <c r="CU13" s="417"/>
      <c r="CV13" s="417"/>
      <c r="CW13" s="417"/>
      <c r="CX13" s="417"/>
      <c r="CY13" s="417"/>
      <c r="CZ13" s="417"/>
      <c r="DA13" s="418"/>
      <c r="DB13" s="416">
        <v>2</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20903</v>
      </c>
      <c r="S14" s="507"/>
      <c r="T14" s="507"/>
      <c r="U14" s="507"/>
      <c r="V14" s="508"/>
      <c r="W14" s="510"/>
      <c r="X14" s="408"/>
      <c r="Y14" s="408"/>
      <c r="Z14" s="408"/>
      <c r="AA14" s="408"/>
      <c r="AB14" s="409"/>
      <c r="AC14" s="499">
        <v>6.4</v>
      </c>
      <c r="AD14" s="500"/>
      <c r="AE14" s="500"/>
      <c r="AF14" s="500"/>
      <c r="AG14" s="501"/>
      <c r="AH14" s="499">
        <v>6.8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v>9</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20396</v>
      </c>
      <c r="S15" s="507"/>
      <c r="T15" s="507"/>
      <c r="U15" s="507"/>
      <c r="V15" s="508"/>
      <c r="W15" s="509" t="s">
        <v>137</v>
      </c>
      <c r="X15" s="405"/>
      <c r="Y15" s="405"/>
      <c r="Z15" s="405"/>
      <c r="AA15" s="405"/>
      <c r="AB15" s="406"/>
      <c r="AC15" s="372">
        <v>3243</v>
      </c>
      <c r="AD15" s="373"/>
      <c r="AE15" s="373"/>
      <c r="AF15" s="373"/>
      <c r="AG15" s="374"/>
      <c r="AH15" s="372">
        <v>3392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3057621</v>
      </c>
      <c r="BO15" s="449"/>
      <c r="BP15" s="449"/>
      <c r="BQ15" s="449"/>
      <c r="BR15" s="449"/>
      <c r="BS15" s="449"/>
      <c r="BT15" s="449"/>
      <c r="BU15" s="450"/>
      <c r="BV15" s="448">
        <v>2903654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29.6</v>
      </c>
      <c r="AD16" s="500"/>
      <c r="AE16" s="500"/>
      <c r="AF16" s="500"/>
      <c r="AG16" s="501"/>
      <c r="AH16" s="499">
        <v>29.7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4917195</v>
      </c>
      <c r="BO16" s="420"/>
      <c r="BP16" s="420"/>
      <c r="BQ16" s="420"/>
      <c r="BR16" s="420"/>
      <c r="BS16" s="420"/>
      <c r="BT16" s="420"/>
      <c r="BU16" s="421"/>
      <c r="BV16" s="419">
        <v>4731301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6995</v>
      </c>
      <c r="AD17" s="373"/>
      <c r="AE17" s="373"/>
      <c r="AF17" s="373"/>
      <c r="AG17" s="374"/>
      <c r="AH17" s="372">
        <v>7249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3872126</v>
      </c>
      <c r="BO17" s="420"/>
      <c r="BP17" s="420"/>
      <c r="BQ17" s="420"/>
      <c r="BR17" s="420"/>
      <c r="BS17" s="420"/>
      <c r="BT17" s="420"/>
      <c r="BU17" s="421"/>
      <c r="BV17" s="419">
        <v>3660496</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46.2</v>
      </c>
      <c r="M18" s="472"/>
      <c r="N18" s="472"/>
      <c r="O18" s="472"/>
      <c r="P18" s="472"/>
      <c r="Q18" s="472"/>
      <c r="R18" s="473"/>
      <c r="S18" s="473"/>
      <c r="T18" s="473"/>
      <c r="U18" s="473"/>
      <c r="V18" s="474"/>
      <c r="W18" s="490"/>
      <c r="X18" s="491"/>
      <c r="Y18" s="491"/>
      <c r="Z18" s="491"/>
      <c r="AA18" s="491"/>
      <c r="AB18" s="515"/>
      <c r="AC18" s="389">
        <v>63.9</v>
      </c>
      <c r="AD18" s="390"/>
      <c r="AE18" s="390"/>
      <c r="AF18" s="390"/>
      <c r="AG18" s="475"/>
      <c r="AH18" s="389">
        <v>63.5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5075073</v>
      </c>
      <c r="BO18" s="420"/>
      <c r="BP18" s="420"/>
      <c r="BQ18" s="420"/>
      <c r="BR18" s="420"/>
      <c r="BS18" s="420"/>
      <c r="BT18" s="420"/>
      <c r="BU18" s="421"/>
      <c r="BV18" s="419">
        <v>5061114</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487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6708893</v>
      </c>
      <c r="BO19" s="420"/>
      <c r="BP19" s="420"/>
      <c r="BQ19" s="420"/>
      <c r="BR19" s="420"/>
      <c r="BS19" s="420"/>
      <c r="BT19" s="420"/>
      <c r="BU19" s="421"/>
      <c r="BV19" s="419">
        <v>6735143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9530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7285554</v>
      </c>
      <c r="BO22" s="449"/>
      <c r="BP22" s="449"/>
      <c r="BQ22" s="449"/>
      <c r="BR22" s="449"/>
      <c r="BS22" s="449"/>
      <c r="BT22" s="449"/>
      <c r="BU22" s="450"/>
      <c r="BV22" s="448">
        <v>7364800</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6567023</v>
      </c>
      <c r="BO23" s="420"/>
      <c r="BP23" s="420"/>
      <c r="BQ23" s="420"/>
      <c r="BR23" s="420"/>
      <c r="BS23" s="420"/>
      <c r="BT23" s="420"/>
      <c r="BU23" s="421"/>
      <c r="BV23" s="419">
        <v>6780978</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8050</v>
      </c>
      <c r="R24" s="373"/>
      <c r="S24" s="373"/>
      <c r="T24" s="373"/>
      <c r="U24" s="373"/>
      <c r="V24" s="374"/>
      <c r="W24" s="462"/>
      <c r="X24" s="399"/>
      <c r="Y24" s="400"/>
      <c r="Z24" s="375" t="s">
        <v>162</v>
      </c>
      <c r="AA24" s="376"/>
      <c r="AB24" s="376"/>
      <c r="AC24" s="376"/>
      <c r="AD24" s="376"/>
      <c r="AE24" s="376"/>
      <c r="AF24" s="376"/>
      <c r="AG24" s="377"/>
      <c r="AH24" s="372">
        <v>185</v>
      </c>
      <c r="AI24" s="373"/>
      <c r="AJ24" s="373"/>
      <c r="AK24" s="373"/>
      <c r="AL24" s="374"/>
      <c r="AM24" s="372">
        <v>550005</v>
      </c>
      <c r="AN24" s="373"/>
      <c r="AO24" s="373"/>
      <c r="AP24" s="373"/>
      <c r="AQ24" s="373"/>
      <c r="AR24" s="374"/>
      <c r="AS24" s="372">
        <v>2973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3664589</v>
      </c>
      <c r="BO24" s="420"/>
      <c r="BP24" s="420"/>
      <c r="BQ24" s="420"/>
      <c r="BR24" s="420"/>
      <c r="BS24" s="420"/>
      <c r="BT24" s="420"/>
      <c r="BU24" s="421"/>
      <c r="BV24" s="419">
        <v>3362147</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6300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1034691</v>
      </c>
      <c r="BO25" s="449"/>
      <c r="BP25" s="449"/>
      <c r="BQ25" s="449"/>
      <c r="BR25" s="449"/>
      <c r="BS25" s="449"/>
      <c r="BT25" s="449"/>
      <c r="BU25" s="450"/>
      <c r="BV25" s="448">
        <v>971307</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5820</v>
      </c>
      <c r="R26" s="373"/>
      <c r="S26" s="373"/>
      <c r="T26" s="373"/>
      <c r="U26" s="373"/>
      <c r="V26" s="374"/>
      <c r="W26" s="462"/>
      <c r="X26" s="399"/>
      <c r="Y26" s="400"/>
      <c r="Z26" s="375" t="s">
        <v>168</v>
      </c>
      <c r="AA26" s="430"/>
      <c r="AB26" s="430"/>
      <c r="AC26" s="430"/>
      <c r="AD26" s="430"/>
      <c r="AE26" s="430"/>
      <c r="AF26" s="430"/>
      <c r="AG26" s="431"/>
      <c r="AH26" s="372">
        <v>11</v>
      </c>
      <c r="AI26" s="373"/>
      <c r="AJ26" s="373"/>
      <c r="AK26" s="373"/>
      <c r="AL26" s="374"/>
      <c r="AM26" s="372">
        <v>25421</v>
      </c>
      <c r="AN26" s="373"/>
      <c r="AO26" s="373"/>
      <c r="AP26" s="373"/>
      <c r="AQ26" s="373"/>
      <c r="AR26" s="374"/>
      <c r="AS26" s="372">
        <v>2311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3600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319359</v>
      </c>
      <c r="BO27" s="454"/>
      <c r="BP27" s="454"/>
      <c r="BQ27" s="454"/>
      <c r="BR27" s="454"/>
      <c r="BS27" s="454"/>
      <c r="BT27" s="454"/>
      <c r="BU27" s="455"/>
      <c r="BV27" s="453">
        <v>319223</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2760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1206528</v>
      </c>
      <c r="BO28" s="449"/>
      <c r="BP28" s="449"/>
      <c r="BQ28" s="449"/>
      <c r="BR28" s="449"/>
      <c r="BS28" s="449"/>
      <c r="BT28" s="449"/>
      <c r="BU28" s="450"/>
      <c r="BV28" s="448">
        <v>1056128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10</v>
      </c>
      <c r="M29" s="373"/>
      <c r="N29" s="373"/>
      <c r="O29" s="373"/>
      <c r="P29" s="374"/>
      <c r="Q29" s="372">
        <v>2450</v>
      </c>
      <c r="R29" s="373"/>
      <c r="S29" s="373"/>
      <c r="T29" s="373"/>
      <c r="U29" s="373"/>
      <c r="V29" s="374"/>
      <c r="W29" s="463"/>
      <c r="X29" s="464"/>
      <c r="Y29" s="465"/>
      <c r="Z29" s="375" t="s">
        <v>177</v>
      </c>
      <c r="AA29" s="376"/>
      <c r="AB29" s="376"/>
      <c r="AC29" s="376"/>
      <c r="AD29" s="376"/>
      <c r="AE29" s="376"/>
      <c r="AF29" s="376"/>
      <c r="AG29" s="377"/>
      <c r="AH29" s="372">
        <v>185</v>
      </c>
      <c r="AI29" s="373"/>
      <c r="AJ29" s="373"/>
      <c r="AK29" s="373"/>
      <c r="AL29" s="374"/>
      <c r="AM29" s="372">
        <v>550005</v>
      </c>
      <c r="AN29" s="373"/>
      <c r="AO29" s="373"/>
      <c r="AP29" s="373"/>
      <c r="AQ29" s="373"/>
      <c r="AR29" s="374"/>
      <c r="AS29" s="372">
        <v>2973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440300</v>
      </c>
      <c r="BO29" s="420"/>
      <c r="BP29" s="420"/>
      <c r="BQ29" s="420"/>
      <c r="BR29" s="420"/>
      <c r="BS29" s="420"/>
      <c r="BT29" s="420"/>
      <c r="BU29" s="421"/>
      <c r="BV29" s="419">
        <v>400548</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1773946</v>
      </c>
      <c r="BO30" s="454"/>
      <c r="BP30" s="454"/>
      <c r="BQ30" s="454"/>
      <c r="BR30" s="454"/>
      <c r="BS30" s="454"/>
      <c r="BT30" s="454"/>
      <c r="BU30" s="455"/>
      <c r="BV30" s="453">
        <v>1772806</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愛知県市町村職員退職手当組合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土地取得特別会計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農業集落排水事業会計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知多南部衛生組合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知多南部消防組合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愛知県後期高齢者医療広域連合（一般会計）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愛知県後期高齢者医療広域連合（後期高齢者医療特別会計）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知多南部広域環境組合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l9C51qEJakpXNlSiOs/L09uyfD1v2qdT69+8C+ooYPwfRumQcnP1uxVzpgVbS9WHq+A+N9XtuMRgpyUhVwJ//g==" saltValue="N2KICgM+KHNHShOrmgglp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531</v>
      </c>
      <c r="D34" s="1151"/>
      <c r="E34" s="1152"/>
      <c r="F34" s="32">
        <v>17.2</v>
      </c>
      <c r="G34" s="33">
        <v>15.03</v>
      </c>
      <c r="H34" s="33">
        <v>15.22</v>
      </c>
      <c r="I34" s="33">
        <v>14.73</v>
      </c>
      <c r="J34" s="34">
        <v>14.72</v>
      </c>
      <c r="K34" s="22"/>
      <c r="L34" s="22"/>
      <c r="M34" s="22"/>
      <c r="N34" s="22"/>
      <c r="O34" s="22"/>
      <c r="P34" s="22"/>
    </row>
    <row r="35" spans="1:16" ht="39" customHeight="1" x14ac:dyDescent="0.2">
      <c r="A35" s="22"/>
      <c r="B35" s="35"/>
      <c r="C35" s="1145" t="s">
        <v>532</v>
      </c>
      <c r="D35" s="1146"/>
      <c r="E35" s="1147"/>
      <c r="F35" s="36">
        <v>6.37</v>
      </c>
      <c r="G35" s="37">
        <v>6.58</v>
      </c>
      <c r="H35" s="37">
        <v>6.72</v>
      </c>
      <c r="I35" s="37">
        <v>4.8600000000000003</v>
      </c>
      <c r="J35" s="38">
        <v>3.94</v>
      </c>
      <c r="K35" s="22"/>
      <c r="L35" s="22"/>
      <c r="M35" s="22"/>
      <c r="N35" s="22"/>
      <c r="O35" s="22"/>
      <c r="P35" s="22"/>
    </row>
    <row r="36" spans="1:16" ht="39" customHeight="1" x14ac:dyDescent="0.2">
      <c r="A36" s="22"/>
      <c r="B36" s="35"/>
      <c r="C36" s="1145" t="s">
        <v>533</v>
      </c>
      <c r="D36" s="1146"/>
      <c r="E36" s="1147"/>
      <c r="F36" s="36">
        <v>0.97</v>
      </c>
      <c r="G36" s="37">
        <v>1.25</v>
      </c>
      <c r="H36" s="37">
        <v>0.49</v>
      </c>
      <c r="I36" s="37">
        <v>0.01</v>
      </c>
      <c r="J36" s="38">
        <v>0.76</v>
      </c>
      <c r="K36" s="22"/>
      <c r="L36" s="22"/>
      <c r="M36" s="22"/>
      <c r="N36" s="22"/>
      <c r="O36" s="22"/>
      <c r="P36" s="22"/>
    </row>
    <row r="37" spans="1:16" ht="39" customHeight="1" x14ac:dyDescent="0.2">
      <c r="A37" s="22"/>
      <c r="B37" s="35"/>
      <c r="C37" s="1145" t="s">
        <v>534</v>
      </c>
      <c r="D37" s="1146"/>
      <c r="E37" s="1147"/>
      <c r="F37" s="36">
        <v>2.5</v>
      </c>
      <c r="G37" s="37">
        <v>1.86</v>
      </c>
      <c r="H37" s="37">
        <v>1.67</v>
      </c>
      <c r="I37" s="37">
        <v>0.9</v>
      </c>
      <c r="J37" s="38">
        <v>0.28000000000000003</v>
      </c>
      <c r="K37" s="22"/>
      <c r="L37" s="22"/>
      <c r="M37" s="22"/>
      <c r="N37" s="22"/>
      <c r="O37" s="22"/>
      <c r="P37" s="22"/>
    </row>
    <row r="38" spans="1:16" ht="39" customHeight="1" x14ac:dyDescent="0.2">
      <c r="A38" s="22"/>
      <c r="B38" s="35"/>
      <c r="C38" s="1145" t="s">
        <v>535</v>
      </c>
      <c r="D38" s="1146"/>
      <c r="E38" s="1147"/>
      <c r="F38" s="36">
        <v>0.04</v>
      </c>
      <c r="G38" s="37">
        <v>0.03</v>
      </c>
      <c r="H38" s="37">
        <v>0.04</v>
      </c>
      <c r="I38" s="37">
        <v>0.03</v>
      </c>
      <c r="J38" s="38">
        <v>0.06</v>
      </c>
      <c r="K38" s="22"/>
      <c r="L38" s="22"/>
      <c r="M38" s="22"/>
      <c r="N38" s="22"/>
      <c r="O38" s="22"/>
      <c r="P38" s="22"/>
    </row>
    <row r="39" spans="1:16" ht="39" customHeight="1" x14ac:dyDescent="0.2">
      <c r="A39" s="22"/>
      <c r="B39" s="35"/>
      <c r="C39" s="1145" t="s">
        <v>536</v>
      </c>
      <c r="D39" s="1146"/>
      <c r="E39" s="1147"/>
      <c r="F39" s="36">
        <v>0</v>
      </c>
      <c r="G39" s="37">
        <v>0</v>
      </c>
      <c r="H39" s="37">
        <v>0</v>
      </c>
      <c r="I39" s="37">
        <v>0</v>
      </c>
      <c r="J39" s="38">
        <v>0</v>
      </c>
      <c r="K39" s="22"/>
      <c r="L39" s="22"/>
      <c r="M39" s="22"/>
      <c r="N39" s="22"/>
      <c r="O39" s="22"/>
      <c r="P39" s="22"/>
    </row>
    <row r="40" spans="1:16" ht="39" customHeight="1" x14ac:dyDescent="0.2">
      <c r="A40" s="22"/>
      <c r="B40" s="35"/>
      <c r="C40" s="1145" t="s">
        <v>537</v>
      </c>
      <c r="D40" s="1146"/>
      <c r="E40" s="1147"/>
      <c r="F40" s="36" t="s">
        <v>486</v>
      </c>
      <c r="G40" s="37" t="s">
        <v>486</v>
      </c>
      <c r="H40" s="37" t="s">
        <v>486</v>
      </c>
      <c r="I40" s="37" t="s">
        <v>486</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538</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539</v>
      </c>
      <c r="D43" s="1149"/>
      <c r="E43" s="1150"/>
      <c r="F43" s="41">
        <v>0</v>
      </c>
      <c r="G43" s="42">
        <v>0</v>
      </c>
      <c r="H43" s="42">
        <v>0</v>
      </c>
      <c r="I43" s="42">
        <v>0.01</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o+Mc4fr+Qh0ZxR+qxvbuMSo5/vV4q6rRSa0AWHsb578iOYhjCUOnYB6SWhDUgiexm4XW+Fc+tYwr3wM4lrftgA==" saltValue="3Ck+Cb+XbmoPFqeHMsOl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8164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480</v>
      </c>
      <c r="L45" s="60">
        <v>502</v>
      </c>
      <c r="M45" s="60">
        <v>549</v>
      </c>
      <c r="N45" s="60">
        <v>582</v>
      </c>
      <c r="O45" s="61">
        <v>588</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2">
      <c r="A48" s="48"/>
      <c r="B48" s="1178"/>
      <c r="C48" s="1179"/>
      <c r="D48" s="62"/>
      <c r="E48" s="1155" t="s">
        <v>13</v>
      </c>
      <c r="F48" s="1155"/>
      <c r="G48" s="1155"/>
      <c r="H48" s="1155"/>
      <c r="I48" s="1155"/>
      <c r="J48" s="1156"/>
      <c r="K48" s="63">
        <v>14</v>
      </c>
      <c r="L48" s="64">
        <v>13</v>
      </c>
      <c r="M48" s="64">
        <v>12</v>
      </c>
      <c r="N48" s="64">
        <v>9</v>
      </c>
      <c r="O48" s="65">
        <v>0</v>
      </c>
      <c r="P48" s="48"/>
      <c r="Q48" s="48"/>
      <c r="R48" s="48"/>
      <c r="S48" s="48"/>
      <c r="T48" s="48"/>
      <c r="U48" s="48"/>
    </row>
    <row r="49" spans="1:21" ht="30.75" customHeight="1" x14ac:dyDescent="0.2">
      <c r="A49" s="48"/>
      <c r="B49" s="1178"/>
      <c r="C49" s="1179"/>
      <c r="D49" s="62"/>
      <c r="E49" s="1155" t="s">
        <v>14</v>
      </c>
      <c r="F49" s="1155"/>
      <c r="G49" s="1155"/>
      <c r="H49" s="1155"/>
      <c r="I49" s="1155"/>
      <c r="J49" s="1156"/>
      <c r="K49" s="63">
        <v>68</v>
      </c>
      <c r="L49" s="64">
        <v>32</v>
      </c>
      <c r="M49" s="64">
        <v>26</v>
      </c>
      <c r="N49" s="64">
        <v>95</v>
      </c>
      <c r="O49" s="65">
        <v>80</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486</v>
      </c>
      <c r="L50" s="64" t="s">
        <v>486</v>
      </c>
      <c r="M50" s="64" t="s">
        <v>486</v>
      </c>
      <c r="N50" s="64" t="s">
        <v>486</v>
      </c>
      <c r="O50" s="65" t="s">
        <v>486</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477</v>
      </c>
      <c r="L52" s="64">
        <v>494</v>
      </c>
      <c r="M52" s="64">
        <v>499</v>
      </c>
      <c r="N52" s="64">
        <v>509</v>
      </c>
      <c r="O52" s="65">
        <v>539</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85</v>
      </c>
      <c r="L53" s="69">
        <v>53</v>
      </c>
      <c r="M53" s="69">
        <v>88</v>
      </c>
      <c r="N53" s="69">
        <v>177</v>
      </c>
      <c r="O53" s="70">
        <v>129</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557</v>
      </c>
      <c r="L58" s="84" t="s">
        <v>557</v>
      </c>
      <c r="M58" s="84" t="s">
        <v>557</v>
      </c>
      <c r="N58" s="84" t="s">
        <v>557</v>
      </c>
      <c r="O58" s="85" t="s">
        <v>557</v>
      </c>
    </row>
    <row r="59" spans="1:21" ht="31.5" customHeight="1" x14ac:dyDescent="0.2">
      <c r="B59" s="1163"/>
      <c r="C59" s="1164"/>
      <c r="D59" s="1170" t="s">
        <v>26</v>
      </c>
      <c r="E59" s="1171"/>
      <c r="F59" s="1171"/>
      <c r="G59" s="1171"/>
      <c r="H59" s="1171"/>
      <c r="I59" s="1171"/>
      <c r="J59" s="1172"/>
      <c r="K59" s="86" t="s">
        <v>557</v>
      </c>
      <c r="L59" s="87" t="s">
        <v>557</v>
      </c>
      <c r="M59" s="87" t="s">
        <v>557</v>
      </c>
      <c r="N59" s="87" t="s">
        <v>557</v>
      </c>
      <c r="O59" s="88" t="s">
        <v>557</v>
      </c>
    </row>
    <row r="60" spans="1:21" ht="31.5" customHeight="1" thickBot="1" x14ac:dyDescent="0.25">
      <c r="B60" s="1165"/>
      <c r="C60" s="1166"/>
      <c r="D60" s="1173" t="s">
        <v>27</v>
      </c>
      <c r="E60" s="1174"/>
      <c r="F60" s="1174"/>
      <c r="G60" s="1174"/>
      <c r="H60" s="1174"/>
      <c r="I60" s="1174"/>
      <c r="J60" s="1175"/>
      <c r="K60" s="89" t="s">
        <v>557</v>
      </c>
      <c r="L60" s="90" t="s">
        <v>557</v>
      </c>
      <c r="M60" s="90" t="s">
        <v>557</v>
      </c>
      <c r="N60" s="90" t="s">
        <v>557</v>
      </c>
      <c r="O60" s="91" t="s">
        <v>557</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viqKJaaTexwmKXGU5BNTV9HWZ9uIWcWbFweyw99DZVqEYQmY91yqtdYFpZVf3aS44XfL3lK43TaMA0XDhCITQ==" saltValue="oiz3GEF5cLLqeiZuRqWku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43">
        <v>6487</v>
      </c>
      <c r="J41" s="344">
        <v>6789</v>
      </c>
      <c r="K41" s="344">
        <v>7030</v>
      </c>
      <c r="L41" s="344">
        <v>7365</v>
      </c>
      <c r="M41" s="345">
        <v>7286</v>
      </c>
    </row>
    <row r="42" spans="2:13" ht="27.75" customHeight="1" x14ac:dyDescent="0.2">
      <c r="B42" s="1186"/>
      <c r="C42" s="1187"/>
      <c r="D42" s="106"/>
      <c r="E42" s="1190" t="s">
        <v>32</v>
      </c>
      <c r="F42" s="1190"/>
      <c r="G42" s="1190"/>
      <c r="H42" s="1191"/>
      <c r="I42" s="346" t="s">
        <v>486</v>
      </c>
      <c r="J42" s="347" t="s">
        <v>486</v>
      </c>
      <c r="K42" s="347" t="s">
        <v>486</v>
      </c>
      <c r="L42" s="347" t="s">
        <v>486</v>
      </c>
      <c r="M42" s="348" t="s">
        <v>486</v>
      </c>
    </row>
    <row r="43" spans="2:13" ht="27.75" customHeight="1" x14ac:dyDescent="0.2">
      <c r="B43" s="1186"/>
      <c r="C43" s="1187"/>
      <c r="D43" s="106"/>
      <c r="E43" s="1190" t="s">
        <v>33</v>
      </c>
      <c r="F43" s="1190"/>
      <c r="G43" s="1190"/>
      <c r="H43" s="1191"/>
      <c r="I43" s="346">
        <v>47</v>
      </c>
      <c r="J43" s="347">
        <v>35</v>
      </c>
      <c r="K43" s="347">
        <v>27</v>
      </c>
      <c r="L43" s="347">
        <v>29</v>
      </c>
      <c r="M43" s="348">
        <v>17</v>
      </c>
    </row>
    <row r="44" spans="2:13" ht="27.75" customHeight="1" x14ac:dyDescent="0.2">
      <c r="B44" s="1186"/>
      <c r="C44" s="1187"/>
      <c r="D44" s="106"/>
      <c r="E44" s="1190" t="s">
        <v>34</v>
      </c>
      <c r="F44" s="1190"/>
      <c r="G44" s="1190"/>
      <c r="H44" s="1191"/>
      <c r="I44" s="346">
        <v>508</v>
      </c>
      <c r="J44" s="347">
        <v>1540</v>
      </c>
      <c r="K44" s="347">
        <v>1975</v>
      </c>
      <c r="L44" s="347">
        <v>1964</v>
      </c>
      <c r="M44" s="348">
        <v>1908</v>
      </c>
    </row>
    <row r="45" spans="2:13" ht="27.75" customHeight="1" x14ac:dyDescent="0.2">
      <c r="B45" s="1186"/>
      <c r="C45" s="1187"/>
      <c r="D45" s="106"/>
      <c r="E45" s="1190" t="s">
        <v>35</v>
      </c>
      <c r="F45" s="1190"/>
      <c r="G45" s="1190"/>
      <c r="H45" s="1191"/>
      <c r="I45" s="346">
        <v>1779</v>
      </c>
      <c r="J45" s="347">
        <v>1762</v>
      </c>
      <c r="K45" s="347">
        <v>1724</v>
      </c>
      <c r="L45" s="347">
        <v>1690</v>
      </c>
      <c r="M45" s="348">
        <v>1687</v>
      </c>
    </row>
    <row r="46" spans="2:13" ht="27.75" customHeight="1" x14ac:dyDescent="0.2">
      <c r="B46" s="1186"/>
      <c r="C46" s="1187"/>
      <c r="D46" s="107"/>
      <c r="E46" s="1190" t="s">
        <v>36</v>
      </c>
      <c r="F46" s="1190"/>
      <c r="G46" s="1190"/>
      <c r="H46" s="1191"/>
      <c r="I46" s="346" t="s">
        <v>486</v>
      </c>
      <c r="J46" s="347" t="s">
        <v>486</v>
      </c>
      <c r="K46" s="347" t="s">
        <v>486</v>
      </c>
      <c r="L46" s="347" t="s">
        <v>486</v>
      </c>
      <c r="M46" s="348" t="s">
        <v>486</v>
      </c>
    </row>
    <row r="47" spans="2:13" ht="27.75" customHeight="1" x14ac:dyDescent="0.2">
      <c r="B47" s="1186"/>
      <c r="C47" s="1187"/>
      <c r="D47" s="108"/>
      <c r="E47" s="1200" t="s">
        <v>37</v>
      </c>
      <c r="F47" s="1201"/>
      <c r="G47" s="1201"/>
      <c r="H47" s="1202"/>
      <c r="I47" s="346" t="s">
        <v>486</v>
      </c>
      <c r="J47" s="347" t="s">
        <v>486</v>
      </c>
      <c r="K47" s="347" t="s">
        <v>486</v>
      </c>
      <c r="L47" s="347" t="s">
        <v>486</v>
      </c>
      <c r="M47" s="348" t="s">
        <v>486</v>
      </c>
    </row>
    <row r="48" spans="2:13" ht="27.75" customHeight="1" x14ac:dyDescent="0.2">
      <c r="B48" s="1186"/>
      <c r="C48" s="1187"/>
      <c r="D48" s="106"/>
      <c r="E48" s="1190" t="s">
        <v>38</v>
      </c>
      <c r="F48" s="1190"/>
      <c r="G48" s="1190"/>
      <c r="H48" s="1191"/>
      <c r="I48" s="346" t="s">
        <v>486</v>
      </c>
      <c r="J48" s="347" t="s">
        <v>486</v>
      </c>
      <c r="K48" s="347" t="s">
        <v>486</v>
      </c>
      <c r="L48" s="347" t="s">
        <v>486</v>
      </c>
      <c r="M48" s="348" t="s">
        <v>486</v>
      </c>
    </row>
    <row r="49" spans="2:13" ht="27.75" customHeight="1" x14ac:dyDescent="0.2">
      <c r="B49" s="1188"/>
      <c r="C49" s="1189"/>
      <c r="D49" s="106"/>
      <c r="E49" s="1190" t="s">
        <v>39</v>
      </c>
      <c r="F49" s="1190"/>
      <c r="G49" s="1190"/>
      <c r="H49" s="1191"/>
      <c r="I49" s="346" t="s">
        <v>486</v>
      </c>
      <c r="J49" s="347" t="s">
        <v>486</v>
      </c>
      <c r="K49" s="347" t="s">
        <v>486</v>
      </c>
      <c r="L49" s="347" t="s">
        <v>486</v>
      </c>
      <c r="M49" s="348" t="s">
        <v>486</v>
      </c>
    </row>
    <row r="50" spans="2:13" ht="27.75" customHeight="1" x14ac:dyDescent="0.2">
      <c r="B50" s="1184" t="s">
        <v>40</v>
      </c>
      <c r="C50" s="1185"/>
      <c r="D50" s="109"/>
      <c r="E50" s="1190" t="s">
        <v>41</v>
      </c>
      <c r="F50" s="1190"/>
      <c r="G50" s="1190"/>
      <c r="H50" s="1191"/>
      <c r="I50" s="346">
        <v>2069</v>
      </c>
      <c r="J50" s="347">
        <v>2693</v>
      </c>
      <c r="K50" s="347">
        <v>3188</v>
      </c>
      <c r="L50" s="347">
        <v>3549</v>
      </c>
      <c r="M50" s="348">
        <v>3740</v>
      </c>
    </row>
    <row r="51" spans="2:13" ht="27.75" customHeight="1" x14ac:dyDescent="0.2">
      <c r="B51" s="1186"/>
      <c r="C51" s="1187"/>
      <c r="D51" s="106"/>
      <c r="E51" s="1190" t="s">
        <v>42</v>
      </c>
      <c r="F51" s="1190"/>
      <c r="G51" s="1190"/>
      <c r="H51" s="1191"/>
      <c r="I51" s="346">
        <v>723</v>
      </c>
      <c r="J51" s="347">
        <v>787</v>
      </c>
      <c r="K51" s="347">
        <v>759</v>
      </c>
      <c r="L51" s="347">
        <v>1098</v>
      </c>
      <c r="M51" s="348">
        <v>2157</v>
      </c>
    </row>
    <row r="52" spans="2:13" ht="27.75" customHeight="1" x14ac:dyDescent="0.2">
      <c r="B52" s="1188"/>
      <c r="C52" s="1189"/>
      <c r="D52" s="106"/>
      <c r="E52" s="1190" t="s">
        <v>43</v>
      </c>
      <c r="F52" s="1190"/>
      <c r="G52" s="1190"/>
      <c r="H52" s="1191"/>
      <c r="I52" s="346">
        <v>6041</v>
      </c>
      <c r="J52" s="347">
        <v>6130</v>
      </c>
      <c r="K52" s="347">
        <v>6129</v>
      </c>
      <c r="L52" s="347">
        <v>5943</v>
      </c>
      <c r="M52" s="348">
        <v>5721</v>
      </c>
    </row>
    <row r="53" spans="2:13" ht="27.75" customHeight="1" thickBot="1" x14ac:dyDescent="0.25">
      <c r="B53" s="1192" t="s">
        <v>19</v>
      </c>
      <c r="C53" s="1193"/>
      <c r="D53" s="110"/>
      <c r="E53" s="1194" t="s">
        <v>44</v>
      </c>
      <c r="F53" s="1194"/>
      <c r="G53" s="1194"/>
      <c r="H53" s="1195"/>
      <c r="I53" s="349">
        <v>-11</v>
      </c>
      <c r="J53" s="350">
        <v>517</v>
      </c>
      <c r="K53" s="350">
        <v>681</v>
      </c>
      <c r="L53" s="350">
        <v>460</v>
      </c>
      <c r="M53" s="351">
        <v>-721</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BE3e+oxQ+jZf4ndEkvYtCQOcysg+NZNeHgEvlKCcLtHDmKEFigVn7yrxQvUJMEH3xSix4nA8iGCb9t6u8MdyyA==" saltValue="+EVhSERN+ov1uH/Q+eEKz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1" t="s">
        <v>46</v>
      </c>
      <c r="D55" s="1211"/>
      <c r="E55" s="1212"/>
      <c r="F55" s="352">
        <v>1056</v>
      </c>
      <c r="G55" s="352">
        <v>1056</v>
      </c>
      <c r="H55" s="353">
        <v>1207</v>
      </c>
    </row>
    <row r="56" spans="2:8" ht="52.5" customHeight="1" x14ac:dyDescent="0.2">
      <c r="B56" s="122"/>
      <c r="C56" s="1213" t="s">
        <v>47</v>
      </c>
      <c r="D56" s="1213"/>
      <c r="E56" s="1214"/>
      <c r="F56" s="354">
        <v>370</v>
      </c>
      <c r="G56" s="354">
        <v>401</v>
      </c>
      <c r="H56" s="355">
        <v>440</v>
      </c>
    </row>
    <row r="57" spans="2:8" ht="53.25" customHeight="1" x14ac:dyDescent="0.2">
      <c r="B57" s="122"/>
      <c r="C57" s="1215" t="s">
        <v>48</v>
      </c>
      <c r="D57" s="1215"/>
      <c r="E57" s="1216"/>
      <c r="F57" s="356">
        <v>1443</v>
      </c>
      <c r="G57" s="356">
        <v>1773</v>
      </c>
      <c r="H57" s="357">
        <v>1774</v>
      </c>
    </row>
    <row r="58" spans="2:8" ht="45.75" customHeight="1" x14ac:dyDescent="0.2">
      <c r="B58" s="123"/>
      <c r="C58" s="1203" t="s">
        <v>552</v>
      </c>
      <c r="D58" s="1204"/>
      <c r="E58" s="1205"/>
      <c r="F58" s="358">
        <v>503</v>
      </c>
      <c r="G58" s="358">
        <v>753</v>
      </c>
      <c r="H58" s="359">
        <v>787</v>
      </c>
    </row>
    <row r="59" spans="2:8" ht="45.75" customHeight="1" x14ac:dyDescent="0.2">
      <c r="B59" s="123"/>
      <c r="C59" s="1203" t="s">
        <v>553</v>
      </c>
      <c r="D59" s="1204"/>
      <c r="E59" s="1205"/>
      <c r="F59" s="358">
        <v>661</v>
      </c>
      <c r="G59" s="358">
        <v>672</v>
      </c>
      <c r="H59" s="359">
        <v>672</v>
      </c>
    </row>
    <row r="60" spans="2:8" ht="45.75" customHeight="1" x14ac:dyDescent="0.2">
      <c r="B60" s="123"/>
      <c r="C60" s="1203" t="s">
        <v>554</v>
      </c>
      <c r="D60" s="1204"/>
      <c r="E60" s="1205"/>
      <c r="F60" s="358">
        <v>274</v>
      </c>
      <c r="G60" s="358">
        <v>344</v>
      </c>
      <c r="H60" s="359">
        <v>313</v>
      </c>
    </row>
    <row r="61" spans="2:8" ht="45.75" customHeight="1" x14ac:dyDescent="0.2">
      <c r="B61" s="123"/>
      <c r="C61" s="1203" t="s">
        <v>555</v>
      </c>
      <c r="D61" s="1204"/>
      <c r="E61" s="1205"/>
      <c r="F61" s="358">
        <v>1</v>
      </c>
      <c r="G61" s="358">
        <v>1</v>
      </c>
      <c r="H61" s="359">
        <v>2</v>
      </c>
    </row>
    <row r="62" spans="2:8" ht="45.75" customHeight="1" thickBot="1" x14ac:dyDescent="0.25">
      <c r="B62" s="124"/>
      <c r="C62" s="1206" t="s">
        <v>556</v>
      </c>
      <c r="D62" s="1207"/>
      <c r="E62" s="1208"/>
      <c r="F62" s="360">
        <v>3</v>
      </c>
      <c r="G62" s="360">
        <v>3</v>
      </c>
      <c r="H62" s="361">
        <v>0</v>
      </c>
    </row>
    <row r="63" spans="2:8" ht="52.5" customHeight="1" thickBot="1" x14ac:dyDescent="0.25">
      <c r="B63" s="125"/>
      <c r="C63" s="1209" t="s">
        <v>49</v>
      </c>
      <c r="D63" s="1209"/>
      <c r="E63" s="1210"/>
      <c r="F63" s="362">
        <v>2869</v>
      </c>
      <c r="G63" s="362">
        <v>3229</v>
      </c>
      <c r="H63" s="363">
        <v>3421</v>
      </c>
    </row>
    <row r="64" spans="2:8" ht="13" x14ac:dyDescent="0.2"/>
  </sheetData>
  <sheetProtection algorithmName="SHA-512" hashValue="c+ICifVF+AjpsFQ09mslz55TYHIaPTLWY6BVkYfgO1gaVMG9l/yMtCQ7ovq/v5VeSylFf5AEUi7rmEz/y2KPGA==" saltValue="uQlAw2Gcye/m3+OGhIok3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8164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34794</v>
      </c>
      <c r="E3" s="144"/>
      <c r="F3" s="145">
        <v>52068</v>
      </c>
      <c r="G3" s="146"/>
      <c r="H3" s="147"/>
    </row>
    <row r="4" spans="1:8" x14ac:dyDescent="0.2">
      <c r="A4" s="148"/>
      <c r="B4" s="149"/>
      <c r="C4" s="150"/>
      <c r="D4" s="151">
        <v>21107</v>
      </c>
      <c r="E4" s="152"/>
      <c r="F4" s="153">
        <v>26936</v>
      </c>
      <c r="G4" s="154"/>
      <c r="H4" s="155"/>
    </row>
    <row r="5" spans="1:8" x14ac:dyDescent="0.2">
      <c r="A5" s="136" t="s">
        <v>519</v>
      </c>
      <c r="B5" s="141"/>
      <c r="C5" s="142"/>
      <c r="D5" s="143">
        <v>44885</v>
      </c>
      <c r="E5" s="144"/>
      <c r="F5" s="145">
        <v>47161</v>
      </c>
      <c r="G5" s="146"/>
      <c r="H5" s="147"/>
    </row>
    <row r="6" spans="1:8" x14ac:dyDescent="0.2">
      <c r="A6" s="148"/>
      <c r="B6" s="149"/>
      <c r="C6" s="150"/>
      <c r="D6" s="151">
        <v>21279</v>
      </c>
      <c r="E6" s="152"/>
      <c r="F6" s="153">
        <v>24595</v>
      </c>
      <c r="G6" s="154"/>
      <c r="H6" s="155"/>
    </row>
    <row r="7" spans="1:8" x14ac:dyDescent="0.2">
      <c r="A7" s="136" t="s">
        <v>520</v>
      </c>
      <c r="B7" s="141"/>
      <c r="C7" s="142"/>
      <c r="D7" s="143">
        <v>86731</v>
      </c>
      <c r="E7" s="144"/>
      <c r="F7" s="145">
        <v>43423</v>
      </c>
      <c r="G7" s="146"/>
      <c r="H7" s="147"/>
    </row>
    <row r="8" spans="1:8" x14ac:dyDescent="0.2">
      <c r="A8" s="148"/>
      <c r="B8" s="149"/>
      <c r="C8" s="150"/>
      <c r="D8" s="151">
        <v>18599</v>
      </c>
      <c r="E8" s="152"/>
      <c r="F8" s="153">
        <v>22207</v>
      </c>
      <c r="G8" s="154"/>
      <c r="H8" s="155"/>
    </row>
    <row r="9" spans="1:8" x14ac:dyDescent="0.2">
      <c r="A9" s="136" t="s">
        <v>521</v>
      </c>
      <c r="B9" s="141"/>
      <c r="C9" s="142"/>
      <c r="D9" s="143">
        <v>90610</v>
      </c>
      <c r="E9" s="144"/>
      <c r="F9" s="145">
        <v>45265</v>
      </c>
      <c r="G9" s="146"/>
      <c r="H9" s="147"/>
    </row>
    <row r="10" spans="1:8" x14ac:dyDescent="0.2">
      <c r="A10" s="148"/>
      <c r="B10" s="149"/>
      <c r="C10" s="150"/>
      <c r="D10" s="151">
        <v>21217</v>
      </c>
      <c r="E10" s="152"/>
      <c r="F10" s="153">
        <v>22600</v>
      </c>
      <c r="G10" s="154"/>
      <c r="H10" s="155"/>
    </row>
    <row r="11" spans="1:8" x14ac:dyDescent="0.2">
      <c r="A11" s="136" t="s">
        <v>522</v>
      </c>
      <c r="B11" s="141"/>
      <c r="C11" s="142"/>
      <c r="D11" s="143">
        <v>53280</v>
      </c>
      <c r="E11" s="144"/>
      <c r="F11" s="145">
        <v>54621</v>
      </c>
      <c r="G11" s="146"/>
      <c r="H11" s="147"/>
    </row>
    <row r="12" spans="1:8" x14ac:dyDescent="0.2">
      <c r="A12" s="148"/>
      <c r="B12" s="149"/>
      <c r="C12" s="156"/>
      <c r="D12" s="151">
        <v>31954</v>
      </c>
      <c r="E12" s="152"/>
      <c r="F12" s="153">
        <v>30892</v>
      </c>
      <c r="G12" s="154"/>
      <c r="H12" s="155"/>
    </row>
    <row r="13" spans="1:8" x14ac:dyDescent="0.2">
      <c r="A13" s="136"/>
      <c r="B13" s="141"/>
      <c r="C13" s="157"/>
      <c r="D13" s="158">
        <v>62060</v>
      </c>
      <c r="E13" s="159"/>
      <c r="F13" s="160">
        <v>48508</v>
      </c>
      <c r="G13" s="161"/>
      <c r="H13" s="147"/>
    </row>
    <row r="14" spans="1:8" x14ac:dyDescent="0.2">
      <c r="A14" s="148"/>
      <c r="B14" s="149"/>
      <c r="C14" s="150"/>
      <c r="D14" s="151">
        <v>22831</v>
      </c>
      <c r="E14" s="152"/>
      <c r="F14" s="153">
        <v>25446</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6.38</v>
      </c>
      <c r="C19" s="162">
        <f>ROUND(VALUE(SUBSTITUTE(実質収支比率等に係る経年分析!G$48,"▲","-")),2)</f>
        <v>6.58</v>
      </c>
      <c r="D19" s="162">
        <f>ROUND(VALUE(SUBSTITUTE(実質収支比率等に係る経年分析!H$48,"▲","-")),2)</f>
        <v>6.72</v>
      </c>
      <c r="E19" s="162">
        <f>ROUND(VALUE(SUBSTITUTE(実質収支比率等に係る経年分析!I$48,"▲","-")),2)</f>
        <v>4.87</v>
      </c>
      <c r="F19" s="162">
        <f>ROUND(VALUE(SUBSTITUTE(実質収支比率等に係る経年分析!J$48,"▲","-")),2)</f>
        <v>3.94</v>
      </c>
    </row>
    <row r="20" spans="1:11" x14ac:dyDescent="0.2">
      <c r="A20" s="162" t="s">
        <v>53</v>
      </c>
      <c r="B20" s="162">
        <f>ROUND(VALUE(SUBSTITUTE(実質収支比率等に係る経年分析!F$47,"▲","-")),2)</f>
        <v>16.43</v>
      </c>
      <c r="C20" s="162">
        <f>ROUND(VALUE(SUBSTITUTE(実質収支比率等に係る経年分析!G$47,"▲","-")),2)</f>
        <v>17.3</v>
      </c>
      <c r="D20" s="162">
        <f>ROUND(VALUE(SUBSTITUTE(実質収支比率等に係る経年分析!H$47,"▲","-")),2)</f>
        <v>19.43</v>
      </c>
      <c r="E20" s="162">
        <f>ROUND(VALUE(SUBSTITUTE(実質収支比率等に係る経年分析!I$47,"▲","-")),2)</f>
        <v>19.059999999999999</v>
      </c>
      <c r="F20" s="162">
        <f>ROUND(VALUE(SUBSTITUTE(実質収支比率等に係る経年分析!J$47,"▲","-")),2)</f>
        <v>20.96</v>
      </c>
    </row>
    <row r="21" spans="1:11" x14ac:dyDescent="0.2">
      <c r="A21" s="162" t="s">
        <v>54</v>
      </c>
      <c r="B21" s="162">
        <f>IF(ISNUMBER(VALUE(SUBSTITUTE(実質収支比率等に係る経年分析!F$49,"▲","-"))),ROUND(VALUE(SUBSTITUTE(実質収支比率等に係る経年分析!F$49,"▲","-")),2),NA())</f>
        <v>6.02</v>
      </c>
      <c r="C21" s="162">
        <f>IF(ISNUMBER(VALUE(SUBSTITUTE(実質収支比率等に係る経年分析!G$49,"▲","-"))),ROUND(VALUE(SUBSTITUTE(実質収支比率等に係る経年分析!G$49,"▲","-")),2),NA())</f>
        <v>2.31</v>
      </c>
      <c r="D21" s="162">
        <f>IF(ISNUMBER(VALUE(SUBSTITUTE(実質収支比率等に係る経年分析!H$49,"▲","-"))),ROUND(VALUE(SUBSTITUTE(実質収支比率等に係る経年分析!H$49,"▲","-")),2),NA())</f>
        <v>1.29</v>
      </c>
      <c r="E21" s="162">
        <f>IF(ISNUMBER(VALUE(SUBSTITUTE(実質収支比率等に係る経年分析!I$49,"▲","-"))),ROUND(VALUE(SUBSTITUTE(実質収支比率等に係る経年分析!I$49,"▲","-")),2),NA())</f>
        <v>-1.73</v>
      </c>
      <c r="F21" s="162">
        <f>IF(ISNUMBER(VALUE(SUBSTITUTE(実質収支比率等に係る経年分析!J$49,"▲","-"))),ROUND(VALUE(SUBSTITUTE(実質収支比率等に係る経年分析!J$49,"▲","-")),2),NA())</f>
        <v>1.87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0.01</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農業集落排水事業会計</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土地取得特別会計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0.06</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1.86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1.67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0.28000000000000003</v>
      </c>
    </row>
    <row r="34" spans="1:16" x14ac:dyDescent="0.2">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0.97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1.25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0.49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0.01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0.76</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6.37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6.58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6.72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4.8600000000000003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3.94</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17.2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15.03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15.22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14.73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14.72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477</v>
      </c>
      <c r="E42" s="164"/>
      <c r="F42" s="164"/>
      <c r="G42" s="164">
        <f>'実質公債費比率（分子）の構造'!L$52</f>
        <v>494</v>
      </c>
      <c r="H42" s="164"/>
      <c r="I42" s="164"/>
      <c r="J42" s="164">
        <f>'実質公債費比率（分子）の構造'!M$52</f>
        <v>499</v>
      </c>
      <c r="K42" s="164"/>
      <c r="L42" s="164"/>
      <c r="M42" s="164">
        <f>'実質公債費比率（分子）の構造'!N$52</f>
        <v>509</v>
      </c>
      <c r="N42" s="164"/>
      <c r="O42" s="164"/>
      <c r="P42" s="164">
        <f>'実質公債費比率（分子）の構造'!O$52</f>
        <v>539</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68</v>
      </c>
      <c r="C45" s="164"/>
      <c r="D45" s="164"/>
      <c r="E45" s="164">
        <f>'実質公債費比率（分子）の構造'!L$49</f>
        <v>32</v>
      </c>
      <c r="F45" s="164"/>
      <c r="G45" s="164"/>
      <c r="H45" s="164">
        <f>'実質公債費比率（分子）の構造'!M$49</f>
        <v>26</v>
      </c>
      <c r="I45" s="164"/>
      <c r="J45" s="164"/>
      <c r="K45" s="164">
        <f>'実質公債費比率（分子）の構造'!N$49</f>
        <v>95</v>
      </c>
      <c r="L45" s="164"/>
      <c r="M45" s="164"/>
      <c r="N45" s="164">
        <f>'実質公債費比率（分子）の構造'!O$49</f>
        <v>80</v>
      </c>
      <c r="O45" s="164"/>
      <c r="P45" s="164"/>
    </row>
    <row r="46" spans="1:16" x14ac:dyDescent="0.2">
      <c r="A46" s="164" t="s">
        <v>64</v>
      </c>
      <c r="B46" s="164">
        <f>'実質公債費比率（分子）の構造'!K$48</f>
        <v>14</v>
      </c>
      <c r="C46" s="164"/>
      <c r="D46" s="164"/>
      <c r="E46" s="164">
        <f>'実質公債費比率（分子）の構造'!L$48</f>
        <v>13</v>
      </c>
      <c r="F46" s="164"/>
      <c r="G46" s="164"/>
      <c r="H46" s="164">
        <f>'実質公債費比率（分子）の構造'!M$48</f>
        <v>12</v>
      </c>
      <c r="I46" s="164"/>
      <c r="J46" s="164"/>
      <c r="K46" s="164">
        <f>'実質公債費比率（分子）の構造'!N$48</f>
        <v>9</v>
      </c>
      <c r="L46" s="164"/>
      <c r="M46" s="164"/>
      <c r="N46" s="164">
        <f>'実質公債費比率（分子）の構造'!O$48</f>
        <v>0</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480</v>
      </c>
      <c r="C49" s="164"/>
      <c r="D49" s="164"/>
      <c r="E49" s="164">
        <f>'実質公債費比率（分子）の構造'!L$45</f>
        <v>502</v>
      </c>
      <c r="F49" s="164"/>
      <c r="G49" s="164"/>
      <c r="H49" s="164">
        <f>'実質公債費比率（分子）の構造'!M$45</f>
        <v>549</v>
      </c>
      <c r="I49" s="164"/>
      <c r="J49" s="164"/>
      <c r="K49" s="164">
        <f>'実質公債費比率（分子）の構造'!N$45</f>
        <v>582</v>
      </c>
      <c r="L49" s="164"/>
      <c r="M49" s="164"/>
      <c r="N49" s="164">
        <f>'実質公債費比率（分子）の構造'!O$45</f>
        <v>588</v>
      </c>
      <c r="O49" s="164"/>
      <c r="P49" s="164"/>
    </row>
    <row r="50" spans="1:16" x14ac:dyDescent="0.2">
      <c r="A50" s="164" t="s">
        <v>67</v>
      </c>
      <c r="B50" s="164" t="e">
        <f>NA()</f>
        <v>#N/A</v>
      </c>
      <c r="C50" s="164">
        <f>IF(ISNUMBER('実質公債費比率（分子）の構造'!K$53),'実質公債費比率（分子）の構造'!K$53,NA())</f>
        <v>85</v>
      </c>
      <c r="D50" s="164" t="e">
        <f>NA()</f>
        <v>#N/A</v>
      </c>
      <c r="E50" s="164" t="e">
        <f>NA()</f>
        <v>#N/A</v>
      </c>
      <c r="F50" s="164">
        <f>IF(ISNUMBER('実質公債費比率（分子）の構造'!L$53),'実質公債費比率（分子）の構造'!L$53,NA())</f>
        <v>53</v>
      </c>
      <c r="G50" s="164" t="e">
        <f>NA()</f>
        <v>#N/A</v>
      </c>
      <c r="H50" s="164" t="e">
        <f>NA()</f>
        <v>#N/A</v>
      </c>
      <c r="I50" s="164">
        <f>IF(ISNUMBER('実質公債費比率（分子）の構造'!M$53),'実質公債費比率（分子）の構造'!M$53,NA())</f>
        <v>88</v>
      </c>
      <c r="J50" s="164" t="e">
        <f>NA()</f>
        <v>#N/A</v>
      </c>
      <c r="K50" s="164" t="e">
        <f>NA()</f>
        <v>#N/A</v>
      </c>
      <c r="L50" s="164">
        <f>IF(ISNUMBER('実質公債費比率（分子）の構造'!N$53),'実質公債費比率（分子）の構造'!N$53,NA())</f>
        <v>177</v>
      </c>
      <c r="M50" s="164" t="e">
        <f>NA()</f>
        <v>#N/A</v>
      </c>
      <c r="N50" s="164" t="e">
        <f>NA()</f>
        <v>#N/A</v>
      </c>
      <c r="O50" s="164">
        <f>IF(ISNUMBER('実質公債費比率（分子）の構造'!O$53),'実質公債費比率（分子）の構造'!O$53,NA())</f>
        <v>129</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6041</v>
      </c>
      <c r="E56" s="163"/>
      <c r="F56" s="163"/>
      <c r="G56" s="163">
        <f>'将来負担比率（分子）の構造'!J$52</f>
        <v>6130</v>
      </c>
      <c r="H56" s="163"/>
      <c r="I56" s="163"/>
      <c r="J56" s="163">
        <f>'将来負担比率（分子）の構造'!K$52</f>
        <v>6129</v>
      </c>
      <c r="K56" s="163"/>
      <c r="L56" s="163"/>
      <c r="M56" s="163">
        <f>'将来負担比率（分子）の構造'!L$52</f>
        <v>5943</v>
      </c>
      <c r="N56" s="163"/>
      <c r="O56" s="163"/>
      <c r="P56" s="163">
        <f>'将来負担比率（分子）の構造'!M$52</f>
        <v>5721</v>
      </c>
    </row>
    <row r="57" spans="1:16" x14ac:dyDescent="0.2">
      <c r="A57" s="163" t="s">
        <v>42</v>
      </c>
      <c r="B57" s="163"/>
      <c r="C57" s="163"/>
      <c r="D57" s="163">
        <f>'将来負担比率（分子）の構造'!I$51</f>
        <v>723</v>
      </c>
      <c r="E57" s="163"/>
      <c r="F57" s="163"/>
      <c r="G57" s="163">
        <f>'将来負担比率（分子）の構造'!J$51</f>
        <v>787</v>
      </c>
      <c r="H57" s="163"/>
      <c r="I57" s="163"/>
      <c r="J57" s="163">
        <f>'将来負担比率（分子）の構造'!K$51</f>
        <v>759</v>
      </c>
      <c r="K57" s="163"/>
      <c r="L57" s="163"/>
      <c r="M57" s="163">
        <f>'将来負担比率（分子）の構造'!L$51</f>
        <v>1098</v>
      </c>
      <c r="N57" s="163"/>
      <c r="O57" s="163"/>
      <c r="P57" s="163">
        <f>'将来負担比率（分子）の構造'!M$51</f>
        <v>2157</v>
      </c>
    </row>
    <row r="58" spans="1:16" x14ac:dyDescent="0.2">
      <c r="A58" s="163" t="s">
        <v>41</v>
      </c>
      <c r="B58" s="163"/>
      <c r="C58" s="163"/>
      <c r="D58" s="163">
        <f>'将来負担比率（分子）の構造'!I$50</f>
        <v>2069</v>
      </c>
      <c r="E58" s="163"/>
      <c r="F58" s="163"/>
      <c r="G58" s="163">
        <f>'将来負担比率（分子）の構造'!J$50</f>
        <v>2693</v>
      </c>
      <c r="H58" s="163"/>
      <c r="I58" s="163"/>
      <c r="J58" s="163">
        <f>'将来負担比率（分子）の構造'!K$50</f>
        <v>3188</v>
      </c>
      <c r="K58" s="163"/>
      <c r="L58" s="163"/>
      <c r="M58" s="163">
        <f>'将来負担比率（分子）の構造'!L$50</f>
        <v>3549</v>
      </c>
      <c r="N58" s="163"/>
      <c r="O58" s="163"/>
      <c r="P58" s="163">
        <f>'将来負担比率（分子）の構造'!M$50</f>
        <v>3740</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1779</v>
      </c>
      <c r="C62" s="163"/>
      <c r="D62" s="163"/>
      <c r="E62" s="163">
        <f>'将来負担比率（分子）の構造'!J$45</f>
        <v>1762</v>
      </c>
      <c r="F62" s="163"/>
      <c r="G62" s="163"/>
      <c r="H62" s="163">
        <f>'将来負担比率（分子）の構造'!K$45</f>
        <v>1724</v>
      </c>
      <c r="I62" s="163"/>
      <c r="J62" s="163"/>
      <c r="K62" s="163">
        <f>'将来負担比率（分子）の構造'!L$45</f>
        <v>1690</v>
      </c>
      <c r="L62" s="163"/>
      <c r="M62" s="163"/>
      <c r="N62" s="163">
        <f>'将来負担比率（分子）の構造'!M$45</f>
        <v>1687</v>
      </c>
      <c r="O62" s="163"/>
      <c r="P62" s="163"/>
    </row>
    <row r="63" spans="1:16" x14ac:dyDescent="0.2">
      <c r="A63" s="163" t="s">
        <v>34</v>
      </c>
      <c r="B63" s="163">
        <f>'将来負担比率（分子）の構造'!I$44</f>
        <v>508</v>
      </c>
      <c r="C63" s="163"/>
      <c r="D63" s="163"/>
      <c r="E63" s="163">
        <f>'将来負担比率（分子）の構造'!J$44</f>
        <v>1540</v>
      </c>
      <c r="F63" s="163"/>
      <c r="G63" s="163"/>
      <c r="H63" s="163">
        <f>'将来負担比率（分子）の構造'!K$44</f>
        <v>1975</v>
      </c>
      <c r="I63" s="163"/>
      <c r="J63" s="163"/>
      <c r="K63" s="163">
        <f>'将来負担比率（分子）の構造'!L$44</f>
        <v>1964</v>
      </c>
      <c r="L63" s="163"/>
      <c r="M63" s="163"/>
      <c r="N63" s="163">
        <f>'将来負担比率（分子）の構造'!M$44</f>
        <v>1908</v>
      </c>
      <c r="O63" s="163"/>
      <c r="P63" s="163"/>
    </row>
    <row r="64" spans="1:16" x14ac:dyDescent="0.2">
      <c r="A64" s="163" t="s">
        <v>33</v>
      </c>
      <c r="B64" s="163">
        <f>'将来負担比率（分子）の構造'!I$43</f>
        <v>47</v>
      </c>
      <c r="C64" s="163"/>
      <c r="D64" s="163"/>
      <c r="E64" s="163">
        <f>'将来負担比率（分子）の構造'!J$43</f>
        <v>35</v>
      </c>
      <c r="F64" s="163"/>
      <c r="G64" s="163"/>
      <c r="H64" s="163">
        <f>'将来負担比率（分子）の構造'!K$43</f>
        <v>27</v>
      </c>
      <c r="I64" s="163"/>
      <c r="J64" s="163"/>
      <c r="K64" s="163">
        <f>'将来負担比率（分子）の構造'!L$43</f>
        <v>29</v>
      </c>
      <c r="L64" s="163"/>
      <c r="M64" s="163"/>
      <c r="N64" s="163">
        <f>'将来負担比率（分子）の構造'!M$43</f>
        <v>17</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6487</v>
      </c>
      <c r="C66" s="163"/>
      <c r="D66" s="163"/>
      <c r="E66" s="163">
        <f>'将来負担比率（分子）の構造'!J$41</f>
        <v>6789</v>
      </c>
      <c r="F66" s="163"/>
      <c r="G66" s="163"/>
      <c r="H66" s="163">
        <f>'将来負担比率（分子）の構造'!K$41</f>
        <v>7030</v>
      </c>
      <c r="I66" s="163"/>
      <c r="J66" s="163"/>
      <c r="K66" s="163">
        <f>'将来負担比率（分子）の構造'!L$41</f>
        <v>7365</v>
      </c>
      <c r="L66" s="163"/>
      <c r="M66" s="163"/>
      <c r="N66" s="163">
        <f>'将来負担比率（分子）の構造'!M$41</f>
        <v>7286</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517</v>
      </c>
      <c r="G67" s="163" t="e">
        <f>NA()</f>
        <v>#N/A</v>
      </c>
      <c r="H67" s="163" t="e">
        <f>NA()</f>
        <v>#N/A</v>
      </c>
      <c r="I67" s="163">
        <f>IF(ISNUMBER('将来負担比率（分子）の構造'!K$53), IF('将来負担比率（分子）の構造'!K$53 &lt; 0, 0, '将来負担比率（分子）の構造'!K$53), NA())</f>
        <v>681</v>
      </c>
      <c r="J67" s="163" t="e">
        <f>NA()</f>
        <v>#N/A</v>
      </c>
      <c r="K67" s="163" t="e">
        <f>NA()</f>
        <v>#N/A</v>
      </c>
      <c r="L67" s="163">
        <f>IF(ISNUMBER('将来負担比率（分子）の構造'!L$53), IF('将来負担比率（分子）の構造'!L$53 &lt; 0, 0, '将来負担比率（分子）の構造'!L$53), NA())</f>
        <v>460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1056</v>
      </c>
      <c r="C72" s="167">
        <f>基金残高に係る経年分析!G55</f>
        <v>1056</v>
      </c>
      <c r="D72" s="167">
        <f>基金残高に係る経年分析!H55</f>
        <v>1207</v>
      </c>
    </row>
    <row r="73" spans="1:16" x14ac:dyDescent="0.2">
      <c r="A73" s="166" t="s">
        <v>74</v>
      </c>
      <c r="B73" s="167">
        <f>基金残高に係る経年分析!F56</f>
        <v>370</v>
      </c>
      <c r="C73" s="167">
        <f>基金残高に係る経年分析!G56</f>
        <v>401</v>
      </c>
      <c r="D73" s="167">
        <f>基金残高に係る経年分析!H56</f>
        <v>440</v>
      </c>
    </row>
    <row r="74" spans="1:16" x14ac:dyDescent="0.2">
      <c r="A74" s="166" t="s">
        <v>75</v>
      </c>
      <c r="B74" s="167">
        <f>基金残高に係る経年分析!F57</f>
        <v>1443</v>
      </c>
      <c r="C74" s="167">
        <f>基金残高に係る経年分析!G57</f>
        <v>1773</v>
      </c>
      <c r="D74" s="167">
        <f>基金残高に係る経年分析!H57</f>
        <v>1774</v>
      </c>
    </row>
  </sheetData>
  <sheetProtection algorithmName="SHA-512" hashValue="8dmboTexiSihsazBUUICAO88KuF0vTN1lymUE5/jC70v4ouuMK2r3mBkziLK427YxHHL+rEizsUbmvHxUqyGIA==" saltValue="tDUpw+HlCfRtS5Wl8h/lE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2965523</v>
      </c>
      <c r="S5" s="677"/>
      <c r="T5" s="677"/>
      <c r="U5" s="677"/>
      <c r="V5" s="677"/>
      <c r="W5" s="677"/>
      <c r="X5" s="677"/>
      <c r="Y5" s="702"/>
      <c r="Z5" s="715">
        <v>32.799999999999997</v>
      </c>
      <c r="AA5" s="715"/>
      <c r="AB5" s="715"/>
      <c r="AC5" s="715"/>
      <c r="AD5" s="716">
        <v>2807267</v>
      </c>
      <c r="AE5" s="716"/>
      <c r="AF5" s="716"/>
      <c r="AG5" s="716"/>
      <c r="AH5" s="716"/>
      <c r="AI5" s="716"/>
      <c r="AJ5" s="716"/>
      <c r="AK5" s="716"/>
      <c r="AL5" s="703">
        <v>49.4</v>
      </c>
      <c r="AM5" s="685"/>
      <c r="AN5" s="685"/>
      <c r="AO5" s="704"/>
      <c r="AP5" s="679" t="s">
        <v>216</v>
      </c>
      <c r="AQ5" s="680"/>
      <c r="AR5" s="680"/>
      <c r="AS5" s="680"/>
      <c r="AT5" s="680"/>
      <c r="AU5" s="680"/>
      <c r="AV5" s="680"/>
      <c r="AW5" s="680"/>
      <c r="AX5" s="680"/>
      <c r="AY5" s="680"/>
      <c r="AZ5" s="680"/>
      <c r="BA5" s="680"/>
      <c r="BB5" s="680"/>
      <c r="BC5" s="680"/>
      <c r="BD5" s="680"/>
      <c r="BE5" s="680"/>
      <c r="BF5" s="681"/>
      <c r="BG5" s="621">
        <v>2799780</v>
      </c>
      <c r="BH5" s="622"/>
      <c r="BI5" s="622"/>
      <c r="BJ5" s="622"/>
      <c r="BK5" s="622"/>
      <c r="BL5" s="622"/>
      <c r="BM5" s="622"/>
      <c r="BN5" s="623"/>
      <c r="BO5" s="659">
        <v>94.4</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97950</v>
      </c>
      <c r="S6" s="622"/>
      <c r="T6" s="622"/>
      <c r="U6" s="622"/>
      <c r="V6" s="622"/>
      <c r="W6" s="622"/>
      <c r="X6" s="622"/>
      <c r="Y6" s="623"/>
      <c r="Z6" s="659">
        <v>1.1000000000000001</v>
      </c>
      <c r="AA6" s="659"/>
      <c r="AB6" s="659"/>
      <c r="AC6" s="659"/>
      <c r="AD6" s="660">
        <v>97950</v>
      </c>
      <c r="AE6" s="660"/>
      <c r="AF6" s="660"/>
      <c r="AG6" s="660"/>
      <c r="AH6" s="660"/>
      <c r="AI6" s="660"/>
      <c r="AJ6" s="660"/>
      <c r="AK6" s="660"/>
      <c r="AL6" s="624">
        <v>1.7</v>
      </c>
      <c r="AM6" s="625"/>
      <c r="AN6" s="625"/>
      <c r="AO6" s="661"/>
      <c r="AP6" s="618" t="s">
        <v>221</v>
      </c>
      <c r="AQ6" s="619"/>
      <c r="AR6" s="619"/>
      <c r="AS6" s="619"/>
      <c r="AT6" s="619"/>
      <c r="AU6" s="619"/>
      <c r="AV6" s="619"/>
      <c r="AW6" s="619"/>
      <c r="AX6" s="619"/>
      <c r="AY6" s="619"/>
      <c r="AZ6" s="619"/>
      <c r="BA6" s="619"/>
      <c r="BB6" s="619"/>
      <c r="BC6" s="619"/>
      <c r="BD6" s="619"/>
      <c r="BE6" s="619"/>
      <c r="BF6" s="620"/>
      <c r="BG6" s="621">
        <v>2799780</v>
      </c>
      <c r="BH6" s="622"/>
      <c r="BI6" s="622"/>
      <c r="BJ6" s="622"/>
      <c r="BK6" s="622"/>
      <c r="BL6" s="622"/>
      <c r="BM6" s="622"/>
      <c r="BN6" s="623"/>
      <c r="BO6" s="659">
        <v>94.4</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81722</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81722</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1677</v>
      </c>
      <c r="S7" s="622"/>
      <c r="T7" s="622"/>
      <c r="U7" s="622"/>
      <c r="V7" s="622"/>
      <c r="W7" s="622"/>
      <c r="X7" s="622"/>
      <c r="Y7" s="623"/>
      <c r="Z7" s="659">
        <v>0</v>
      </c>
      <c r="AA7" s="659"/>
      <c r="AB7" s="659"/>
      <c r="AC7" s="659"/>
      <c r="AD7" s="660">
        <v>1677</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1269433</v>
      </c>
      <c r="BH7" s="622"/>
      <c r="BI7" s="622"/>
      <c r="BJ7" s="622"/>
      <c r="BK7" s="622"/>
      <c r="BL7" s="622"/>
      <c r="BM7" s="622"/>
      <c r="BN7" s="623"/>
      <c r="BO7" s="659">
        <v>42.8</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1355543</v>
      </c>
      <c r="CS7" s="622"/>
      <c r="CT7" s="622"/>
      <c r="CU7" s="622"/>
      <c r="CV7" s="622"/>
      <c r="CW7" s="622"/>
      <c r="CX7" s="622"/>
      <c r="CY7" s="623"/>
      <c r="CZ7" s="659">
        <v>15.4</v>
      </c>
      <c r="DA7" s="659"/>
      <c r="DB7" s="659"/>
      <c r="DC7" s="659"/>
      <c r="DD7" s="627">
        <v>24884</v>
      </c>
      <c r="DE7" s="622"/>
      <c r="DF7" s="622"/>
      <c r="DG7" s="622"/>
      <c r="DH7" s="622"/>
      <c r="DI7" s="622"/>
      <c r="DJ7" s="622"/>
      <c r="DK7" s="622"/>
      <c r="DL7" s="622"/>
      <c r="DM7" s="622"/>
      <c r="DN7" s="622"/>
      <c r="DO7" s="622"/>
      <c r="DP7" s="623"/>
      <c r="DQ7" s="627">
        <v>1173170</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34281</v>
      </c>
      <c r="S8" s="622"/>
      <c r="T8" s="622"/>
      <c r="U8" s="622"/>
      <c r="V8" s="622"/>
      <c r="W8" s="622"/>
      <c r="X8" s="622"/>
      <c r="Y8" s="623"/>
      <c r="Z8" s="659">
        <v>0.4</v>
      </c>
      <c r="AA8" s="659"/>
      <c r="AB8" s="659"/>
      <c r="AC8" s="659"/>
      <c r="AD8" s="660">
        <v>34281</v>
      </c>
      <c r="AE8" s="660"/>
      <c r="AF8" s="660"/>
      <c r="AG8" s="660"/>
      <c r="AH8" s="660"/>
      <c r="AI8" s="660"/>
      <c r="AJ8" s="660"/>
      <c r="AK8" s="660"/>
      <c r="AL8" s="624">
        <v>0.6</v>
      </c>
      <c r="AM8" s="625"/>
      <c r="AN8" s="625"/>
      <c r="AO8" s="661"/>
      <c r="AP8" s="618" t="s">
        <v>227</v>
      </c>
      <c r="AQ8" s="619"/>
      <c r="AR8" s="619"/>
      <c r="AS8" s="619"/>
      <c r="AT8" s="619"/>
      <c r="AU8" s="619"/>
      <c r="AV8" s="619"/>
      <c r="AW8" s="619"/>
      <c r="AX8" s="619"/>
      <c r="AY8" s="619"/>
      <c r="AZ8" s="619"/>
      <c r="BA8" s="619"/>
      <c r="BB8" s="619"/>
      <c r="BC8" s="619"/>
      <c r="BD8" s="619"/>
      <c r="BE8" s="619"/>
      <c r="BF8" s="620"/>
      <c r="BG8" s="621">
        <v>34352</v>
      </c>
      <c r="BH8" s="622"/>
      <c r="BI8" s="622"/>
      <c r="BJ8" s="622"/>
      <c r="BK8" s="622"/>
      <c r="BL8" s="622"/>
      <c r="BM8" s="622"/>
      <c r="BN8" s="623"/>
      <c r="BO8" s="659">
        <v>1.2</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3289046</v>
      </c>
      <c r="CS8" s="622"/>
      <c r="CT8" s="622"/>
      <c r="CU8" s="622"/>
      <c r="CV8" s="622"/>
      <c r="CW8" s="622"/>
      <c r="CX8" s="622"/>
      <c r="CY8" s="623"/>
      <c r="CZ8" s="659">
        <v>37.4</v>
      </c>
      <c r="DA8" s="659"/>
      <c r="DB8" s="659"/>
      <c r="DC8" s="659"/>
      <c r="DD8" s="627">
        <v>85585</v>
      </c>
      <c r="DE8" s="622"/>
      <c r="DF8" s="622"/>
      <c r="DG8" s="622"/>
      <c r="DH8" s="622"/>
      <c r="DI8" s="622"/>
      <c r="DJ8" s="622"/>
      <c r="DK8" s="622"/>
      <c r="DL8" s="622"/>
      <c r="DM8" s="622"/>
      <c r="DN8" s="622"/>
      <c r="DO8" s="622"/>
      <c r="DP8" s="623"/>
      <c r="DQ8" s="627">
        <v>2166397</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45261</v>
      </c>
      <c r="S9" s="622"/>
      <c r="T9" s="622"/>
      <c r="U9" s="622"/>
      <c r="V9" s="622"/>
      <c r="W9" s="622"/>
      <c r="X9" s="622"/>
      <c r="Y9" s="623"/>
      <c r="Z9" s="659">
        <v>0.5</v>
      </c>
      <c r="AA9" s="659"/>
      <c r="AB9" s="659"/>
      <c r="AC9" s="659"/>
      <c r="AD9" s="660">
        <v>45261</v>
      </c>
      <c r="AE9" s="660"/>
      <c r="AF9" s="660"/>
      <c r="AG9" s="660"/>
      <c r="AH9" s="660"/>
      <c r="AI9" s="660"/>
      <c r="AJ9" s="660"/>
      <c r="AK9" s="660"/>
      <c r="AL9" s="624">
        <v>0.8</v>
      </c>
      <c r="AM9" s="625"/>
      <c r="AN9" s="625"/>
      <c r="AO9" s="661"/>
      <c r="AP9" s="618" t="s">
        <v>230</v>
      </c>
      <c r="AQ9" s="619"/>
      <c r="AR9" s="619"/>
      <c r="AS9" s="619"/>
      <c r="AT9" s="619"/>
      <c r="AU9" s="619"/>
      <c r="AV9" s="619"/>
      <c r="AW9" s="619"/>
      <c r="AX9" s="619"/>
      <c r="AY9" s="619"/>
      <c r="AZ9" s="619"/>
      <c r="BA9" s="619"/>
      <c r="BB9" s="619"/>
      <c r="BC9" s="619"/>
      <c r="BD9" s="619"/>
      <c r="BE9" s="619"/>
      <c r="BF9" s="620"/>
      <c r="BG9" s="621">
        <v>1007019</v>
      </c>
      <c r="BH9" s="622"/>
      <c r="BI9" s="622"/>
      <c r="BJ9" s="622"/>
      <c r="BK9" s="622"/>
      <c r="BL9" s="622"/>
      <c r="BM9" s="622"/>
      <c r="BN9" s="623"/>
      <c r="BO9" s="659">
        <v>34</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755907</v>
      </c>
      <c r="CS9" s="622"/>
      <c r="CT9" s="622"/>
      <c r="CU9" s="622"/>
      <c r="CV9" s="622"/>
      <c r="CW9" s="622"/>
      <c r="CX9" s="622"/>
      <c r="CY9" s="623"/>
      <c r="CZ9" s="659">
        <v>8.6</v>
      </c>
      <c r="DA9" s="659"/>
      <c r="DB9" s="659"/>
      <c r="DC9" s="659"/>
      <c r="DD9" s="627">
        <v>8690</v>
      </c>
      <c r="DE9" s="622"/>
      <c r="DF9" s="622"/>
      <c r="DG9" s="622"/>
      <c r="DH9" s="622"/>
      <c r="DI9" s="622"/>
      <c r="DJ9" s="622"/>
      <c r="DK9" s="622"/>
      <c r="DL9" s="622"/>
      <c r="DM9" s="622"/>
      <c r="DN9" s="622"/>
      <c r="DO9" s="622"/>
      <c r="DP9" s="623"/>
      <c r="DQ9" s="627">
        <v>670088</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45254</v>
      </c>
      <c r="BH10" s="622"/>
      <c r="BI10" s="622"/>
      <c r="BJ10" s="622"/>
      <c r="BK10" s="622"/>
      <c r="BL10" s="622"/>
      <c r="BM10" s="622"/>
      <c r="BN10" s="623"/>
      <c r="BO10" s="659">
        <v>1.5</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2589</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2589</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566461</v>
      </c>
      <c r="S11" s="622"/>
      <c r="T11" s="622"/>
      <c r="U11" s="622"/>
      <c r="V11" s="622"/>
      <c r="W11" s="622"/>
      <c r="X11" s="622"/>
      <c r="Y11" s="623"/>
      <c r="Z11" s="624">
        <v>6.3</v>
      </c>
      <c r="AA11" s="625"/>
      <c r="AB11" s="625"/>
      <c r="AC11" s="626"/>
      <c r="AD11" s="627">
        <v>566461</v>
      </c>
      <c r="AE11" s="622"/>
      <c r="AF11" s="622"/>
      <c r="AG11" s="622"/>
      <c r="AH11" s="622"/>
      <c r="AI11" s="622"/>
      <c r="AJ11" s="622"/>
      <c r="AK11" s="623"/>
      <c r="AL11" s="624">
        <v>10</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182808</v>
      </c>
      <c r="BH11" s="622"/>
      <c r="BI11" s="622"/>
      <c r="BJ11" s="622"/>
      <c r="BK11" s="622"/>
      <c r="BL11" s="622"/>
      <c r="BM11" s="622"/>
      <c r="BN11" s="623"/>
      <c r="BO11" s="659">
        <v>6.2</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239090</v>
      </c>
      <c r="CS11" s="622"/>
      <c r="CT11" s="622"/>
      <c r="CU11" s="622"/>
      <c r="CV11" s="622"/>
      <c r="CW11" s="622"/>
      <c r="CX11" s="622"/>
      <c r="CY11" s="623"/>
      <c r="CZ11" s="659">
        <v>2.7</v>
      </c>
      <c r="DA11" s="659"/>
      <c r="DB11" s="659"/>
      <c r="DC11" s="659"/>
      <c r="DD11" s="627">
        <v>97289</v>
      </c>
      <c r="DE11" s="622"/>
      <c r="DF11" s="622"/>
      <c r="DG11" s="622"/>
      <c r="DH11" s="622"/>
      <c r="DI11" s="622"/>
      <c r="DJ11" s="622"/>
      <c r="DK11" s="622"/>
      <c r="DL11" s="622"/>
      <c r="DM11" s="622"/>
      <c r="DN11" s="622"/>
      <c r="DO11" s="622"/>
      <c r="DP11" s="623"/>
      <c r="DQ11" s="627">
        <v>134896</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29630</v>
      </c>
      <c r="S12" s="622"/>
      <c r="T12" s="622"/>
      <c r="U12" s="622"/>
      <c r="V12" s="622"/>
      <c r="W12" s="622"/>
      <c r="X12" s="622"/>
      <c r="Y12" s="623"/>
      <c r="Z12" s="659">
        <v>0.3</v>
      </c>
      <c r="AA12" s="659"/>
      <c r="AB12" s="659"/>
      <c r="AC12" s="659"/>
      <c r="AD12" s="660">
        <v>29630</v>
      </c>
      <c r="AE12" s="660"/>
      <c r="AF12" s="660"/>
      <c r="AG12" s="660"/>
      <c r="AH12" s="660"/>
      <c r="AI12" s="660"/>
      <c r="AJ12" s="660"/>
      <c r="AK12" s="660"/>
      <c r="AL12" s="624">
        <v>0.5</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1312666</v>
      </c>
      <c r="BH12" s="622"/>
      <c r="BI12" s="622"/>
      <c r="BJ12" s="622"/>
      <c r="BK12" s="622"/>
      <c r="BL12" s="622"/>
      <c r="BM12" s="622"/>
      <c r="BN12" s="623"/>
      <c r="BO12" s="659">
        <v>44.3</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106914</v>
      </c>
      <c r="CS12" s="622"/>
      <c r="CT12" s="622"/>
      <c r="CU12" s="622"/>
      <c r="CV12" s="622"/>
      <c r="CW12" s="622"/>
      <c r="CX12" s="622"/>
      <c r="CY12" s="623"/>
      <c r="CZ12" s="659">
        <v>1.2</v>
      </c>
      <c r="DA12" s="659"/>
      <c r="DB12" s="659"/>
      <c r="DC12" s="659"/>
      <c r="DD12" s="627">
        <v>6760</v>
      </c>
      <c r="DE12" s="622"/>
      <c r="DF12" s="622"/>
      <c r="DG12" s="622"/>
      <c r="DH12" s="622"/>
      <c r="DI12" s="622"/>
      <c r="DJ12" s="622"/>
      <c r="DK12" s="622"/>
      <c r="DL12" s="622"/>
      <c r="DM12" s="622"/>
      <c r="DN12" s="622"/>
      <c r="DO12" s="622"/>
      <c r="DP12" s="623"/>
      <c r="DQ12" s="627">
        <v>82319</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v>1438</v>
      </c>
      <c r="S13" s="622"/>
      <c r="T13" s="622"/>
      <c r="U13" s="622"/>
      <c r="V13" s="622"/>
      <c r="W13" s="622"/>
      <c r="X13" s="622"/>
      <c r="Y13" s="623"/>
      <c r="Z13" s="659">
        <v>0</v>
      </c>
      <c r="AA13" s="659"/>
      <c r="AB13" s="659"/>
      <c r="AC13" s="659"/>
      <c r="AD13" s="660">
        <v>1438</v>
      </c>
      <c r="AE13" s="660"/>
      <c r="AF13" s="660"/>
      <c r="AG13" s="660"/>
      <c r="AH13" s="660"/>
      <c r="AI13" s="660"/>
      <c r="AJ13" s="660"/>
      <c r="AK13" s="660"/>
      <c r="AL13" s="624">
        <v>0</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1312525</v>
      </c>
      <c r="BH13" s="622"/>
      <c r="BI13" s="622"/>
      <c r="BJ13" s="622"/>
      <c r="BK13" s="622"/>
      <c r="BL13" s="622"/>
      <c r="BM13" s="622"/>
      <c r="BN13" s="623"/>
      <c r="BO13" s="659">
        <v>44.3</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968596</v>
      </c>
      <c r="CS13" s="622"/>
      <c r="CT13" s="622"/>
      <c r="CU13" s="622"/>
      <c r="CV13" s="622"/>
      <c r="CW13" s="622"/>
      <c r="CX13" s="622"/>
      <c r="CY13" s="623"/>
      <c r="CZ13" s="659">
        <v>11</v>
      </c>
      <c r="DA13" s="659"/>
      <c r="DB13" s="659"/>
      <c r="DC13" s="659"/>
      <c r="DD13" s="627">
        <v>703919</v>
      </c>
      <c r="DE13" s="622"/>
      <c r="DF13" s="622"/>
      <c r="DG13" s="622"/>
      <c r="DH13" s="622"/>
      <c r="DI13" s="622"/>
      <c r="DJ13" s="622"/>
      <c r="DK13" s="622"/>
      <c r="DL13" s="622"/>
      <c r="DM13" s="622"/>
      <c r="DN13" s="622"/>
      <c r="DO13" s="622"/>
      <c r="DP13" s="623"/>
      <c r="DQ13" s="627">
        <v>382744</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86882</v>
      </c>
      <c r="BH14" s="622"/>
      <c r="BI14" s="622"/>
      <c r="BJ14" s="622"/>
      <c r="BK14" s="622"/>
      <c r="BL14" s="622"/>
      <c r="BM14" s="622"/>
      <c r="BN14" s="623"/>
      <c r="BO14" s="659">
        <v>2.9</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533678</v>
      </c>
      <c r="CS14" s="622"/>
      <c r="CT14" s="622"/>
      <c r="CU14" s="622"/>
      <c r="CV14" s="622"/>
      <c r="CW14" s="622"/>
      <c r="CX14" s="622"/>
      <c r="CY14" s="623"/>
      <c r="CZ14" s="659">
        <v>6.1</v>
      </c>
      <c r="DA14" s="659"/>
      <c r="DB14" s="659"/>
      <c r="DC14" s="659"/>
      <c r="DD14" s="627">
        <v>77844</v>
      </c>
      <c r="DE14" s="622"/>
      <c r="DF14" s="622"/>
      <c r="DG14" s="622"/>
      <c r="DH14" s="622"/>
      <c r="DI14" s="622"/>
      <c r="DJ14" s="622"/>
      <c r="DK14" s="622"/>
      <c r="DL14" s="622"/>
      <c r="DM14" s="622"/>
      <c r="DN14" s="622"/>
      <c r="DO14" s="622"/>
      <c r="DP14" s="623"/>
      <c r="DQ14" s="627">
        <v>460005</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28036</v>
      </c>
      <c r="S15" s="622"/>
      <c r="T15" s="622"/>
      <c r="U15" s="622"/>
      <c r="V15" s="622"/>
      <c r="W15" s="622"/>
      <c r="X15" s="622"/>
      <c r="Y15" s="623"/>
      <c r="Z15" s="659">
        <v>0.3</v>
      </c>
      <c r="AA15" s="659"/>
      <c r="AB15" s="659"/>
      <c r="AC15" s="659"/>
      <c r="AD15" s="660">
        <v>28036</v>
      </c>
      <c r="AE15" s="660"/>
      <c r="AF15" s="660"/>
      <c r="AG15" s="660"/>
      <c r="AH15" s="660"/>
      <c r="AI15" s="660"/>
      <c r="AJ15" s="660"/>
      <c r="AK15" s="660"/>
      <c r="AL15" s="624">
        <v>0.5</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130799</v>
      </c>
      <c r="BH15" s="622"/>
      <c r="BI15" s="622"/>
      <c r="BJ15" s="622"/>
      <c r="BK15" s="622"/>
      <c r="BL15" s="622"/>
      <c r="BM15" s="622"/>
      <c r="BN15" s="623"/>
      <c r="BO15" s="659">
        <v>4.4000000000000004</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863491</v>
      </c>
      <c r="CS15" s="622"/>
      <c r="CT15" s="622"/>
      <c r="CU15" s="622"/>
      <c r="CV15" s="622"/>
      <c r="CW15" s="622"/>
      <c r="CX15" s="622"/>
      <c r="CY15" s="623"/>
      <c r="CZ15" s="659">
        <v>9.8000000000000007</v>
      </c>
      <c r="DA15" s="659"/>
      <c r="DB15" s="659"/>
      <c r="DC15" s="659"/>
      <c r="DD15" s="627">
        <v>90474</v>
      </c>
      <c r="DE15" s="622"/>
      <c r="DF15" s="622"/>
      <c r="DG15" s="622"/>
      <c r="DH15" s="622"/>
      <c r="DI15" s="622"/>
      <c r="DJ15" s="622"/>
      <c r="DK15" s="622"/>
      <c r="DL15" s="622"/>
      <c r="DM15" s="622"/>
      <c r="DN15" s="622"/>
      <c r="DO15" s="622"/>
      <c r="DP15" s="623"/>
      <c r="DQ15" s="627">
        <v>715346</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84123</v>
      </c>
      <c r="S16" s="622"/>
      <c r="T16" s="622"/>
      <c r="U16" s="622"/>
      <c r="V16" s="622"/>
      <c r="W16" s="622"/>
      <c r="X16" s="622"/>
      <c r="Y16" s="623"/>
      <c r="Z16" s="659">
        <v>0.9</v>
      </c>
      <c r="AA16" s="659"/>
      <c r="AB16" s="659"/>
      <c r="AC16" s="659"/>
      <c r="AD16" s="660">
        <v>84123</v>
      </c>
      <c r="AE16" s="660"/>
      <c r="AF16" s="660"/>
      <c r="AG16" s="660"/>
      <c r="AH16" s="660"/>
      <c r="AI16" s="660"/>
      <c r="AJ16" s="660"/>
      <c r="AK16" s="660"/>
      <c r="AL16" s="624">
        <v>1.5</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108539</v>
      </c>
      <c r="S17" s="622"/>
      <c r="T17" s="622"/>
      <c r="U17" s="622"/>
      <c r="V17" s="622"/>
      <c r="W17" s="622"/>
      <c r="X17" s="622"/>
      <c r="Y17" s="623"/>
      <c r="Z17" s="659">
        <v>1.2</v>
      </c>
      <c r="AA17" s="659"/>
      <c r="AB17" s="659"/>
      <c r="AC17" s="659"/>
      <c r="AD17" s="660">
        <v>108539</v>
      </c>
      <c r="AE17" s="660"/>
      <c r="AF17" s="660"/>
      <c r="AG17" s="660"/>
      <c r="AH17" s="660"/>
      <c r="AI17" s="660"/>
      <c r="AJ17" s="660"/>
      <c r="AK17" s="660"/>
      <c r="AL17" s="624">
        <v>1.9</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588261</v>
      </c>
      <c r="CS17" s="622"/>
      <c r="CT17" s="622"/>
      <c r="CU17" s="622"/>
      <c r="CV17" s="622"/>
      <c r="CW17" s="622"/>
      <c r="CX17" s="622"/>
      <c r="CY17" s="623"/>
      <c r="CZ17" s="659">
        <v>6.7</v>
      </c>
      <c r="DA17" s="659"/>
      <c r="DB17" s="659"/>
      <c r="DC17" s="659"/>
      <c r="DD17" s="627" t="s">
        <v>122</v>
      </c>
      <c r="DE17" s="622"/>
      <c r="DF17" s="622"/>
      <c r="DG17" s="622"/>
      <c r="DH17" s="622"/>
      <c r="DI17" s="622"/>
      <c r="DJ17" s="622"/>
      <c r="DK17" s="622"/>
      <c r="DL17" s="622"/>
      <c r="DM17" s="622"/>
      <c r="DN17" s="622"/>
      <c r="DO17" s="622"/>
      <c r="DP17" s="623"/>
      <c r="DQ17" s="627">
        <v>579744</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15683</v>
      </c>
      <c r="S18" s="622"/>
      <c r="T18" s="622"/>
      <c r="U18" s="622"/>
      <c r="V18" s="622"/>
      <c r="W18" s="622"/>
      <c r="X18" s="622"/>
      <c r="Y18" s="623"/>
      <c r="Z18" s="659">
        <v>0.2</v>
      </c>
      <c r="AA18" s="659"/>
      <c r="AB18" s="659"/>
      <c r="AC18" s="659"/>
      <c r="AD18" s="660">
        <v>15683</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92047</v>
      </c>
      <c r="S19" s="622"/>
      <c r="T19" s="622"/>
      <c r="U19" s="622"/>
      <c r="V19" s="622"/>
      <c r="W19" s="622"/>
      <c r="X19" s="622"/>
      <c r="Y19" s="623"/>
      <c r="Z19" s="659">
        <v>1</v>
      </c>
      <c r="AA19" s="659"/>
      <c r="AB19" s="659"/>
      <c r="AC19" s="659"/>
      <c r="AD19" s="660">
        <v>92047</v>
      </c>
      <c r="AE19" s="660"/>
      <c r="AF19" s="660"/>
      <c r="AG19" s="660"/>
      <c r="AH19" s="660"/>
      <c r="AI19" s="660"/>
      <c r="AJ19" s="660"/>
      <c r="AK19" s="660"/>
      <c r="AL19" s="624">
        <v>1.6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165743</v>
      </c>
      <c r="BH19" s="622"/>
      <c r="BI19" s="622"/>
      <c r="BJ19" s="622"/>
      <c r="BK19" s="622"/>
      <c r="BL19" s="622"/>
      <c r="BM19" s="622"/>
      <c r="BN19" s="623"/>
      <c r="BO19" s="659">
        <v>5.6</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809</v>
      </c>
      <c r="S20" s="622"/>
      <c r="T20" s="622"/>
      <c r="U20" s="622"/>
      <c r="V20" s="622"/>
      <c r="W20" s="622"/>
      <c r="X20" s="622"/>
      <c r="Y20" s="623"/>
      <c r="Z20" s="659">
        <v>0</v>
      </c>
      <c r="AA20" s="659"/>
      <c r="AB20" s="659"/>
      <c r="AC20" s="659"/>
      <c r="AD20" s="660">
        <v>809</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165743</v>
      </c>
      <c r="BH20" s="622"/>
      <c r="BI20" s="622"/>
      <c r="BJ20" s="622"/>
      <c r="BK20" s="622"/>
      <c r="BL20" s="622"/>
      <c r="BM20" s="622"/>
      <c r="BN20" s="623"/>
      <c r="BO20" s="659">
        <v>5.6</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8784837</v>
      </c>
      <c r="CS20" s="622"/>
      <c r="CT20" s="622"/>
      <c r="CU20" s="622"/>
      <c r="CV20" s="622"/>
      <c r="CW20" s="622"/>
      <c r="CX20" s="622"/>
      <c r="CY20" s="623"/>
      <c r="CZ20" s="659">
        <v>100</v>
      </c>
      <c r="DA20" s="659"/>
      <c r="DB20" s="659"/>
      <c r="DC20" s="659"/>
      <c r="DD20" s="627">
        <v>1095445</v>
      </c>
      <c r="DE20" s="622"/>
      <c r="DF20" s="622"/>
      <c r="DG20" s="622"/>
      <c r="DH20" s="622"/>
      <c r="DI20" s="622"/>
      <c r="DJ20" s="622"/>
      <c r="DK20" s="622"/>
      <c r="DL20" s="622"/>
      <c r="DM20" s="622"/>
      <c r="DN20" s="622"/>
      <c r="DO20" s="622"/>
      <c r="DP20" s="623"/>
      <c r="DQ20" s="627">
        <v>6449020</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1950816</v>
      </c>
      <c r="S21" s="622"/>
      <c r="T21" s="622"/>
      <c r="U21" s="622"/>
      <c r="V21" s="622"/>
      <c r="W21" s="622"/>
      <c r="X21" s="622"/>
      <c r="Y21" s="623"/>
      <c r="Z21" s="659">
        <v>21.6</v>
      </c>
      <c r="AA21" s="659"/>
      <c r="AB21" s="659"/>
      <c r="AC21" s="659"/>
      <c r="AD21" s="660">
        <v>1859574</v>
      </c>
      <c r="AE21" s="660"/>
      <c r="AF21" s="660"/>
      <c r="AG21" s="660"/>
      <c r="AH21" s="660"/>
      <c r="AI21" s="660"/>
      <c r="AJ21" s="660"/>
      <c r="AK21" s="660"/>
      <c r="AL21" s="624">
        <v>32.700000000000003</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7487</v>
      </c>
      <c r="BH21" s="622"/>
      <c r="BI21" s="622"/>
      <c r="BJ21" s="622"/>
      <c r="BK21" s="622"/>
      <c r="BL21" s="622"/>
      <c r="BM21" s="622"/>
      <c r="BN21" s="623"/>
      <c r="BO21" s="659">
        <v>0.3</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1859574</v>
      </c>
      <c r="S22" s="622"/>
      <c r="T22" s="622"/>
      <c r="U22" s="622"/>
      <c r="V22" s="622"/>
      <c r="W22" s="622"/>
      <c r="X22" s="622"/>
      <c r="Y22" s="623"/>
      <c r="Z22" s="659">
        <v>20.6</v>
      </c>
      <c r="AA22" s="659"/>
      <c r="AB22" s="659"/>
      <c r="AC22" s="659"/>
      <c r="AD22" s="660">
        <v>1859574</v>
      </c>
      <c r="AE22" s="660"/>
      <c r="AF22" s="660"/>
      <c r="AG22" s="660"/>
      <c r="AH22" s="660"/>
      <c r="AI22" s="660"/>
      <c r="AJ22" s="660"/>
      <c r="AK22" s="660"/>
      <c r="AL22" s="624">
        <v>32.700000000000003</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91242</v>
      </c>
      <c r="S23" s="622"/>
      <c r="T23" s="622"/>
      <c r="U23" s="622"/>
      <c r="V23" s="622"/>
      <c r="W23" s="622"/>
      <c r="X23" s="622"/>
      <c r="Y23" s="623"/>
      <c r="Z23" s="659">
        <v>1</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158256</v>
      </c>
      <c r="BH23" s="622"/>
      <c r="BI23" s="622"/>
      <c r="BJ23" s="622"/>
      <c r="BK23" s="622"/>
      <c r="BL23" s="622"/>
      <c r="BM23" s="622"/>
      <c r="BN23" s="623"/>
      <c r="BO23" s="659">
        <v>5.3</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3868270</v>
      </c>
      <c r="CS24" s="677"/>
      <c r="CT24" s="677"/>
      <c r="CU24" s="677"/>
      <c r="CV24" s="677"/>
      <c r="CW24" s="677"/>
      <c r="CX24" s="677"/>
      <c r="CY24" s="702"/>
      <c r="CZ24" s="703">
        <v>44</v>
      </c>
      <c r="DA24" s="685"/>
      <c r="DB24" s="685"/>
      <c r="DC24" s="705"/>
      <c r="DD24" s="701">
        <v>2966660</v>
      </c>
      <c r="DE24" s="677"/>
      <c r="DF24" s="677"/>
      <c r="DG24" s="677"/>
      <c r="DH24" s="677"/>
      <c r="DI24" s="677"/>
      <c r="DJ24" s="677"/>
      <c r="DK24" s="702"/>
      <c r="DL24" s="701">
        <v>2419008</v>
      </c>
      <c r="DM24" s="677"/>
      <c r="DN24" s="677"/>
      <c r="DO24" s="677"/>
      <c r="DP24" s="677"/>
      <c r="DQ24" s="677"/>
      <c r="DR24" s="677"/>
      <c r="DS24" s="677"/>
      <c r="DT24" s="677"/>
      <c r="DU24" s="677"/>
      <c r="DV24" s="702"/>
      <c r="DW24" s="703">
        <v>42.6</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5913735</v>
      </c>
      <c r="S25" s="622"/>
      <c r="T25" s="622"/>
      <c r="U25" s="622"/>
      <c r="V25" s="622"/>
      <c r="W25" s="622"/>
      <c r="X25" s="622"/>
      <c r="Y25" s="623"/>
      <c r="Z25" s="659">
        <v>65.400000000000006</v>
      </c>
      <c r="AA25" s="659"/>
      <c r="AB25" s="659"/>
      <c r="AC25" s="659"/>
      <c r="AD25" s="660">
        <v>5664237</v>
      </c>
      <c r="AE25" s="660"/>
      <c r="AF25" s="660"/>
      <c r="AG25" s="660"/>
      <c r="AH25" s="660"/>
      <c r="AI25" s="660"/>
      <c r="AJ25" s="660"/>
      <c r="AK25" s="660"/>
      <c r="AL25" s="624">
        <v>99.7</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1811518</v>
      </c>
      <c r="CS25" s="634"/>
      <c r="CT25" s="634"/>
      <c r="CU25" s="634"/>
      <c r="CV25" s="634"/>
      <c r="CW25" s="634"/>
      <c r="CX25" s="634"/>
      <c r="CY25" s="635"/>
      <c r="CZ25" s="624">
        <v>20.6</v>
      </c>
      <c r="DA25" s="636"/>
      <c r="DB25" s="636"/>
      <c r="DC25" s="637"/>
      <c r="DD25" s="627">
        <v>1655468</v>
      </c>
      <c r="DE25" s="634"/>
      <c r="DF25" s="634"/>
      <c r="DG25" s="634"/>
      <c r="DH25" s="634"/>
      <c r="DI25" s="634"/>
      <c r="DJ25" s="634"/>
      <c r="DK25" s="635"/>
      <c r="DL25" s="627">
        <v>1369893</v>
      </c>
      <c r="DM25" s="634"/>
      <c r="DN25" s="634"/>
      <c r="DO25" s="634"/>
      <c r="DP25" s="634"/>
      <c r="DQ25" s="634"/>
      <c r="DR25" s="634"/>
      <c r="DS25" s="634"/>
      <c r="DT25" s="634"/>
      <c r="DU25" s="634"/>
      <c r="DV25" s="635"/>
      <c r="DW25" s="624">
        <v>24.1</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2198</v>
      </c>
      <c r="S26" s="622"/>
      <c r="T26" s="622"/>
      <c r="U26" s="622"/>
      <c r="V26" s="622"/>
      <c r="W26" s="622"/>
      <c r="X26" s="622"/>
      <c r="Y26" s="623"/>
      <c r="Z26" s="659">
        <v>0</v>
      </c>
      <c r="AA26" s="659"/>
      <c r="AB26" s="659"/>
      <c r="AC26" s="659"/>
      <c r="AD26" s="660">
        <v>2198</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1010370</v>
      </c>
      <c r="CS26" s="622"/>
      <c r="CT26" s="622"/>
      <c r="CU26" s="622"/>
      <c r="CV26" s="622"/>
      <c r="CW26" s="622"/>
      <c r="CX26" s="622"/>
      <c r="CY26" s="623"/>
      <c r="CZ26" s="624">
        <v>11.5</v>
      </c>
      <c r="DA26" s="636"/>
      <c r="DB26" s="636"/>
      <c r="DC26" s="637"/>
      <c r="DD26" s="627">
        <v>897298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20</v>
      </c>
      <c r="S27" s="622"/>
      <c r="T27" s="622"/>
      <c r="U27" s="622"/>
      <c r="V27" s="622"/>
      <c r="W27" s="622"/>
      <c r="X27" s="622"/>
      <c r="Y27" s="623"/>
      <c r="Z27" s="659">
        <v>0</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2965523</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1468491</v>
      </c>
      <c r="CS27" s="634"/>
      <c r="CT27" s="634"/>
      <c r="CU27" s="634"/>
      <c r="CV27" s="634"/>
      <c r="CW27" s="634"/>
      <c r="CX27" s="634"/>
      <c r="CY27" s="635"/>
      <c r="CZ27" s="624">
        <v>16.7</v>
      </c>
      <c r="DA27" s="636"/>
      <c r="DB27" s="636"/>
      <c r="DC27" s="637"/>
      <c r="DD27" s="627">
        <v>731448</v>
      </c>
      <c r="DE27" s="634"/>
      <c r="DF27" s="634"/>
      <c r="DG27" s="634"/>
      <c r="DH27" s="634"/>
      <c r="DI27" s="634"/>
      <c r="DJ27" s="634"/>
      <c r="DK27" s="635"/>
      <c r="DL27" s="627">
        <v>469371</v>
      </c>
      <c r="DM27" s="634"/>
      <c r="DN27" s="634"/>
      <c r="DO27" s="634"/>
      <c r="DP27" s="634"/>
      <c r="DQ27" s="634"/>
      <c r="DR27" s="634"/>
      <c r="DS27" s="634"/>
      <c r="DT27" s="634"/>
      <c r="DU27" s="634"/>
      <c r="DV27" s="635"/>
      <c r="DW27" s="624">
        <v>8.3000000000000007</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87224</v>
      </c>
      <c r="S28" s="622"/>
      <c r="T28" s="622"/>
      <c r="U28" s="622"/>
      <c r="V28" s="622"/>
      <c r="W28" s="622"/>
      <c r="X28" s="622"/>
      <c r="Y28" s="623"/>
      <c r="Z28" s="659">
        <v>1</v>
      </c>
      <c r="AA28" s="659"/>
      <c r="AB28" s="659"/>
      <c r="AC28" s="659"/>
      <c r="AD28" s="660">
        <v>11417</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588261</v>
      </c>
      <c r="CS28" s="622"/>
      <c r="CT28" s="622"/>
      <c r="CU28" s="622"/>
      <c r="CV28" s="622"/>
      <c r="CW28" s="622"/>
      <c r="CX28" s="622"/>
      <c r="CY28" s="623"/>
      <c r="CZ28" s="624">
        <v>6.7</v>
      </c>
      <c r="DA28" s="636"/>
      <c r="DB28" s="636"/>
      <c r="DC28" s="637"/>
      <c r="DD28" s="627">
        <v>579744</v>
      </c>
      <c r="DE28" s="622"/>
      <c r="DF28" s="622"/>
      <c r="DG28" s="622"/>
      <c r="DH28" s="622"/>
      <c r="DI28" s="622"/>
      <c r="DJ28" s="622"/>
      <c r="DK28" s="623"/>
      <c r="DL28" s="627">
        <v>579744</v>
      </c>
      <c r="DM28" s="622"/>
      <c r="DN28" s="622"/>
      <c r="DO28" s="622"/>
      <c r="DP28" s="622"/>
      <c r="DQ28" s="622"/>
      <c r="DR28" s="622"/>
      <c r="DS28" s="622"/>
      <c r="DT28" s="622"/>
      <c r="DU28" s="622"/>
      <c r="DV28" s="623"/>
      <c r="DW28" s="624">
        <v>10.199999999999999</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39433</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588261</v>
      </c>
      <c r="CS29" s="634"/>
      <c r="CT29" s="634"/>
      <c r="CU29" s="634"/>
      <c r="CV29" s="634"/>
      <c r="CW29" s="634"/>
      <c r="CX29" s="634"/>
      <c r="CY29" s="635"/>
      <c r="CZ29" s="624">
        <v>6.7</v>
      </c>
      <c r="DA29" s="636"/>
      <c r="DB29" s="636"/>
      <c r="DC29" s="637"/>
      <c r="DD29" s="627">
        <v>579744</v>
      </c>
      <c r="DE29" s="634"/>
      <c r="DF29" s="634"/>
      <c r="DG29" s="634"/>
      <c r="DH29" s="634"/>
      <c r="DI29" s="634"/>
      <c r="DJ29" s="634"/>
      <c r="DK29" s="635"/>
      <c r="DL29" s="627">
        <v>579744</v>
      </c>
      <c r="DM29" s="634"/>
      <c r="DN29" s="634"/>
      <c r="DO29" s="634"/>
      <c r="DP29" s="634"/>
      <c r="DQ29" s="634"/>
      <c r="DR29" s="634"/>
      <c r="DS29" s="634"/>
      <c r="DT29" s="634"/>
      <c r="DU29" s="634"/>
      <c r="DV29" s="635"/>
      <c r="DW29" s="624">
        <v>10.199999999999999</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1127546</v>
      </c>
      <c r="S30" s="622"/>
      <c r="T30" s="622"/>
      <c r="U30" s="622"/>
      <c r="V30" s="622"/>
      <c r="W30" s="622"/>
      <c r="X30" s="622"/>
      <c r="Y30" s="623"/>
      <c r="Z30" s="659">
        <v>12.5</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559546</v>
      </c>
      <c r="CS30" s="622"/>
      <c r="CT30" s="622"/>
      <c r="CU30" s="622"/>
      <c r="CV30" s="622"/>
      <c r="CW30" s="622"/>
      <c r="CX30" s="622"/>
      <c r="CY30" s="623"/>
      <c r="CZ30" s="624">
        <v>6.4</v>
      </c>
      <c r="DA30" s="636"/>
      <c r="DB30" s="636"/>
      <c r="DC30" s="637"/>
      <c r="DD30" s="627">
        <v>551032</v>
      </c>
      <c r="DE30" s="622"/>
      <c r="DF30" s="622"/>
      <c r="DG30" s="622"/>
      <c r="DH30" s="622"/>
      <c r="DI30" s="622"/>
      <c r="DJ30" s="622"/>
      <c r="DK30" s="623"/>
      <c r="DL30" s="627">
        <v>551032</v>
      </c>
      <c r="DM30" s="622"/>
      <c r="DN30" s="622"/>
      <c r="DO30" s="622"/>
      <c r="DP30" s="622"/>
      <c r="DQ30" s="622"/>
      <c r="DR30" s="622"/>
      <c r="DS30" s="622"/>
      <c r="DT30" s="622"/>
      <c r="DU30" s="622"/>
      <c r="DV30" s="623"/>
      <c r="DW30" s="624">
        <v>9.6999999999999993</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99.2</v>
      </c>
      <c r="BH31" s="684"/>
      <c r="BI31" s="684"/>
      <c r="BJ31" s="684"/>
      <c r="BK31" s="684"/>
      <c r="BL31" s="684"/>
      <c r="BM31" s="685">
        <v>98.4</v>
      </c>
      <c r="BN31" s="684"/>
      <c r="BO31" s="684"/>
      <c r="BP31" s="684"/>
      <c r="BQ31" s="686"/>
      <c r="BR31" s="683">
        <v>99.4</v>
      </c>
      <c r="BS31" s="684"/>
      <c r="BT31" s="684"/>
      <c r="BU31" s="684"/>
      <c r="BV31" s="684"/>
      <c r="BW31" s="684"/>
      <c r="BX31" s="685">
        <v>98.6</v>
      </c>
      <c r="BY31" s="684"/>
      <c r="BZ31" s="684"/>
      <c r="CA31" s="684"/>
      <c r="CB31" s="686"/>
      <c r="CD31" s="642"/>
      <c r="CE31" s="643"/>
      <c r="CF31" s="618" t="s">
        <v>300</v>
      </c>
      <c r="CG31" s="619"/>
      <c r="CH31" s="619"/>
      <c r="CI31" s="619"/>
      <c r="CJ31" s="619"/>
      <c r="CK31" s="619"/>
      <c r="CL31" s="619"/>
      <c r="CM31" s="619"/>
      <c r="CN31" s="619"/>
      <c r="CO31" s="619"/>
      <c r="CP31" s="619"/>
      <c r="CQ31" s="620"/>
      <c r="CR31" s="621">
        <v>28715</v>
      </c>
      <c r="CS31" s="634"/>
      <c r="CT31" s="634"/>
      <c r="CU31" s="634"/>
      <c r="CV31" s="634"/>
      <c r="CW31" s="634"/>
      <c r="CX31" s="634"/>
      <c r="CY31" s="635"/>
      <c r="CZ31" s="624">
        <v>0.3</v>
      </c>
      <c r="DA31" s="636"/>
      <c r="DB31" s="636"/>
      <c r="DC31" s="637"/>
      <c r="DD31" s="627">
        <v>28712</v>
      </c>
      <c r="DE31" s="634"/>
      <c r="DF31" s="634"/>
      <c r="DG31" s="634"/>
      <c r="DH31" s="634"/>
      <c r="DI31" s="634"/>
      <c r="DJ31" s="634"/>
      <c r="DK31" s="635"/>
      <c r="DL31" s="627">
        <v>28712</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597850</v>
      </c>
      <c r="S32" s="622"/>
      <c r="T32" s="622"/>
      <c r="U32" s="622"/>
      <c r="V32" s="622"/>
      <c r="W32" s="622"/>
      <c r="X32" s="622"/>
      <c r="Y32" s="623"/>
      <c r="Z32" s="659">
        <v>6.6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99.2</v>
      </c>
      <c r="BH32" s="634"/>
      <c r="BI32" s="634"/>
      <c r="BJ32" s="634"/>
      <c r="BK32" s="634"/>
      <c r="BL32" s="634"/>
      <c r="BM32" s="625">
        <v>98.5</v>
      </c>
      <c r="BN32" s="634"/>
      <c r="BO32" s="634"/>
      <c r="BP32" s="634"/>
      <c r="BQ32" s="657"/>
      <c r="BR32" s="687">
        <v>99.5</v>
      </c>
      <c r="BS32" s="634"/>
      <c r="BT32" s="634"/>
      <c r="BU32" s="634"/>
      <c r="BV32" s="634"/>
      <c r="BW32" s="634"/>
      <c r="BX32" s="625">
        <v>98.8</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13220</v>
      </c>
      <c r="S33" s="622"/>
      <c r="T33" s="622"/>
      <c r="U33" s="622"/>
      <c r="V33" s="622"/>
      <c r="W33" s="622"/>
      <c r="X33" s="622"/>
      <c r="Y33" s="623"/>
      <c r="Z33" s="659">
        <v>0.1</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99.1</v>
      </c>
      <c r="BH33" s="606"/>
      <c r="BI33" s="606"/>
      <c r="BJ33" s="606"/>
      <c r="BK33" s="606"/>
      <c r="BL33" s="606"/>
      <c r="BM33" s="652">
        <v>98.2</v>
      </c>
      <c r="BN33" s="606"/>
      <c r="BO33" s="606"/>
      <c r="BP33" s="606"/>
      <c r="BQ33" s="669"/>
      <c r="BR33" s="682">
        <v>99.2</v>
      </c>
      <c r="BS33" s="606"/>
      <c r="BT33" s="606"/>
      <c r="BU33" s="606"/>
      <c r="BV33" s="606"/>
      <c r="BW33" s="606"/>
      <c r="BX33" s="652">
        <v>98.3</v>
      </c>
      <c r="BY33" s="606"/>
      <c r="BZ33" s="606"/>
      <c r="CA33" s="606"/>
      <c r="CB33" s="669"/>
      <c r="CD33" s="618" t="s">
        <v>307</v>
      </c>
      <c r="CE33" s="619"/>
      <c r="CF33" s="619"/>
      <c r="CG33" s="619"/>
      <c r="CH33" s="619"/>
      <c r="CI33" s="619"/>
      <c r="CJ33" s="619"/>
      <c r="CK33" s="619"/>
      <c r="CL33" s="619"/>
      <c r="CM33" s="619"/>
      <c r="CN33" s="619"/>
      <c r="CO33" s="619"/>
      <c r="CP33" s="619"/>
      <c r="CQ33" s="620"/>
      <c r="CR33" s="621">
        <v>3821122</v>
      </c>
      <c r="CS33" s="634"/>
      <c r="CT33" s="634"/>
      <c r="CU33" s="634"/>
      <c r="CV33" s="634"/>
      <c r="CW33" s="634"/>
      <c r="CX33" s="634"/>
      <c r="CY33" s="635"/>
      <c r="CZ33" s="624">
        <v>43.5</v>
      </c>
      <c r="DA33" s="636"/>
      <c r="DB33" s="636"/>
      <c r="DC33" s="637"/>
      <c r="DD33" s="627">
        <v>3193382</v>
      </c>
      <c r="DE33" s="634"/>
      <c r="DF33" s="634"/>
      <c r="DG33" s="634"/>
      <c r="DH33" s="634"/>
      <c r="DI33" s="634"/>
      <c r="DJ33" s="634"/>
      <c r="DK33" s="635"/>
      <c r="DL33" s="627">
        <v>2656065</v>
      </c>
      <c r="DM33" s="634"/>
      <c r="DN33" s="634"/>
      <c r="DO33" s="634"/>
      <c r="DP33" s="634"/>
      <c r="DQ33" s="634"/>
      <c r="DR33" s="634"/>
      <c r="DS33" s="634"/>
      <c r="DT33" s="634"/>
      <c r="DU33" s="634"/>
      <c r="DV33" s="635"/>
      <c r="DW33" s="624">
        <v>46.8</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88807</v>
      </c>
      <c r="S34" s="622"/>
      <c r="T34" s="622"/>
      <c r="U34" s="622"/>
      <c r="V34" s="622"/>
      <c r="W34" s="622"/>
      <c r="X34" s="622"/>
      <c r="Y34" s="623"/>
      <c r="Z34" s="659">
        <v>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1300246</v>
      </c>
      <c r="CS34" s="622"/>
      <c r="CT34" s="622"/>
      <c r="CU34" s="622"/>
      <c r="CV34" s="622"/>
      <c r="CW34" s="622"/>
      <c r="CX34" s="622"/>
      <c r="CY34" s="623"/>
      <c r="CZ34" s="624">
        <v>14.8</v>
      </c>
      <c r="DA34" s="636"/>
      <c r="DB34" s="636"/>
      <c r="DC34" s="637"/>
      <c r="DD34" s="627">
        <v>975298</v>
      </c>
      <c r="DE34" s="622"/>
      <c r="DF34" s="622"/>
      <c r="DG34" s="622"/>
      <c r="DH34" s="622"/>
      <c r="DI34" s="622"/>
      <c r="DJ34" s="622"/>
      <c r="DK34" s="623"/>
      <c r="DL34" s="627">
        <v>875815</v>
      </c>
      <c r="DM34" s="622"/>
      <c r="DN34" s="622"/>
      <c r="DO34" s="622"/>
      <c r="DP34" s="622"/>
      <c r="DQ34" s="622"/>
      <c r="DR34" s="622"/>
      <c r="DS34" s="622"/>
      <c r="DT34" s="622"/>
      <c r="DU34" s="622"/>
      <c r="DV34" s="623"/>
      <c r="DW34" s="624">
        <v>15.4</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90717</v>
      </c>
      <c r="S35" s="622"/>
      <c r="T35" s="622"/>
      <c r="U35" s="622"/>
      <c r="V35" s="622"/>
      <c r="W35" s="622"/>
      <c r="X35" s="622"/>
      <c r="Y35" s="623"/>
      <c r="Z35" s="659">
        <v>1</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53757</v>
      </c>
      <c r="CS35" s="634"/>
      <c r="CT35" s="634"/>
      <c r="CU35" s="634"/>
      <c r="CV35" s="634"/>
      <c r="CW35" s="634"/>
      <c r="CX35" s="634"/>
      <c r="CY35" s="635"/>
      <c r="CZ35" s="624">
        <v>0.6</v>
      </c>
      <c r="DA35" s="636"/>
      <c r="DB35" s="636"/>
      <c r="DC35" s="637"/>
      <c r="DD35" s="627">
        <v>48012</v>
      </c>
      <c r="DE35" s="634"/>
      <c r="DF35" s="634"/>
      <c r="DG35" s="634"/>
      <c r="DH35" s="634"/>
      <c r="DI35" s="634"/>
      <c r="DJ35" s="634"/>
      <c r="DK35" s="635"/>
      <c r="DL35" s="627">
        <v>44631</v>
      </c>
      <c r="DM35" s="634"/>
      <c r="DN35" s="634"/>
      <c r="DO35" s="634"/>
      <c r="DP35" s="634"/>
      <c r="DQ35" s="634"/>
      <c r="DR35" s="634"/>
      <c r="DS35" s="634"/>
      <c r="DT35" s="634"/>
      <c r="DU35" s="634"/>
      <c r="DV35" s="635"/>
      <c r="DW35" s="624">
        <v>0.8</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313474</v>
      </c>
      <c r="S36" s="622"/>
      <c r="T36" s="622"/>
      <c r="U36" s="622"/>
      <c r="V36" s="622"/>
      <c r="W36" s="622"/>
      <c r="X36" s="622"/>
      <c r="Y36" s="623"/>
      <c r="Z36" s="659">
        <v>3.5</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944660</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43839</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1271350</v>
      </c>
      <c r="CS36" s="622"/>
      <c r="CT36" s="622"/>
      <c r="CU36" s="622"/>
      <c r="CV36" s="622"/>
      <c r="CW36" s="622"/>
      <c r="CX36" s="622"/>
      <c r="CY36" s="623"/>
      <c r="CZ36" s="624">
        <v>14.5</v>
      </c>
      <c r="DA36" s="636"/>
      <c r="DB36" s="636"/>
      <c r="DC36" s="637"/>
      <c r="DD36" s="627">
        <v>1175128</v>
      </c>
      <c r="DE36" s="622"/>
      <c r="DF36" s="622"/>
      <c r="DG36" s="622"/>
      <c r="DH36" s="622"/>
      <c r="DI36" s="622"/>
      <c r="DJ36" s="622"/>
      <c r="DK36" s="623"/>
      <c r="DL36" s="627">
        <v>994274</v>
      </c>
      <c r="DM36" s="622"/>
      <c r="DN36" s="622"/>
      <c r="DO36" s="622"/>
      <c r="DP36" s="622"/>
      <c r="DQ36" s="622"/>
      <c r="DR36" s="622"/>
      <c r="DS36" s="622"/>
      <c r="DT36" s="622"/>
      <c r="DU36" s="622"/>
      <c r="DV36" s="623"/>
      <c r="DW36" s="624">
        <v>17.5</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290186</v>
      </c>
      <c r="S37" s="622"/>
      <c r="T37" s="622"/>
      <c r="U37" s="622"/>
      <c r="V37" s="622"/>
      <c r="W37" s="622"/>
      <c r="X37" s="622"/>
      <c r="Y37" s="623"/>
      <c r="Z37" s="659">
        <v>3.2</v>
      </c>
      <c r="AA37" s="659"/>
      <c r="AB37" s="659"/>
      <c r="AC37" s="659"/>
      <c r="AD37" s="660">
        <v>1424</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19144</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36113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842464</v>
      </c>
      <c r="CS37" s="634"/>
      <c r="CT37" s="634"/>
      <c r="CU37" s="634"/>
      <c r="CV37" s="634"/>
      <c r="CW37" s="634"/>
      <c r="CX37" s="634"/>
      <c r="CY37" s="635"/>
      <c r="CZ37" s="624">
        <v>9.6</v>
      </c>
      <c r="DA37" s="636"/>
      <c r="DB37" s="636"/>
      <c r="DC37" s="637"/>
      <c r="DD37" s="627">
        <v>811502</v>
      </c>
      <c r="DE37" s="634"/>
      <c r="DF37" s="634"/>
      <c r="DG37" s="634"/>
      <c r="DH37" s="634"/>
      <c r="DI37" s="634"/>
      <c r="DJ37" s="634"/>
      <c r="DK37" s="635"/>
      <c r="DL37" s="627">
        <v>696838</v>
      </c>
      <c r="DM37" s="634"/>
      <c r="DN37" s="634"/>
      <c r="DO37" s="634"/>
      <c r="DP37" s="634"/>
      <c r="DQ37" s="634"/>
      <c r="DR37" s="634"/>
      <c r="DS37" s="634"/>
      <c r="DT37" s="634"/>
      <c r="DU37" s="634"/>
      <c r="DV37" s="635"/>
      <c r="DW37" s="624">
        <v>12.3</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480300</v>
      </c>
      <c r="S38" s="622"/>
      <c r="T38" s="622"/>
      <c r="U38" s="622"/>
      <c r="V38" s="622"/>
      <c r="W38" s="622"/>
      <c r="X38" s="622"/>
      <c r="Y38" s="623"/>
      <c r="Z38" s="659">
        <v>5.3</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4390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2673</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921126</v>
      </c>
      <c r="CS38" s="622"/>
      <c r="CT38" s="622"/>
      <c r="CU38" s="622"/>
      <c r="CV38" s="622"/>
      <c r="CW38" s="622"/>
      <c r="CX38" s="622"/>
      <c r="CY38" s="623"/>
      <c r="CZ38" s="624">
        <v>10.5</v>
      </c>
      <c r="DA38" s="636"/>
      <c r="DB38" s="636"/>
      <c r="DC38" s="637"/>
      <c r="DD38" s="627">
        <v>741675</v>
      </c>
      <c r="DE38" s="622"/>
      <c r="DF38" s="622"/>
      <c r="DG38" s="622"/>
      <c r="DH38" s="622"/>
      <c r="DI38" s="622"/>
      <c r="DJ38" s="622"/>
      <c r="DK38" s="623"/>
      <c r="DL38" s="627">
        <v>741345</v>
      </c>
      <c r="DM38" s="622"/>
      <c r="DN38" s="622"/>
      <c r="DO38" s="622"/>
      <c r="DP38" s="622"/>
      <c r="DQ38" s="622"/>
      <c r="DR38" s="622"/>
      <c r="DS38" s="622"/>
      <c r="DT38" s="622"/>
      <c r="DU38" s="622"/>
      <c r="DV38" s="623"/>
      <c r="DW38" s="624">
        <v>13.1</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4062</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254643</v>
      </c>
      <c r="CS39" s="634"/>
      <c r="CT39" s="634"/>
      <c r="CU39" s="634"/>
      <c r="CV39" s="634"/>
      <c r="CW39" s="634"/>
      <c r="CX39" s="634"/>
      <c r="CY39" s="635"/>
      <c r="CZ39" s="624">
        <v>2.9</v>
      </c>
      <c r="DA39" s="636"/>
      <c r="DB39" s="636"/>
      <c r="DC39" s="637"/>
      <c r="DD39" s="627">
        <v>253269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134</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20000</v>
      </c>
      <c r="CS40" s="622"/>
      <c r="CT40" s="622"/>
      <c r="CU40" s="622"/>
      <c r="CV40" s="622"/>
      <c r="CW40" s="622"/>
      <c r="CX40" s="622"/>
      <c r="CY40" s="623"/>
      <c r="CZ40" s="624">
        <v>0.2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9044710</v>
      </c>
      <c r="S41" s="646"/>
      <c r="T41" s="646"/>
      <c r="U41" s="646"/>
      <c r="V41" s="646"/>
      <c r="W41" s="646"/>
      <c r="X41" s="646"/>
      <c r="Y41" s="649"/>
      <c r="Z41" s="650">
        <v>100</v>
      </c>
      <c r="AA41" s="650"/>
      <c r="AB41" s="650"/>
      <c r="AC41" s="650"/>
      <c r="AD41" s="651">
        <v>5679276</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203590</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3</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717536</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349</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1095445</v>
      </c>
      <c r="CS42" s="634"/>
      <c r="CT42" s="634"/>
      <c r="CU42" s="634"/>
      <c r="CV42" s="634"/>
      <c r="CW42" s="634"/>
      <c r="CX42" s="634"/>
      <c r="CY42" s="635"/>
      <c r="CZ42" s="624">
        <v>12.5</v>
      </c>
      <c r="DA42" s="636"/>
      <c r="DB42" s="636"/>
      <c r="DC42" s="637"/>
      <c r="DD42" s="627">
        <v>288978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5818</v>
      </c>
      <c r="CS43" s="634"/>
      <c r="CT43" s="634"/>
      <c r="CU43" s="634"/>
      <c r="CV43" s="634"/>
      <c r="CW43" s="634"/>
      <c r="CX43" s="634"/>
      <c r="CY43" s="635"/>
      <c r="CZ43" s="624">
        <v>0.1</v>
      </c>
      <c r="DA43" s="636"/>
      <c r="DB43" s="636"/>
      <c r="DC43" s="637"/>
      <c r="DD43" s="627">
        <v>5818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1095445</v>
      </c>
      <c r="CS44" s="622"/>
      <c r="CT44" s="622"/>
      <c r="CU44" s="622"/>
      <c r="CV44" s="622"/>
      <c r="CW44" s="622"/>
      <c r="CX44" s="622"/>
      <c r="CY44" s="623"/>
      <c r="CZ44" s="624">
        <v>12.5</v>
      </c>
      <c r="DA44" s="625"/>
      <c r="DB44" s="625"/>
      <c r="DC44" s="626"/>
      <c r="DD44" s="627">
        <v>288978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427248</v>
      </c>
      <c r="CS45" s="634"/>
      <c r="CT45" s="634"/>
      <c r="CU45" s="634"/>
      <c r="CV45" s="634"/>
      <c r="CW45" s="634"/>
      <c r="CX45" s="634"/>
      <c r="CY45" s="635"/>
      <c r="CZ45" s="624">
        <v>4.9000000000000004</v>
      </c>
      <c r="DA45" s="636"/>
      <c r="DB45" s="636"/>
      <c r="DC45" s="637"/>
      <c r="DD45" s="627">
        <v>30080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656977</v>
      </c>
      <c r="CS46" s="622"/>
      <c r="CT46" s="622"/>
      <c r="CU46" s="622"/>
      <c r="CV46" s="622"/>
      <c r="CW46" s="622"/>
      <c r="CX46" s="622"/>
      <c r="CY46" s="623"/>
      <c r="CZ46" s="624">
        <v>7.5</v>
      </c>
      <c r="DA46" s="625"/>
      <c r="DB46" s="625"/>
      <c r="DC46" s="626"/>
      <c r="DD46" s="627">
        <v>258378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8784837</v>
      </c>
      <c r="CS49" s="606"/>
      <c r="CT49" s="606"/>
      <c r="CU49" s="606"/>
      <c r="CV49" s="606"/>
      <c r="CW49" s="606"/>
      <c r="CX49" s="606"/>
      <c r="CY49" s="607"/>
      <c r="CZ49" s="608">
        <v>100</v>
      </c>
      <c r="DA49" s="609"/>
      <c r="DB49" s="609"/>
      <c r="DC49" s="610"/>
      <c r="DD49" s="611">
        <v>6449020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hu81Az0nJPw/z9GTLYbpPu5oxEUyMSEV96ZfM1QSzAsrmkEdS2bcNqsBeyGZSNNlS/yFpjU/dRd0u1F3XHL7Fw==" saltValue="ahm51aQ3YZJS1t4+tkx4Q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9045</v>
      </c>
      <c r="R7" s="1103"/>
      <c r="S7" s="1103"/>
      <c r="T7" s="1103"/>
      <c r="U7" s="1103"/>
      <c r="V7" s="1103">
        <v>8785</v>
      </c>
      <c r="W7" s="1103"/>
      <c r="X7" s="1103"/>
      <c r="Y7" s="1103"/>
      <c r="Z7" s="1103"/>
      <c r="AA7" s="1103">
        <v>260</v>
      </c>
      <c r="AB7" s="1103"/>
      <c r="AC7" s="1103"/>
      <c r="AD7" s="1103"/>
      <c r="AE7" s="1104"/>
      <c r="AF7" s="1105">
        <v>227</v>
      </c>
      <c r="AG7" s="1106"/>
      <c r="AH7" s="1106"/>
      <c r="AI7" s="1106"/>
      <c r="AJ7" s="1107"/>
      <c r="AK7" s="1108">
        <v>91</v>
      </c>
      <c r="AL7" s="1109"/>
      <c r="AM7" s="1109"/>
      <c r="AN7" s="1109"/>
      <c r="AO7" s="1109"/>
      <c r="AP7" s="1109">
        <v>7286</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0</v>
      </c>
      <c r="R8" s="1039"/>
      <c r="S8" s="1039"/>
      <c r="T8" s="1039"/>
      <c r="U8" s="1039"/>
      <c r="V8" s="1039">
        <v>0</v>
      </c>
      <c r="W8" s="1039"/>
      <c r="X8" s="1039"/>
      <c r="Y8" s="1039"/>
      <c r="Z8" s="1039"/>
      <c r="AA8" s="1039" t="s">
        <v>545</v>
      </c>
      <c r="AB8" s="1039"/>
      <c r="AC8" s="1039"/>
      <c r="AD8" s="1039"/>
      <c r="AE8" s="1040"/>
      <c r="AF8" s="1035" t="s">
        <v>122</v>
      </c>
      <c r="AG8" s="1036"/>
      <c r="AH8" s="1036"/>
      <c r="AI8" s="1036"/>
      <c r="AJ8" s="1037"/>
      <c r="AK8" s="1080" t="s">
        <v>545</v>
      </c>
      <c r="AL8" s="1081"/>
      <c r="AM8" s="1081"/>
      <c r="AN8" s="1081"/>
      <c r="AO8" s="1081"/>
      <c r="AP8" s="1081" t="s">
        <v>545</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v>9045</v>
      </c>
      <c r="R23" s="1061"/>
      <c r="S23" s="1061"/>
      <c r="T23" s="1061"/>
      <c r="U23" s="1061"/>
      <c r="V23" s="1061">
        <v>8785</v>
      </c>
      <c r="W23" s="1061"/>
      <c r="X23" s="1061"/>
      <c r="Y23" s="1061"/>
      <c r="Z23" s="1061"/>
      <c r="AA23" s="1061">
        <v>260</v>
      </c>
      <c r="AB23" s="1061"/>
      <c r="AC23" s="1061"/>
      <c r="AD23" s="1061"/>
      <c r="AE23" s="1068"/>
      <c r="AF23" s="1069">
        <v>227</v>
      </c>
      <c r="AG23" s="1061"/>
      <c r="AH23" s="1061"/>
      <c r="AI23" s="1061"/>
      <c r="AJ23" s="1070"/>
      <c r="AK23" s="1071"/>
      <c r="AL23" s="1072"/>
      <c r="AM23" s="1072"/>
      <c r="AN23" s="1072"/>
      <c r="AO23" s="1072"/>
      <c r="AP23" s="1061">
        <v>7286</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2223</v>
      </c>
      <c r="R28" s="1051"/>
      <c r="S28" s="1051"/>
      <c r="T28" s="1051"/>
      <c r="U28" s="1051"/>
      <c r="V28" s="1051">
        <v>2179</v>
      </c>
      <c r="W28" s="1051"/>
      <c r="X28" s="1051"/>
      <c r="Y28" s="1051"/>
      <c r="Z28" s="1051"/>
      <c r="AA28" s="1051">
        <v>44</v>
      </c>
      <c r="AB28" s="1051"/>
      <c r="AC28" s="1051"/>
      <c r="AD28" s="1051"/>
      <c r="AE28" s="1052"/>
      <c r="AF28" s="1053">
        <v>44</v>
      </c>
      <c r="AG28" s="1051"/>
      <c r="AH28" s="1051"/>
      <c r="AI28" s="1051"/>
      <c r="AJ28" s="1054"/>
      <c r="AK28" s="1042">
        <v>166</v>
      </c>
      <c r="AL28" s="1043"/>
      <c r="AM28" s="1043"/>
      <c r="AN28" s="1043"/>
      <c r="AO28" s="1043"/>
      <c r="AP28" s="1043" t="s">
        <v>545</v>
      </c>
      <c r="AQ28" s="1043"/>
      <c r="AR28" s="1043"/>
      <c r="AS28" s="1043"/>
      <c r="AT28" s="1043"/>
      <c r="AU28" s="1043" t="s">
        <v>545</v>
      </c>
      <c r="AV28" s="1043"/>
      <c r="AW28" s="1043"/>
      <c r="AX28" s="1043"/>
      <c r="AY28" s="1043"/>
      <c r="AZ28" s="1044" t="s">
        <v>545</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1878</v>
      </c>
      <c r="R29" s="1039"/>
      <c r="S29" s="1039"/>
      <c r="T29" s="1039"/>
      <c r="U29" s="1039"/>
      <c r="V29" s="1039">
        <v>1861</v>
      </c>
      <c r="W29" s="1039"/>
      <c r="X29" s="1039"/>
      <c r="Y29" s="1039"/>
      <c r="Z29" s="1039"/>
      <c r="AA29" s="1039">
        <v>16</v>
      </c>
      <c r="AB29" s="1039"/>
      <c r="AC29" s="1039"/>
      <c r="AD29" s="1039"/>
      <c r="AE29" s="1040"/>
      <c r="AF29" s="1035">
        <v>16</v>
      </c>
      <c r="AG29" s="1036"/>
      <c r="AH29" s="1036"/>
      <c r="AI29" s="1036"/>
      <c r="AJ29" s="1037"/>
      <c r="AK29" s="980">
        <v>307</v>
      </c>
      <c r="AL29" s="971"/>
      <c r="AM29" s="971"/>
      <c r="AN29" s="971"/>
      <c r="AO29" s="971"/>
      <c r="AP29" s="971" t="s">
        <v>545</v>
      </c>
      <c r="AQ29" s="971"/>
      <c r="AR29" s="971"/>
      <c r="AS29" s="971"/>
      <c r="AT29" s="971"/>
      <c r="AU29" s="971" t="s">
        <v>545</v>
      </c>
      <c r="AV29" s="971"/>
      <c r="AW29" s="971"/>
      <c r="AX29" s="971"/>
      <c r="AY29" s="971"/>
      <c r="AZ29" s="1041" t="s">
        <v>545</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442</v>
      </c>
      <c r="R30" s="1039"/>
      <c r="S30" s="1039"/>
      <c r="T30" s="1039"/>
      <c r="U30" s="1039"/>
      <c r="V30" s="1039">
        <v>439</v>
      </c>
      <c r="W30" s="1039"/>
      <c r="X30" s="1039"/>
      <c r="Y30" s="1039"/>
      <c r="Z30" s="1039"/>
      <c r="AA30" s="1039">
        <v>4</v>
      </c>
      <c r="AB30" s="1039"/>
      <c r="AC30" s="1039"/>
      <c r="AD30" s="1039"/>
      <c r="AE30" s="1040"/>
      <c r="AF30" s="1035">
        <v>4</v>
      </c>
      <c r="AG30" s="1036"/>
      <c r="AH30" s="1036"/>
      <c r="AI30" s="1036"/>
      <c r="AJ30" s="1037"/>
      <c r="AK30" s="980">
        <v>95</v>
      </c>
      <c r="AL30" s="971"/>
      <c r="AM30" s="971"/>
      <c r="AN30" s="971"/>
      <c r="AO30" s="971"/>
      <c r="AP30" s="971" t="s">
        <v>545</v>
      </c>
      <c r="AQ30" s="971"/>
      <c r="AR30" s="971"/>
      <c r="AS30" s="971"/>
      <c r="AT30" s="971"/>
      <c r="AU30" s="971" t="s">
        <v>545</v>
      </c>
      <c r="AV30" s="971"/>
      <c r="AW30" s="971"/>
      <c r="AX30" s="971"/>
      <c r="AY30" s="971"/>
      <c r="AZ30" s="1041" t="s">
        <v>545</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524</v>
      </c>
      <c r="R31" s="1039"/>
      <c r="S31" s="1039"/>
      <c r="T31" s="1039"/>
      <c r="U31" s="1039"/>
      <c r="V31" s="1039">
        <v>465</v>
      </c>
      <c r="W31" s="1039"/>
      <c r="X31" s="1039"/>
      <c r="Y31" s="1039"/>
      <c r="Z31" s="1039"/>
      <c r="AA31" s="1039">
        <v>59</v>
      </c>
      <c r="AB31" s="1039"/>
      <c r="AC31" s="1039"/>
      <c r="AD31" s="1039"/>
      <c r="AE31" s="1040"/>
      <c r="AF31" s="1035">
        <v>847</v>
      </c>
      <c r="AG31" s="1036"/>
      <c r="AH31" s="1036"/>
      <c r="AI31" s="1036"/>
      <c r="AJ31" s="1037"/>
      <c r="AK31" s="980">
        <v>4</v>
      </c>
      <c r="AL31" s="971"/>
      <c r="AM31" s="971"/>
      <c r="AN31" s="971"/>
      <c r="AO31" s="971"/>
      <c r="AP31" s="971">
        <v>350</v>
      </c>
      <c r="AQ31" s="971"/>
      <c r="AR31" s="971"/>
      <c r="AS31" s="971"/>
      <c r="AT31" s="971"/>
      <c r="AU31" s="971">
        <v>1</v>
      </c>
      <c r="AV31" s="971"/>
      <c r="AW31" s="971"/>
      <c r="AX31" s="971"/>
      <c r="AY31" s="971"/>
      <c r="AZ31" s="1041" t="s">
        <v>545</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394</v>
      </c>
      <c r="C32" s="1031"/>
      <c r="D32" s="1031"/>
      <c r="E32" s="1031"/>
      <c r="F32" s="1031"/>
      <c r="G32" s="1031"/>
      <c r="H32" s="1031"/>
      <c r="I32" s="1031"/>
      <c r="J32" s="1031"/>
      <c r="K32" s="1031"/>
      <c r="L32" s="1031"/>
      <c r="M32" s="1031"/>
      <c r="N32" s="1031"/>
      <c r="O32" s="1031"/>
      <c r="P32" s="1032"/>
      <c r="Q32" s="1038">
        <v>44</v>
      </c>
      <c r="R32" s="1039"/>
      <c r="S32" s="1039"/>
      <c r="T32" s="1039"/>
      <c r="U32" s="1039"/>
      <c r="V32" s="1039">
        <v>43</v>
      </c>
      <c r="W32" s="1039"/>
      <c r="X32" s="1039"/>
      <c r="Y32" s="1039"/>
      <c r="Z32" s="1039"/>
      <c r="AA32" s="1039">
        <v>1</v>
      </c>
      <c r="AB32" s="1039"/>
      <c r="AC32" s="1039"/>
      <c r="AD32" s="1039"/>
      <c r="AE32" s="1040"/>
      <c r="AF32" s="1035" t="s">
        <v>122</v>
      </c>
      <c r="AG32" s="1036"/>
      <c r="AH32" s="1036"/>
      <c r="AI32" s="1036"/>
      <c r="AJ32" s="1037"/>
      <c r="AK32" s="980">
        <v>22</v>
      </c>
      <c r="AL32" s="971"/>
      <c r="AM32" s="971"/>
      <c r="AN32" s="971"/>
      <c r="AO32" s="971"/>
      <c r="AP32" s="971">
        <v>24</v>
      </c>
      <c r="AQ32" s="971"/>
      <c r="AR32" s="971"/>
      <c r="AS32" s="971"/>
      <c r="AT32" s="971"/>
      <c r="AU32" s="971">
        <v>16</v>
      </c>
      <c r="AV32" s="971"/>
      <c r="AW32" s="971"/>
      <c r="AX32" s="971"/>
      <c r="AY32" s="971"/>
      <c r="AZ32" s="1041" t="s">
        <v>545</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911</v>
      </c>
      <c r="AG63" s="959"/>
      <c r="AH63" s="959"/>
      <c r="AI63" s="959"/>
      <c r="AJ63" s="1022"/>
      <c r="AK63" s="1023"/>
      <c r="AL63" s="963"/>
      <c r="AM63" s="963"/>
      <c r="AN63" s="963"/>
      <c r="AO63" s="963"/>
      <c r="AP63" s="959">
        <v>374</v>
      </c>
      <c r="AQ63" s="959"/>
      <c r="AR63" s="959"/>
      <c r="AS63" s="959"/>
      <c r="AT63" s="959"/>
      <c r="AU63" s="959">
        <v>17</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546</v>
      </c>
      <c r="C68" s="986"/>
      <c r="D68" s="986"/>
      <c r="E68" s="986"/>
      <c r="F68" s="986"/>
      <c r="G68" s="986"/>
      <c r="H68" s="986"/>
      <c r="I68" s="986"/>
      <c r="J68" s="986"/>
      <c r="K68" s="986"/>
      <c r="L68" s="986"/>
      <c r="M68" s="986"/>
      <c r="N68" s="986"/>
      <c r="O68" s="986"/>
      <c r="P68" s="987"/>
      <c r="Q68" s="988">
        <v>8102</v>
      </c>
      <c r="R68" s="982"/>
      <c r="S68" s="982"/>
      <c r="T68" s="982"/>
      <c r="U68" s="982"/>
      <c r="V68" s="982">
        <v>6206</v>
      </c>
      <c r="W68" s="982"/>
      <c r="X68" s="982"/>
      <c r="Y68" s="982"/>
      <c r="Z68" s="982"/>
      <c r="AA68" s="982">
        <v>1897</v>
      </c>
      <c r="AB68" s="982"/>
      <c r="AC68" s="982"/>
      <c r="AD68" s="982"/>
      <c r="AE68" s="982"/>
      <c r="AF68" s="982">
        <v>1897</v>
      </c>
      <c r="AG68" s="982"/>
      <c r="AH68" s="982"/>
      <c r="AI68" s="982"/>
      <c r="AJ68" s="982"/>
      <c r="AK68" s="982" t="s">
        <v>545</v>
      </c>
      <c r="AL68" s="982"/>
      <c r="AM68" s="982"/>
      <c r="AN68" s="982"/>
      <c r="AO68" s="982"/>
      <c r="AP68" s="982" t="s">
        <v>545</v>
      </c>
      <c r="AQ68" s="982"/>
      <c r="AR68" s="982"/>
      <c r="AS68" s="982"/>
      <c r="AT68" s="982"/>
      <c r="AU68" s="982" t="s">
        <v>545</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547</v>
      </c>
      <c r="C69" s="975"/>
      <c r="D69" s="975"/>
      <c r="E69" s="975"/>
      <c r="F69" s="975"/>
      <c r="G69" s="975"/>
      <c r="H69" s="975"/>
      <c r="I69" s="975"/>
      <c r="J69" s="975"/>
      <c r="K69" s="975"/>
      <c r="L69" s="975"/>
      <c r="M69" s="975"/>
      <c r="N69" s="975"/>
      <c r="O69" s="975"/>
      <c r="P69" s="976"/>
      <c r="Q69" s="977">
        <v>1058</v>
      </c>
      <c r="R69" s="971"/>
      <c r="S69" s="971"/>
      <c r="T69" s="971"/>
      <c r="U69" s="971"/>
      <c r="V69" s="971">
        <v>1022</v>
      </c>
      <c r="W69" s="971"/>
      <c r="X69" s="971"/>
      <c r="Y69" s="971"/>
      <c r="Z69" s="971"/>
      <c r="AA69" s="971">
        <v>36</v>
      </c>
      <c r="AB69" s="971"/>
      <c r="AC69" s="971"/>
      <c r="AD69" s="971"/>
      <c r="AE69" s="971"/>
      <c r="AF69" s="971">
        <v>36</v>
      </c>
      <c r="AG69" s="971"/>
      <c r="AH69" s="971"/>
      <c r="AI69" s="971"/>
      <c r="AJ69" s="971"/>
      <c r="AK69" s="971" t="s">
        <v>545</v>
      </c>
      <c r="AL69" s="971"/>
      <c r="AM69" s="971"/>
      <c r="AN69" s="971"/>
      <c r="AO69" s="971"/>
      <c r="AP69" s="971">
        <v>943</v>
      </c>
      <c r="AQ69" s="971"/>
      <c r="AR69" s="971"/>
      <c r="AS69" s="971"/>
      <c r="AT69" s="971"/>
      <c r="AU69" s="971">
        <v>473</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548</v>
      </c>
      <c r="C70" s="975"/>
      <c r="D70" s="975"/>
      <c r="E70" s="975"/>
      <c r="F70" s="975"/>
      <c r="G70" s="975"/>
      <c r="H70" s="975"/>
      <c r="I70" s="975"/>
      <c r="J70" s="975"/>
      <c r="K70" s="975"/>
      <c r="L70" s="975"/>
      <c r="M70" s="975"/>
      <c r="N70" s="975"/>
      <c r="O70" s="975"/>
      <c r="P70" s="976"/>
      <c r="Q70" s="977">
        <v>746</v>
      </c>
      <c r="R70" s="971"/>
      <c r="S70" s="971"/>
      <c r="T70" s="971"/>
      <c r="U70" s="971"/>
      <c r="V70" s="971">
        <v>732</v>
      </c>
      <c r="W70" s="971"/>
      <c r="X70" s="971"/>
      <c r="Y70" s="971"/>
      <c r="Z70" s="971"/>
      <c r="AA70" s="971">
        <v>14</v>
      </c>
      <c r="AB70" s="971"/>
      <c r="AC70" s="971"/>
      <c r="AD70" s="971"/>
      <c r="AE70" s="971"/>
      <c r="AF70" s="971">
        <v>14</v>
      </c>
      <c r="AG70" s="971"/>
      <c r="AH70" s="971"/>
      <c r="AI70" s="971"/>
      <c r="AJ70" s="971"/>
      <c r="AK70" s="971" t="s">
        <v>545</v>
      </c>
      <c r="AL70" s="971"/>
      <c r="AM70" s="971"/>
      <c r="AN70" s="971"/>
      <c r="AO70" s="971"/>
      <c r="AP70" s="971">
        <v>48</v>
      </c>
      <c r="AQ70" s="971"/>
      <c r="AR70" s="971"/>
      <c r="AS70" s="971"/>
      <c r="AT70" s="971"/>
      <c r="AU70" s="971">
        <v>25</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549</v>
      </c>
      <c r="C71" s="975"/>
      <c r="D71" s="975"/>
      <c r="E71" s="975"/>
      <c r="F71" s="975"/>
      <c r="G71" s="975"/>
      <c r="H71" s="975"/>
      <c r="I71" s="975"/>
      <c r="J71" s="975"/>
      <c r="K71" s="975"/>
      <c r="L71" s="975"/>
      <c r="M71" s="975"/>
      <c r="N71" s="975"/>
      <c r="O71" s="975"/>
      <c r="P71" s="976"/>
      <c r="Q71" s="977">
        <v>2653</v>
      </c>
      <c r="R71" s="971"/>
      <c r="S71" s="971"/>
      <c r="T71" s="971"/>
      <c r="U71" s="971"/>
      <c r="V71" s="971">
        <v>2392</v>
      </c>
      <c r="W71" s="971"/>
      <c r="X71" s="971"/>
      <c r="Y71" s="971"/>
      <c r="Z71" s="971"/>
      <c r="AA71" s="971">
        <v>261</v>
      </c>
      <c r="AB71" s="971"/>
      <c r="AC71" s="971"/>
      <c r="AD71" s="971"/>
      <c r="AE71" s="971"/>
      <c r="AF71" s="971">
        <v>261</v>
      </c>
      <c r="AG71" s="971"/>
      <c r="AH71" s="971"/>
      <c r="AI71" s="971"/>
      <c r="AJ71" s="971"/>
      <c r="AK71" s="971" t="s">
        <v>545</v>
      </c>
      <c r="AL71" s="971"/>
      <c r="AM71" s="971"/>
      <c r="AN71" s="971"/>
      <c r="AO71" s="971"/>
      <c r="AP71" s="971" t="s">
        <v>545</v>
      </c>
      <c r="AQ71" s="971"/>
      <c r="AR71" s="971"/>
      <c r="AS71" s="971"/>
      <c r="AT71" s="971"/>
      <c r="AU71" s="971" t="s">
        <v>545</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550</v>
      </c>
      <c r="C72" s="975"/>
      <c r="D72" s="975"/>
      <c r="E72" s="975"/>
      <c r="F72" s="975"/>
      <c r="G72" s="975"/>
      <c r="H72" s="975"/>
      <c r="I72" s="975"/>
      <c r="J72" s="975"/>
      <c r="K72" s="975"/>
      <c r="L72" s="975"/>
      <c r="M72" s="975"/>
      <c r="N72" s="975"/>
      <c r="O72" s="975"/>
      <c r="P72" s="976"/>
      <c r="Q72" s="977">
        <v>1047955</v>
      </c>
      <c r="R72" s="971"/>
      <c r="S72" s="971"/>
      <c r="T72" s="971"/>
      <c r="U72" s="971"/>
      <c r="V72" s="971">
        <v>1016638</v>
      </c>
      <c r="W72" s="971"/>
      <c r="X72" s="971"/>
      <c r="Y72" s="971"/>
      <c r="Z72" s="971"/>
      <c r="AA72" s="971">
        <v>31318</v>
      </c>
      <c r="AB72" s="971"/>
      <c r="AC72" s="971"/>
      <c r="AD72" s="971"/>
      <c r="AE72" s="971"/>
      <c r="AF72" s="971">
        <v>31318</v>
      </c>
      <c r="AG72" s="971"/>
      <c r="AH72" s="971"/>
      <c r="AI72" s="971"/>
      <c r="AJ72" s="971"/>
      <c r="AK72" s="971">
        <v>1</v>
      </c>
      <c r="AL72" s="971"/>
      <c r="AM72" s="971"/>
      <c r="AN72" s="971"/>
      <c r="AO72" s="971"/>
      <c r="AP72" s="971" t="s">
        <v>545</v>
      </c>
      <c r="AQ72" s="971"/>
      <c r="AR72" s="971"/>
      <c r="AS72" s="971"/>
      <c r="AT72" s="971"/>
      <c r="AU72" s="971" t="s">
        <v>545</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551</v>
      </c>
      <c r="C73" s="975"/>
      <c r="D73" s="975"/>
      <c r="E73" s="975"/>
      <c r="F73" s="975"/>
      <c r="G73" s="975"/>
      <c r="H73" s="975"/>
      <c r="I73" s="975"/>
      <c r="J73" s="975"/>
      <c r="K73" s="975"/>
      <c r="L73" s="975"/>
      <c r="M73" s="975"/>
      <c r="N73" s="975"/>
      <c r="O73" s="975"/>
      <c r="P73" s="976"/>
      <c r="Q73" s="977">
        <v>2093</v>
      </c>
      <c r="R73" s="971"/>
      <c r="S73" s="971"/>
      <c r="T73" s="971"/>
      <c r="U73" s="971"/>
      <c r="V73" s="971">
        <v>1994</v>
      </c>
      <c r="W73" s="971"/>
      <c r="X73" s="971"/>
      <c r="Y73" s="971"/>
      <c r="Z73" s="971"/>
      <c r="AA73" s="971">
        <v>99</v>
      </c>
      <c r="AB73" s="971"/>
      <c r="AC73" s="971"/>
      <c r="AD73" s="971"/>
      <c r="AE73" s="971"/>
      <c r="AF73" s="971">
        <v>99</v>
      </c>
      <c r="AG73" s="971"/>
      <c r="AH73" s="971"/>
      <c r="AI73" s="971"/>
      <c r="AJ73" s="971"/>
      <c r="AK73" s="971" t="s">
        <v>545</v>
      </c>
      <c r="AL73" s="971"/>
      <c r="AM73" s="971"/>
      <c r="AN73" s="971"/>
      <c r="AO73" s="971"/>
      <c r="AP73" s="971">
        <v>10839</v>
      </c>
      <c r="AQ73" s="971"/>
      <c r="AR73" s="971"/>
      <c r="AS73" s="971"/>
      <c r="AT73" s="971"/>
      <c r="AU73" s="971">
        <v>1409</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SUM(AF68:AJ73)</f>
        <v>33625</v>
      </c>
      <c r="AG88" s="959"/>
      <c r="AH88" s="959"/>
      <c r="AI88" s="959"/>
      <c r="AJ88" s="959"/>
      <c r="AK88" s="963"/>
      <c r="AL88" s="963"/>
      <c r="AM88" s="963"/>
      <c r="AN88" s="963"/>
      <c r="AO88" s="963"/>
      <c r="AP88" s="959">
        <f t="shared" ref="AP88" si="0">SUM(AP68:AT73)</f>
        <v>11830</v>
      </c>
      <c r="AQ88" s="959"/>
      <c r="AR88" s="959"/>
      <c r="AS88" s="959"/>
      <c r="AT88" s="959"/>
      <c r="AU88" s="959">
        <f t="shared" ref="AU88" si="1">SUM(AU68:AY73)</f>
        <v>1907</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548674</v>
      </c>
      <c r="AB110" s="889"/>
      <c r="AC110" s="889"/>
      <c r="AD110" s="889"/>
      <c r="AE110" s="890"/>
      <c r="AF110" s="891">
        <v>582440</v>
      </c>
      <c r="AG110" s="889"/>
      <c r="AH110" s="889"/>
      <c r="AI110" s="889"/>
      <c r="AJ110" s="890"/>
      <c r="AK110" s="891">
        <v>588261</v>
      </c>
      <c r="AL110" s="889"/>
      <c r="AM110" s="889"/>
      <c r="AN110" s="889"/>
      <c r="AO110" s="890"/>
      <c r="AP110" s="892">
        <v>11.1</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7030408</v>
      </c>
      <c r="BR110" s="842"/>
      <c r="BS110" s="842"/>
      <c r="BT110" s="842"/>
      <c r="BU110" s="842"/>
      <c r="BV110" s="842">
        <v>7364800</v>
      </c>
      <c r="BW110" s="842"/>
      <c r="BX110" s="842"/>
      <c r="BY110" s="842"/>
      <c r="BZ110" s="842"/>
      <c r="CA110" s="842">
        <v>7285554</v>
      </c>
      <c r="CB110" s="842"/>
      <c r="CC110" s="842"/>
      <c r="CD110" s="842"/>
      <c r="CE110" s="842"/>
      <c r="CF110" s="866">
        <v>138</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26711</v>
      </c>
      <c r="BR112" s="817"/>
      <c r="BS112" s="817"/>
      <c r="BT112" s="817"/>
      <c r="BU112" s="817"/>
      <c r="BV112" s="817">
        <v>29050</v>
      </c>
      <c r="BW112" s="817"/>
      <c r="BX112" s="817"/>
      <c r="BY112" s="817"/>
      <c r="BZ112" s="817"/>
      <c r="CA112" s="817">
        <v>16855</v>
      </c>
      <c r="CB112" s="817"/>
      <c r="CC112" s="817"/>
      <c r="CD112" s="817"/>
      <c r="CE112" s="817"/>
      <c r="CF112" s="875">
        <v>0.3</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11937</v>
      </c>
      <c r="AB113" s="919"/>
      <c r="AC113" s="919"/>
      <c r="AD113" s="919"/>
      <c r="AE113" s="920"/>
      <c r="AF113" s="921">
        <v>9263</v>
      </c>
      <c r="AG113" s="919"/>
      <c r="AH113" s="919"/>
      <c r="AI113" s="919"/>
      <c r="AJ113" s="920"/>
      <c r="AK113" s="921">
        <v>78</v>
      </c>
      <c r="AL113" s="919"/>
      <c r="AM113" s="919"/>
      <c r="AN113" s="919"/>
      <c r="AO113" s="920"/>
      <c r="AP113" s="922">
        <v>0</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1975326</v>
      </c>
      <c r="BR113" s="817"/>
      <c r="BS113" s="817"/>
      <c r="BT113" s="817"/>
      <c r="BU113" s="817"/>
      <c r="BV113" s="817">
        <v>1964346</v>
      </c>
      <c r="BW113" s="817"/>
      <c r="BX113" s="817"/>
      <c r="BY113" s="817"/>
      <c r="BZ113" s="817"/>
      <c r="CA113" s="817">
        <v>1907583</v>
      </c>
      <c r="CB113" s="817"/>
      <c r="CC113" s="817"/>
      <c r="CD113" s="817"/>
      <c r="CE113" s="817"/>
      <c r="CF113" s="875">
        <v>36.1</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25558</v>
      </c>
      <c r="AB114" s="780"/>
      <c r="AC114" s="780"/>
      <c r="AD114" s="780"/>
      <c r="AE114" s="781"/>
      <c r="AF114" s="782">
        <v>95375</v>
      </c>
      <c r="AG114" s="780"/>
      <c r="AH114" s="780"/>
      <c r="AI114" s="780"/>
      <c r="AJ114" s="781"/>
      <c r="AK114" s="782">
        <v>80291</v>
      </c>
      <c r="AL114" s="780"/>
      <c r="AM114" s="780"/>
      <c r="AN114" s="780"/>
      <c r="AO114" s="781"/>
      <c r="AP114" s="824">
        <v>1.5</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1723922</v>
      </c>
      <c r="BR114" s="817"/>
      <c r="BS114" s="817"/>
      <c r="BT114" s="817"/>
      <c r="BU114" s="817"/>
      <c r="BV114" s="817">
        <v>1690371</v>
      </c>
      <c r="BW114" s="817"/>
      <c r="BX114" s="817"/>
      <c r="BY114" s="817"/>
      <c r="BZ114" s="817"/>
      <c r="CA114" s="817">
        <v>1687248</v>
      </c>
      <c r="CB114" s="817"/>
      <c r="CC114" s="817"/>
      <c r="CD114" s="817"/>
      <c r="CE114" s="817"/>
      <c r="CF114" s="875">
        <v>31.9</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586169</v>
      </c>
      <c r="AB117" s="903"/>
      <c r="AC117" s="903"/>
      <c r="AD117" s="903"/>
      <c r="AE117" s="904"/>
      <c r="AF117" s="905">
        <v>687078</v>
      </c>
      <c r="AG117" s="903"/>
      <c r="AH117" s="903"/>
      <c r="AI117" s="903"/>
      <c r="AJ117" s="904"/>
      <c r="AK117" s="905">
        <v>668630</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10756367</v>
      </c>
      <c r="BR119" s="845"/>
      <c r="BS119" s="845"/>
      <c r="BT119" s="845"/>
      <c r="BU119" s="845"/>
      <c r="BV119" s="845">
        <v>11048567</v>
      </c>
      <c r="BW119" s="845"/>
      <c r="BX119" s="845"/>
      <c r="BY119" s="845"/>
      <c r="BZ119" s="845"/>
      <c r="CA119" s="845">
        <v>10897240</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3188181</v>
      </c>
      <c r="BR120" s="842"/>
      <c r="BS120" s="842"/>
      <c r="BT120" s="842"/>
      <c r="BU120" s="842"/>
      <c r="BV120" s="842">
        <v>3548705</v>
      </c>
      <c r="BW120" s="842"/>
      <c r="BX120" s="842"/>
      <c r="BY120" s="842"/>
      <c r="BZ120" s="842"/>
      <c r="CA120" s="842">
        <v>3740134</v>
      </c>
      <c r="CB120" s="842"/>
      <c r="CC120" s="842"/>
      <c r="CD120" s="842"/>
      <c r="CE120" s="842"/>
      <c r="CF120" s="866">
        <v>70.8</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15804</v>
      </c>
      <c r="DR120" s="842"/>
      <c r="DS120" s="842"/>
      <c r="DT120" s="842"/>
      <c r="DU120" s="842"/>
      <c r="DV120" s="843">
        <v>0.3</v>
      </c>
      <c r="DW120" s="843"/>
      <c r="DX120" s="843"/>
      <c r="DY120" s="843"/>
      <c r="DZ120" s="844"/>
    </row>
    <row r="121" spans="1:130" s="218"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758534</v>
      </c>
      <c r="BR121" s="817"/>
      <c r="BS121" s="817"/>
      <c r="BT121" s="817"/>
      <c r="BU121" s="817"/>
      <c r="BV121" s="817">
        <v>1097506</v>
      </c>
      <c r="BW121" s="817"/>
      <c r="BX121" s="817"/>
      <c r="BY121" s="817"/>
      <c r="BZ121" s="817"/>
      <c r="CA121" s="817">
        <v>2156761</v>
      </c>
      <c r="CB121" s="817"/>
      <c r="CC121" s="817"/>
      <c r="CD121" s="817"/>
      <c r="CE121" s="817"/>
      <c r="CF121" s="875">
        <v>40.799999999999997</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1266</v>
      </c>
      <c r="DH121" s="817"/>
      <c r="DI121" s="817"/>
      <c r="DJ121" s="817"/>
      <c r="DK121" s="817"/>
      <c r="DL121" s="817">
        <v>1096</v>
      </c>
      <c r="DM121" s="817"/>
      <c r="DN121" s="817"/>
      <c r="DO121" s="817"/>
      <c r="DP121" s="817"/>
      <c r="DQ121" s="817">
        <v>1051</v>
      </c>
      <c r="DR121" s="817"/>
      <c r="DS121" s="817"/>
      <c r="DT121" s="817"/>
      <c r="DU121" s="817"/>
      <c r="DV121" s="794">
        <v>0</v>
      </c>
      <c r="DW121" s="794"/>
      <c r="DX121" s="794"/>
      <c r="DY121" s="794"/>
      <c r="DZ121" s="795"/>
    </row>
    <row r="122" spans="1:130" s="218"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6128933</v>
      </c>
      <c r="BR122" s="845"/>
      <c r="BS122" s="845"/>
      <c r="BT122" s="845"/>
      <c r="BU122" s="845"/>
      <c r="BV122" s="845">
        <v>5942660</v>
      </c>
      <c r="BW122" s="845"/>
      <c r="BX122" s="845"/>
      <c r="BY122" s="845"/>
      <c r="BZ122" s="845"/>
      <c r="CA122" s="845">
        <v>5721183</v>
      </c>
      <c r="CB122" s="845"/>
      <c r="CC122" s="845"/>
      <c r="CD122" s="845"/>
      <c r="CE122" s="845"/>
      <c r="CF122" s="846">
        <v>108.3</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10075648</v>
      </c>
      <c r="BR123" s="833"/>
      <c r="BS123" s="833"/>
      <c r="BT123" s="833"/>
      <c r="BU123" s="833"/>
      <c r="BV123" s="833">
        <v>10588871</v>
      </c>
      <c r="BW123" s="833"/>
      <c r="BX123" s="833"/>
      <c r="BY123" s="833"/>
      <c r="BZ123" s="833"/>
      <c r="CA123" s="833">
        <v>11618078</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13.7</v>
      </c>
      <c r="BR124" s="831"/>
      <c r="BS124" s="831"/>
      <c r="BT124" s="831"/>
      <c r="BU124" s="831"/>
      <c r="BV124" s="831">
        <v>9</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25445</v>
      </c>
      <c r="DH124" s="764"/>
      <c r="DI124" s="764"/>
      <c r="DJ124" s="764"/>
      <c r="DK124" s="765"/>
      <c r="DL124" s="766">
        <v>27954</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31385</v>
      </c>
      <c r="AB128" s="801"/>
      <c r="AC128" s="801"/>
      <c r="AD128" s="801"/>
      <c r="AE128" s="802"/>
      <c r="AF128" s="803">
        <v>46907</v>
      </c>
      <c r="AG128" s="801"/>
      <c r="AH128" s="801"/>
      <c r="AI128" s="801"/>
      <c r="AJ128" s="802"/>
      <c r="AK128" s="803">
        <v>64684</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14.56</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5434735</v>
      </c>
      <c r="AB129" s="780"/>
      <c r="AC129" s="780"/>
      <c r="AD129" s="780"/>
      <c r="AE129" s="781"/>
      <c r="AF129" s="782">
        <v>5542087</v>
      </c>
      <c r="AG129" s="780"/>
      <c r="AH129" s="780"/>
      <c r="AI129" s="780"/>
      <c r="AJ129" s="781"/>
      <c r="AK129" s="782">
        <v>5755290</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19.559999999999999</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467342</v>
      </c>
      <c r="AB130" s="780"/>
      <c r="AC130" s="780"/>
      <c r="AD130" s="780"/>
      <c r="AE130" s="781"/>
      <c r="AF130" s="782">
        <v>462436</v>
      </c>
      <c r="AG130" s="780"/>
      <c r="AH130" s="780"/>
      <c r="AI130" s="780"/>
      <c r="AJ130" s="781"/>
      <c r="AK130" s="782">
        <v>474088</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2.5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4967393</v>
      </c>
      <c r="AB131" s="764"/>
      <c r="AC131" s="764"/>
      <c r="AD131" s="764"/>
      <c r="AE131" s="765"/>
      <c r="AF131" s="766">
        <v>5079651</v>
      </c>
      <c r="AG131" s="764"/>
      <c r="AH131" s="764"/>
      <c r="AI131" s="764"/>
      <c r="AJ131" s="765"/>
      <c r="AK131" s="766">
        <v>5281202</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1.760319749</v>
      </c>
      <c r="AB132" s="745"/>
      <c r="AC132" s="745"/>
      <c r="AD132" s="745"/>
      <c r="AE132" s="746"/>
      <c r="AF132" s="747">
        <v>3.4989608539999999</v>
      </c>
      <c r="AG132" s="745"/>
      <c r="AH132" s="745"/>
      <c r="AI132" s="745"/>
      <c r="AJ132" s="746"/>
      <c r="AK132" s="747">
        <v>2.4588720519999998</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1.5</v>
      </c>
      <c r="AB133" s="724"/>
      <c r="AC133" s="724"/>
      <c r="AD133" s="724"/>
      <c r="AE133" s="725"/>
      <c r="AF133" s="723">
        <v>2</v>
      </c>
      <c r="AG133" s="724"/>
      <c r="AH133" s="724"/>
      <c r="AI133" s="724"/>
      <c r="AJ133" s="725"/>
      <c r="AK133" s="723">
        <v>2.5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ks8Hm8EOiFl6XE/kPy/lsZuinENCUVSIm63sTus/TTQDg+Crp3OFdc6Rc76x+hIRFtqQx6VIQo64FydRtFZNRg==" saltValue="H7N4Ja4JCN5wt/dx69NdZ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475</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Bdlns6WdGrQeXuOFymuFBFO/quSEPeQ7/D7mdUyi2Cq1JTb9on7RwoGXSohnSyKNT89kOLSqJyWOQsqSx4Nbjg==" saltValue="MEywNWC6TmtqOLMbPJf8n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Sv7cqzpWZK04sijl7JlBQe8GmZjQYAm3+38GgHaQQQUrxTu0/61bfLlmbg6UtIQCR1g1xd5LslpRSXjrN0P5bA==" saltValue="RgGhG8S5meFLRNyIM1JyI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1811518</v>
      </c>
      <c r="AP9" s="269">
        <v>88109</v>
      </c>
      <c r="AQ9" s="270">
        <v>72090</v>
      </c>
      <c r="AR9" s="271">
        <v>22.2</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382958</v>
      </c>
      <c r="AP10" s="272">
        <v>18626</v>
      </c>
      <c r="AQ10" s="273">
        <v>9072</v>
      </c>
      <c r="AR10" s="274">
        <v>105.3</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t="s">
        <v>486</v>
      </c>
      <c r="AP11" s="272" t="s">
        <v>486</v>
      </c>
      <c r="AQ11" s="273">
        <v>383</v>
      </c>
      <c r="AR11" s="274" t="s">
        <v>486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486</v>
      </c>
      <c r="AP12" s="272" t="s">
        <v>486</v>
      </c>
      <c r="AQ12" s="273">
        <v>26</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t="s">
        <v>486</v>
      </c>
      <c r="AP13" s="272" t="s">
        <v>486</v>
      </c>
      <c r="AQ13" s="273">
        <v>2732</v>
      </c>
      <c r="AR13" s="274" t="s">
        <v>486</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5818</v>
      </c>
      <c r="AP14" s="272">
        <v>283</v>
      </c>
      <c r="AQ14" s="273">
        <v>1315</v>
      </c>
      <c r="AR14" s="274">
        <v>-78.5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-109149</v>
      </c>
      <c r="AP15" s="272">
        <v>-5309</v>
      </c>
      <c r="AQ15" s="273">
        <v>-4107</v>
      </c>
      <c r="AR15" s="274">
        <v>29.3</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2091145</v>
      </c>
      <c r="AP16" s="272">
        <v>101709</v>
      </c>
      <c r="AQ16" s="273">
        <v>81511</v>
      </c>
      <c r="AR16" s="274">
        <v>24.8</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9</v>
      </c>
      <c r="AP21" s="286">
        <v>6.74</v>
      </c>
      <c r="AQ21" s="287">
        <v>2.2599999999999998</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98.4</v>
      </c>
      <c r="AP22" s="291">
        <v>97</v>
      </c>
      <c r="AQ22" s="292">
        <v>1.4</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588261</v>
      </c>
      <c r="AP32" s="300">
        <v>28612</v>
      </c>
      <c r="AQ32" s="301">
        <v>33695</v>
      </c>
      <c r="AR32" s="302">
        <v>-15.1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486</v>
      </c>
      <c r="AP34" s="300" t="s">
        <v>486</v>
      </c>
      <c r="AQ34" s="301" t="s">
        <v>486</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78</v>
      </c>
      <c r="AP35" s="300">
        <v>4</v>
      </c>
      <c r="AQ35" s="301">
        <v>8394</v>
      </c>
      <c r="AR35" s="302">
        <v>-100</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80291</v>
      </c>
      <c r="AP36" s="300">
        <v>3905</v>
      </c>
      <c r="AQ36" s="301">
        <v>1998</v>
      </c>
      <c r="AR36" s="302">
        <v>95.4</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486</v>
      </c>
      <c r="AP37" s="300" t="s">
        <v>486</v>
      </c>
      <c r="AQ37" s="301">
        <v>1021</v>
      </c>
      <c r="AR37" s="302" t="s">
        <v>486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486</v>
      </c>
      <c r="AP38" s="303" t="s">
        <v>486</v>
      </c>
      <c r="AQ38" s="304">
        <v>3</v>
      </c>
      <c r="AR38" s="292" t="s">
        <v>486</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-64684</v>
      </c>
      <c r="AP39" s="300">
        <v>-3146</v>
      </c>
      <c r="AQ39" s="301">
        <v>-3210</v>
      </c>
      <c r="AR39" s="302">
        <v>-2</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-474088</v>
      </c>
      <c r="AP40" s="300">
        <v>-23059</v>
      </c>
      <c r="AQ40" s="301">
        <v>-26336</v>
      </c>
      <c r="AR40" s="302">
        <v>-12.4</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129858</v>
      </c>
      <c r="AP41" s="300">
        <v>6316</v>
      </c>
      <c r="AQ41" s="301">
        <v>15565</v>
      </c>
      <c r="AR41" s="302">
        <v>-59.4</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754367</v>
      </c>
      <c r="AN51" s="322">
        <v>34794</v>
      </c>
      <c r="AO51" s="323">
        <v>-16.3</v>
      </c>
      <c r="AP51" s="324">
        <v>52068</v>
      </c>
      <c r="AQ51" s="325">
        <v>1.6</v>
      </c>
      <c r="AR51" s="326">
        <v>-17.899999999999999</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457617</v>
      </c>
      <c r="AN52" s="330">
        <v>21107</v>
      </c>
      <c r="AO52" s="331">
        <v>-15.3</v>
      </c>
      <c r="AP52" s="332">
        <v>26936</v>
      </c>
      <c r="AQ52" s="333">
        <v>3.4</v>
      </c>
      <c r="AR52" s="334">
        <v>-18.7</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959048</v>
      </c>
      <c r="AN53" s="322">
        <v>44885</v>
      </c>
      <c r="AO53" s="323">
        <v>29</v>
      </c>
      <c r="AP53" s="324">
        <v>47161</v>
      </c>
      <c r="AQ53" s="325">
        <v>-9.4</v>
      </c>
      <c r="AR53" s="326">
        <v>38.4</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454664</v>
      </c>
      <c r="AN54" s="330">
        <v>21279</v>
      </c>
      <c r="AO54" s="331">
        <v>0.8</v>
      </c>
      <c r="AP54" s="332">
        <v>24595</v>
      </c>
      <c r="AQ54" s="333">
        <v>-8.6999999999999993</v>
      </c>
      <c r="AR54" s="334">
        <v>9.5</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1832703</v>
      </c>
      <c r="AN55" s="322">
        <v>86731</v>
      </c>
      <c r="AO55" s="323">
        <v>93.2</v>
      </c>
      <c r="AP55" s="324">
        <v>43423</v>
      </c>
      <c r="AQ55" s="325">
        <v>-7.9</v>
      </c>
      <c r="AR55" s="326">
        <v>101.1</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393024</v>
      </c>
      <c r="AN56" s="330">
        <v>18599</v>
      </c>
      <c r="AO56" s="331">
        <v>-12.6</v>
      </c>
      <c r="AP56" s="332">
        <v>22207</v>
      </c>
      <c r="AQ56" s="333">
        <v>-9.6999999999999993</v>
      </c>
      <c r="AR56" s="334">
        <v>-2.9</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1894029</v>
      </c>
      <c r="AN57" s="322">
        <v>90610</v>
      </c>
      <c r="AO57" s="323">
        <v>4.5</v>
      </c>
      <c r="AP57" s="324">
        <v>45265</v>
      </c>
      <c r="AQ57" s="325">
        <v>4.2</v>
      </c>
      <c r="AR57" s="326">
        <v>0.3</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443502</v>
      </c>
      <c r="AN58" s="330">
        <v>21217</v>
      </c>
      <c r="AO58" s="331">
        <v>14.1</v>
      </c>
      <c r="AP58" s="332">
        <v>22600</v>
      </c>
      <c r="AQ58" s="333">
        <v>1.8</v>
      </c>
      <c r="AR58" s="334">
        <v>12.3</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1095445</v>
      </c>
      <c r="AN59" s="322">
        <v>53280</v>
      </c>
      <c r="AO59" s="323">
        <v>-41.2</v>
      </c>
      <c r="AP59" s="324">
        <v>54621</v>
      </c>
      <c r="AQ59" s="325">
        <v>20.7</v>
      </c>
      <c r="AR59" s="326">
        <v>-61.9</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656977</v>
      </c>
      <c r="AN60" s="330">
        <v>31954</v>
      </c>
      <c r="AO60" s="331">
        <v>50.6</v>
      </c>
      <c r="AP60" s="332">
        <v>30892</v>
      </c>
      <c r="AQ60" s="333">
        <v>36.700000000000003</v>
      </c>
      <c r="AR60" s="334">
        <v>13.9</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1307118</v>
      </c>
      <c r="AN61" s="337">
        <v>62060</v>
      </c>
      <c r="AO61" s="338">
        <v>13.8</v>
      </c>
      <c r="AP61" s="339">
        <v>48508</v>
      </c>
      <c r="AQ61" s="340">
        <v>1.8</v>
      </c>
      <c r="AR61" s="326">
        <v>12</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481157</v>
      </c>
      <c r="AN62" s="330">
        <v>22831</v>
      </c>
      <c r="AO62" s="331">
        <v>7.5</v>
      </c>
      <c r="AP62" s="332">
        <v>25446</v>
      </c>
      <c r="AQ62" s="333">
        <v>4.7</v>
      </c>
      <c r="AR62" s="334">
        <v>2.8</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SnKIybfAtKsIa/Odb0zihFgaDezRSy2fv+tzkVqVjEVEIHVfupsZgPdlRyObGSwNCrkCZT9zUDvsFQeRc6OGSw==" saltValue="2OQaT1EDHIED48J0Ycsej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Y9az9WejyWbxFyTOnBQPAa/omW8WvWq9zBk1Rk8m35JZ94jjXJv7DhGZeEjty3AaxFYKZDj5TXOlCPbQ/hNB5A==" saltValue="cZACR4MElgPJ+BZBvYlez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oF5+ndsS4HuGwovu9kWXq6+SbwlefNryhfDiP0r6Mf5mKRES1n5khGkzxjXfo98KrOUOpOo+wLAl9dJPE7dENA==" saltValue="Myjf3M5k5WimsMlzGyvL9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16.43</v>
      </c>
      <c r="G47" s="12">
        <v>17.3</v>
      </c>
      <c r="H47" s="12">
        <v>19.43</v>
      </c>
      <c r="I47" s="12">
        <v>19.059999999999999</v>
      </c>
      <c r="J47" s="13">
        <v>20.96</v>
      </c>
    </row>
    <row r="48" spans="2:10" ht="57.75" customHeight="1" x14ac:dyDescent="0.2">
      <c r="B48" s="14"/>
      <c r="C48" s="1141" t="s">
        <v>4</v>
      </c>
      <c r="D48" s="1141"/>
      <c r="E48" s="1142"/>
      <c r="F48" s="15">
        <v>6.38</v>
      </c>
      <c r="G48" s="16">
        <v>6.58</v>
      </c>
      <c r="H48" s="16">
        <v>6.72</v>
      </c>
      <c r="I48" s="16">
        <v>4.87</v>
      </c>
      <c r="J48" s="17">
        <v>3.94</v>
      </c>
    </row>
    <row r="49" spans="2:10" ht="57.75" customHeight="1" thickBot="1" x14ac:dyDescent="0.25">
      <c r="B49" s="18"/>
      <c r="C49" s="1143" t="s">
        <v>5</v>
      </c>
      <c r="D49" s="1143"/>
      <c r="E49" s="1144"/>
      <c r="F49" s="19">
        <v>6.02</v>
      </c>
      <c r="G49" s="20">
        <v>2.31</v>
      </c>
      <c r="H49" s="20">
        <v>1.29</v>
      </c>
      <c r="I49" s="20" t="s">
        <v>530</v>
      </c>
      <c r="J49" s="21">
        <v>1.87</v>
      </c>
    </row>
    <row r="50" spans="2:10" ht="13" x14ac:dyDescent="0.2"/>
  </sheetData>
  <sheetProtection algorithmName="SHA-512" hashValue="j/qaDIKsMIIV1UwA7/nLxeZKsyS3ymEJFUUKQvg/xEq0jywXs+75O/bXyJD2fB4+32kXpUxzFP7/t4Vr+RF/LQ==" saltValue="WNyI9XE+0aF5QvyICIBK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2026-03-13T03:01:08Z</cp:lastPrinted>
  <dcterms:created xsi:type="dcterms:W3CDTF">2026-02-26T09:55:31Z</dcterms:created>
  <dcterms:modified xsi:type="dcterms:W3CDTF">2026-03-13T03:01:16Z</dcterms:modified>
  <cp:category/>
</cp:coreProperties>
</file>