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F879C671-733A-4375-B94C-4D0E4C49BFD2}" xr6:coauthVersionLast="47" xr6:coauthVersionMax="47" xr10:uidLastSave="{00000000-0000-0000-0000-000000000000}"/>
  <bookViews>
    <workbookView xWindow="-120" yWindow="-120" windowWidth="27300" windowHeight="175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U34" i="10" s="1"/>
  <c r="U35" i="10" s="1"/>
  <c r="U36" i="10" s="1"/>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<sst xmlns="http://schemas.openxmlformats.org/spreadsheetml/2006/main" count="1102" uniqueCount="559">
  <si>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</si>
  <si>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</si>
  <si>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</si>
  <si>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</si>
  <si>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</si>
  <si>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</si>
  <si>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</si>
  <si>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</si>
  <si>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</si>
  <si>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</si>
  <si>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</si>
  <si>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</si>
  <si>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</si>
  <si>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</si>
  <si>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</si>
  <si>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</si>
  <si>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</si>
  <si>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</si>
  <si>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</si>
  <si>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</si>
  <si>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</si>
  <si>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</si>
  <si>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</si>
  <si>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</si>
  <si>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</si>
  <si>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</si>
  <si>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</si>
  <si>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</si>
  <si>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</si>
  <si>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</si>
  <si>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</si>
  <si>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</si>
  <si>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</si>
  <si>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</si>
  <si>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</si>
  <si>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</si>
  <si>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</si>
  <si>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</si>
  <si>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</si>
  <si>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</si>
  <si>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</si>
  <si>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</si>
  <si>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</si>
  <si>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</si>
  <si>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</si>
  <si>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</si>
  <si>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</si>
  <si>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</si>
  <si>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</si>
  <si>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</si>
  <si>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</si>
  <si>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</si>
  <si>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</si>
  <si>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</si>
  <si>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</si>
  <si>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</si>
  <si>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</si>
  <si>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</si>
  <si>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</si>
  <si>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</si>
  <si>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</si>
  <si>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</si>
  <si>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</si>
  <si>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</si>
  <si>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</si>
  <si>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</si>
  <si>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</si>
  <si>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</si>
  <si>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</si>
  <si>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</si>
  <si>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</si>
  <si>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</si>
  <si>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</si>
  <si>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</si>
  <si>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</si>
  <si>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</si>
  <si>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</si>
  <si>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</si>
  <si>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</si>
  <si>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</si>
  <si>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</si>
  <si>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</si>
  <si>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</si>
  <si>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</si>
  <si>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</si>
  <si>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</si>
  <si>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</si>
  <si>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</si>
  <si>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</si>
  <si>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</si>
  <si>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</si>
  <si>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</si>
  <si>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</si>
  <si>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</si>
  <si>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阿久比町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</si>
  <si>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</si>
  <si>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</si>
  <si>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</si>
  <si>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</si>
  <si>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</si>
  <si>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</si>
  <si>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</si>
  <si>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</si>
  <si>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</si>
  <si>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</si>
  <si>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</si>
  <si>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</si>
  <si>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</si>
  <si>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</si>
  <si>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</si>
  <si>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</si>
  <si>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</si>
  <si>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</si>
  <si>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</si>
  <si>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</si>
  <si>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</si>
  <si>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</si>
  <si>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</si>
  <si>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</si>
  <si>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</si>
  <si>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</si>
  <si>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</si>
  <si>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</si>
  <si>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</si>
  <si>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</si>
  <si>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</si>
  <si>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</si>
  <si>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</si>
  <si>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</si>
  <si>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</si>
  <si>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</si>
  <si>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</si>
  <si>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</si>
  <si>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</si>
  <si>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</si>
  <si>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</si>
  <si>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</si>
  <si>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</si>
  <si>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</si>
  <si>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</si>
  <si>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</si>
  <si>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</si>
  <si>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</si>
  <si>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</si>
  <si>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</si>
  <si>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</si>
  <si>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</si>
  <si>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</si>
  <si>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</si>
  <si>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</si>
  <si>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</si>
  <si>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</si>
  <si>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</si>
  <si>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</si>
  <si>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</si>
  <si>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</si>
  <si>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</si>
  <si>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</si>
  <si>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</si>
  <si>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</si>
  <si>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</si>
  <si>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</si>
  <si>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</si>
  <si>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</si>
  <si>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</si>
  <si>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</si>
  <si>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</si>
  <si>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</si>
  <si>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</si>
  <si>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</si>
  <si>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</si>
  <si>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</si>
  <si>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</si>
  <si>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</si>
  <si>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</si>
  <si>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</si>
  <si>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</si>
  <si>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</si>
  <si>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</si>
  <si>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</si>
  <si>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</si>
  <si>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</si>
  <si>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</si>
  <si>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</si>
  <si>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</si>
  <si>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</si>
  <si>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</si>
  <si>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</si>
  <si>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</si>
  <si>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</si>
  <si>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</si>
  <si>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</si>
  <si>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</si>
  <si>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</si>
  <si>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</si>
  <si>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</si>
  <si>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</si>
  <si>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</si>
  <si>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</si>
  <si>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</si>
  <si>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</si>
  <si>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</si>
  <si>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</si>
  <si>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</si>
  <si>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愛知県阿久比町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</si>
  <si>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</si>
  <si>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</si>
  <si>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</si>
  <si>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</si>
  <si>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</si>
  <si>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</si>
  <si>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</si>
  <si>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</si>
  <si>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</si>
  <si>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</si>
  <si>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</si>
  <si>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</si>
  <si>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</si>
  <si>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</si>
  <si>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</si>
  <si>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</si>
  <si>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</si>
  <si>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</si>
  <si>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</si>
  <si>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</si>
  <si>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</si>
  <si>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</si>
  <si>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</si>
  <si>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</si>
  <si>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</si>
  <si>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</si>
  <si>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</si>
  <si>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</si>
  <si>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</si>
  <si>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</si>
  <si>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</si>
  <si>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</si>
  <si>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</si>
  <si>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</si>
  <si>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</si>
  <si>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</si>
  <si>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</si>
  <si>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</si>
  <si>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</si>
  <si>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</si>
  <si>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</si>
  <si>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</si>
  <si>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</si>
  <si>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</si>
  <si>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</si>
  <si>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</si>
  <si>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</si>
  <si>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</si>
  <si>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</si>
  <si>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</si>
  <si>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</si>
  <si>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</si>
  <si>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</si>
  <si>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</si>
  <si>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</si>
  <si>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</si>
  <si>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</si>
  <si>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</si>
  <si>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</si>
  <si>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</si>
  <si>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</si>
  <si>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</si>
  <si>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</si>
  <si>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</si>
  <si>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</si>
  <si>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</si>
  <si>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</si>
  <si>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</si>
  <si>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</si>
  <si>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</si>
  <si>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</si>
  <si>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</si>
  <si>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</si>
  <si>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</si>
  <si>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</si>
  <si>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</si>
  <si>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</si>
  <si>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</si>
  <si>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</si>
  <si>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</si>
  <si>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</si>
  <si>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</si>
  <si>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</si>
  <si>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</si>
  <si>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</si>
  <si>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</si>
  <si>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</si>
  <si>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</si>
  <si>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</si>
  <si>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</si>
  <si>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</si>
  <si>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</si>
  <si>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</si>
  <si>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</si>
  <si>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</si>
  <si>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</si>
  <si>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</si>
  <si>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</si>
  <si>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</si>
  <si>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</si>
  <si>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</si>
  <si>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</si>
  <si>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</si>
  <si>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</si>
  <si>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</si>
  <si>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</si>
  <si>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</si>
  <si>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</si>
  <si>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</si>
  <si>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</si>
  <si>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</si>
  <si>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</si>
  <si>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</si>
  <si>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</si>
  <si>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</si>
  <si>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</si>
  <si>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</si>
  <si>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</si>
  <si>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</si>
  <si>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</si>
  <si>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</si>
  <si>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</si>
  <si>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</si>
  <si>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</si>
  <si>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</si>
  <si>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</si>
  <si>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</si>
  <si>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</si>
  <si>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</si>
  <si>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</si>
  <si>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</si>
  <si>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</si>
  <si>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</si>
  <si>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</si>
  <si>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</si>
  <si>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</si>
  <si>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</si>
  <si>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</si>
  <si>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</si>
  <si>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</si>
  <si>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</si>
  <si>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</si>
  <si>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</si>
  <si>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</si>
  <si>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</si>
  <si>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</si>
  <si>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</si>
  <si>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</si>
  <si>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</si>
  <si>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</si>
  <si>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愛知県阿久比町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</si>
  <si>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</si>
  <si>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</si>
  <si>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</si>
  <si>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</si>
  <si>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</si>
  <si>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</si>
  <si>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</si>
  <si>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</si>
  <si>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</si>
  <si>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</si>
  <si>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</si>
  <si>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</si>
  <si>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</si>
  <si>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</si>
  <si>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</si>
  <si>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</si>
  <si>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</si>
  <si>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</si>
  <si>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</si>
  <si>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</si>
  <si>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</si>
  <si>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</si>
  <si>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</si>
  <si>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</si>
  <si>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</si>
  <si>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</si>
  <si>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</si>
  <si>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</si>
  <si>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</si>
  <si>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</si>
  <si>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</si>
  <si>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</si>
  <si>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</si>
  <si>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</si>
  <si>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</si>
  <si>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</si>
  <si>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</si>
  <si>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</si>
  <si>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</si>
  <si>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</si>
  <si>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</si>
  <si>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</si>
  <si>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</si>
  <si>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</si>
  <si>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</si>
  <si>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</si>
  <si>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</si>
  <si>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</si>
  <si>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</si>
  <si>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</si>
  <si>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</si>
  <si>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</si>
  <si>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</si>
  <si>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</si>
  <si>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</si>
  <si>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</si>
  <si>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</si>
  <si>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</si>
  <si>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</si>
  <si>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</si>
  <si>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</si>
  <si>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</si>
  <si>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</si>
  <si>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</si>
  <si>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</si>
  <si>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</si>
  <si>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</si>
  <si>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</si>
  <si>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</si>
  <si>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</si>
  <si>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</si>
  <si>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</si>
  <si>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</si>
  <si>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</si>
  <si>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</si>
  <si>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</si>
  <si>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</si>
  <si>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</si>
  <si>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</si>
  <si>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</si>
  <si>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</si>
  <si>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</si>
  <si>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</si>
  <si>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</si>
  <si>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</si>
  <si>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</si>
  <si>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</si>
  <si>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</si>
  <si>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</si>
  <si>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</si>
  <si>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</si>
  <si>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</si>
  <si>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</si>
  <si>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</si>
  <si>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</si>
  <si>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</si>
  <si>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</si>
  <si>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</si>
  <si>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</si>
  <si>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</si>
  <si>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</si>
  <si>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</si>
  <si>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</si>
  <si>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</si>
  <si>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</si>
  <si>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</si>
  <si>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</si>
  <si>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</si>
  <si>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</si>
  <si>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</si>
  <si>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</si>
  <si>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</si>
  <si>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</si>
  <si>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</si>
  <si>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</si>
  <si>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</si>
  <si>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</si>
  <si>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</si>
  <si>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</si>
  <si>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</si>
  <si>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</si>
  <si>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</si>
  <si>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</si>
  <si>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</si>
  <si>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</si>
  <si>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</si>
  <si>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</si>
  <si>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</si>
  <si>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</si>
  <si>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</si>
  <si>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</si>
  <si>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</si>
  <si>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</si>
  <si>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</si>
  <si>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</si>
  <si>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</si>
  <si>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</si>
  <si>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</si>
  <si>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</si>
  <si>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</si>
  <si>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</si>
  <si>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</si>
  <si>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</si>
  <si>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</si>
  <si>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</si>
  <si>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</si>
  <si>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</si>
  <si>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</si>
  <si>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</si>
  <si>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</si>
  <si>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</si>
  <si>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</si>
  <si>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</si>
  <si>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</si>
  <si>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</si>
  <si>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</si>
  <si>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</si>
  <si>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</si>
  <si>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</si>
  <si>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</si>
  <si>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</si>
  <si>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</si>
  <si>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</si>
  <si>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</si>
  <si>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</si>
  <si>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</si>
  <si>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</si>
  <si>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</si>
  <si>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</si>
  <si>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</si>
  <si>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</si>
  <si>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</si>
  <si>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</si>
  <si>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</si>
  <si>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t>
  </si>
  <si>
    <t>水道事業会計</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</si>
  <si>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</si>
  <si>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</si>
  <si>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</si>
  <si>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</si>
  <si>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</si>
  <si>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</si>
  <si>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</si>
  <si>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</si>
  <si>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</si>
  <si>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</si>
  <si>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</si>
  <si>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</si>
  <si>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</si>
  <si>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</si>
  <si>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東部知多衛生組合</t>
    <rPh sb="0" eb="8">
      <t>トウブチタエイセイクミアイ</t>
    </rPh>
    <phoneticPr fontId="2"/>
  </si>
  <si>
    <t>-</t>
    <phoneticPr fontId="2"/>
  </si>
  <si>
    <t>阿久比スポーツ村整備基金</t>
    <rPh sb="0" eb="3">
      <t>アグイ</t>
    </rPh>
    <rPh sb="7" eb="8">
      <t>ムラ</t>
    </rPh>
    <rPh sb="8" eb="12">
      <t>セイビキキン</t>
    </rPh>
    <phoneticPr fontId="5"/>
  </si>
  <si>
    <t>公共施設整備基金</t>
    <rPh sb="0" eb="8">
      <t>コウキョウシセツセイビキキン</t>
    </rPh>
    <phoneticPr fontId="5"/>
  </si>
  <si>
    <t>学校整備基金</t>
    <rPh sb="0" eb="6">
      <t>ガッコウセイビキキン</t>
    </rPh>
    <phoneticPr fontId="5"/>
  </si>
  <si>
    <t>ふるさと基金</t>
    <rPh sb="4" eb="6">
      <t>キキン</t>
    </rPh>
    <phoneticPr fontId="5"/>
  </si>
  <si>
    <t>森林環境譲与税基金</t>
    <rPh sb="0" eb="2">
      <t>シンリン</t>
    </rPh>
    <rPh sb="2" eb="4">
      <t>カンキョウ</t>
    </rPh>
    <rPh sb="4" eb="6">
      <t>ジョウヨ</t>
    </rPh>
    <rPh sb="6" eb="7">
      <t>ゼイ</t>
    </rPh>
    <rPh sb="7" eb="9">
      <t>キキン</t>
    </rPh>
    <phoneticPr fontId="5"/>
  </si>
  <si>
    <t>愛知県市町村職員退職手当組合</t>
    <rPh sb="0" eb="14">
      <t>アイチケンシチョウソンショクインタイショクテアテクミアイ</t>
    </rPh>
    <phoneticPr fontId="2"/>
  </si>
  <si>
    <t>-</t>
    <phoneticPr fontId="2"/>
  </si>
  <si>
    <t>愛知県後期高齢者医療広域連合（一般会計）</t>
    <rPh sb="0" eb="14">
      <t>アイチケンコウキコウレイシャイリョウコウイキレンゴウ</t>
    </rPh>
    <rPh sb="15" eb="19">
      <t>イッパンカイケイ</t>
    </rPh>
    <phoneticPr fontId="2"/>
  </si>
  <si>
    <t>愛知県後期高齢者医療広域連合（後期高齢者医療特別会計）</t>
    <rPh sb="0" eb="14">
      <t>アイチケンコウキコウレイシャイリョウコウイキレンゴウ</t>
    </rPh>
    <rPh sb="15" eb="26">
      <t>コウキコウレイシャイリョウトクベツカイケイ</t>
    </rPh>
    <phoneticPr fontId="2"/>
  </si>
  <si>
    <t>知多中部広域事務組合(一般会計)</t>
    <rPh sb="0" eb="10">
      <t>チタチュウブコウイキジムクミアイ</t>
    </rPh>
    <rPh sb="11" eb="15">
      <t>イッパンカイケイ</t>
    </rPh>
    <phoneticPr fontId="2"/>
  </si>
  <si>
    <t>知多中部広域事務組合(消防指令センター特別会計)</t>
    <rPh sb="0" eb="10">
      <t>チタチュウブコウイキジムクミアイ</t>
    </rPh>
    <rPh sb="11" eb="15">
      <t>ショウボウシレイ</t>
    </rPh>
    <rPh sb="19" eb="23">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</si>
</sst>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extLst>
            <c:ext xmlns:c16="http://schemas.microsoft.com/office/drawing/2014/chart" uri="{C3380CC4-5D6E-409C-BE32-E72D297353CC}">
              <c16:uniqueId val="{00000000-5B58-4873-90D2-90B269DE87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78316</c:v>
                </c:pt>
                <c:pt idx="1">
                  <c:v>22557</c:v>
                </c:pt>
                <c:pt idx="2">
                  <c:v>39953</c:v>
                </c:pt>
                <c:pt idx="3">
                  <c:v>31678</c:v>
                </c:pt>
                <c:pt idx="4">
                  <c:v>36218</c:v>
                </c:pt>
              </c:numCache>
            </c:numRef>
          </c:val>
          <c:smooth val="0"/>
          <c:extLst>
            <c:ext xmlns:c16="http://schemas.microsoft.com/office/drawing/2014/chart" uri="{C3380CC4-5D6E-409C-BE32-E72D297353CC}">
              <c16:uniqueId val="{00000001-5B58-4873-90D2-90B269DE872C}"/>
            </c:ext>
          </c:extLst>
        </c:ser>
        <c:dLbls>
          <c:showLegendKey val="0"/>
          <c:showVal val="0"/>
          <c:showCatName val="0"/>
          <c:showSerName val="0"/>
          <c:showPercent val="0"/>
          <c:showBubbleSize val="0"/>
        </c:dLbls>
        <c:marker val="1"/>
        <c:smooth val="0"/>
        <c:axId val="163907088"/>
        <c:axId val="395211536"/>
      </c:lineChart>
      <c:catAx>
        <c:axId val="163907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5211536"/>
        <c:crosses val="autoZero"/>
        <c:auto val="1"/>
        <c:lblAlgn val="ctr"/>
        <c:lblOffset val="100"/>
        <c:tickLblSkip val="1"/>
        <c:tickMarkSkip val="1"/>
        <c:noMultiLvlLbl val="0"/>
      </c:catAx>
      <c:valAx>
        <c:axId val="3952115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907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5.42</c:v>
                </c:pt>
                <c:pt idx="1">
                  <c:v>7.81</c:v>
                </c:pt>
                <c:pt idx="2">
                  <c:v>7.77</c:v>
                </c:pt>
                <c:pt idx="3">
                  <c:v>7.11</c:v>
                </c:pt>
                <c:pt idx="4">
                  <c:v>8.6199999999999992</c:v>
                </c:pt>
              </c:numCache>
            </c:numRef>
          </c:val>
          <c:extLst>
            <c:ext xmlns:c16="http://schemas.microsoft.com/office/drawing/2014/chart" uri="{C3380CC4-5D6E-409C-BE32-E72D297353CC}">
              <c16:uniqueId val="{00000000-5265-49A7-9CEB-03D4998593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21.66</c:v>
                </c:pt>
                <c:pt idx="1">
                  <c:v>19.46</c:v>
                </c:pt>
                <c:pt idx="2">
                  <c:v>20.72</c:v>
                </c:pt>
                <c:pt idx="3">
                  <c:v>22.12</c:v>
                </c:pt>
                <c:pt idx="4">
                  <c:v>20.81</c:v>
                </c:pt>
              </c:numCache>
            </c:numRef>
          </c:val>
          <c:extLst>
            <c:ext xmlns:c16="http://schemas.microsoft.com/office/drawing/2014/chart" uri="{C3380CC4-5D6E-409C-BE32-E72D297353CC}">
              <c16:uniqueId val="{00000001-5265-49A7-9CEB-03D49985930A}"/>
            </c:ext>
          </c:extLst>
        </c:ser>
        <c:dLbls>
          <c:showLegendKey val="0"/>
          <c:showVal val="0"/>
          <c:showCatName val="0"/>
          <c:showSerName val="0"/>
          <c:showPercent val="0"/>
          <c:showBubbleSize val="0"/>
        </c:dLbls>
        <c:gapWidth val="250"/>
        <c:overlap val="100"/>
        <c:axId val="403720360"/>
        <c:axId val="403720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2.16</c:v>
                </c:pt>
                <c:pt idx="2">
                  <c:v>0.5</c:v>
                </c:pt>
                <c:pt idx="3">
                  <c:v>1.19</c:v>
                </c:pt>
                <c:pt idx="4">
                  <c:v>1.49</c:v>
                </c:pt>
              </c:numCache>
            </c:numRef>
          </c:val>
          <c:smooth val="0"/>
          <c:extLst>
            <c:ext xmlns:c16="http://schemas.microsoft.com/office/drawing/2014/chart" uri="{C3380CC4-5D6E-409C-BE32-E72D297353CC}">
              <c16:uniqueId val="{00000002-5265-49A7-9CEB-03D49985930A}"/>
            </c:ext>
          </c:extLst>
        </c:ser>
        <c:dLbls>
          <c:showLegendKey val="0"/>
          <c:showVal val="0"/>
          <c:showCatName val="0"/>
          <c:showSerName val="0"/>
          <c:showPercent val="0"/>
          <c:showBubbleSize val="0"/>
        </c:dLbls>
        <c:marker val="1"/>
        <c:smooth val="0"/>
        <c:axId val="403720360"/>
        <c:axId val="403720744"/>
      </c:lineChart>
      <c:catAx>
        <c:axId val="40372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720744"/>
        <c:crosses val="autoZero"/>
        <c:auto val="1"/>
        <c:lblAlgn val="ctr"/>
        <c:lblOffset val="100"/>
        <c:tickLblSkip val="1"/>
        <c:tickMarkSkip val="1"/>
        <c:noMultiLvlLbl val="0"/>
      </c:catAx>
      <c:valAx>
        <c:axId val="403720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20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F1-4142-9877-2D85E142E5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F1-4142-9877-2D85E142E5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F1-4142-9877-2D85E142E5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F1-4142-9877-2D85E142E58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0.09</c:v>
                </c:pt>
                <c:pt idx="8">
                  <c:v>#N/A</c:v>
                </c:pt>
                <c:pt idx="9">
                  <c:v>0.01</c:v>
                </c:pt>
              </c:numCache>
            </c:numRef>
          </c:val>
          <c:extLst>
            <c:ext xmlns:c16="http://schemas.microsoft.com/office/drawing/2014/chart" uri="{C3380CC4-5D6E-409C-BE32-E72D297353CC}">
              <c16:uniqueId val="{00000004-A1F1-4142-9877-2D85E142E58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1.03</c:v>
                </c:pt>
                <c:pt idx="4">
                  <c:v>#N/A</c:v>
                </c:pt>
                <c:pt idx="5">
                  <c:v>1.1599999999999999</c:v>
                </c:pt>
                <c:pt idx="6">
                  <c:v>#N/A</c:v>
                </c:pt>
                <c:pt idx="7">
                  <c:v>0.68</c:v>
                </c:pt>
                <c:pt idx="8">
                  <c:v>#N/A</c:v>
                </c:pt>
                <c:pt idx="9">
                  <c:v>0.75</c:v>
                </c:pt>
              </c:numCache>
            </c:numRef>
          </c:val>
          <c:extLst>
            <c:ext xmlns:c16="http://schemas.microsoft.com/office/drawing/2014/chart" uri="{C3380CC4-5D6E-409C-BE32-E72D297353CC}">
              <c16:uniqueId val="{00000005-A1F1-4142-9877-2D85E142E58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0.71</c:v>
                </c:pt>
                <c:pt idx="4">
                  <c:v>#N/A</c:v>
                </c:pt>
                <c:pt idx="5">
                  <c:v>0.79</c:v>
                </c:pt>
                <c:pt idx="6">
                  <c:v>#N/A</c:v>
                </c:pt>
                <c:pt idx="7">
                  <c:v>0.74</c:v>
                </c:pt>
                <c:pt idx="8">
                  <c:v>#N/A</c:v>
                </c:pt>
                <c:pt idx="9">
                  <c:v>0.75</c:v>
                </c:pt>
              </c:numCache>
            </c:numRef>
          </c:val>
          <c:extLst>
            <c:ext xmlns:c16="http://schemas.microsoft.com/office/drawing/2014/chart" uri="{C3380CC4-5D6E-409C-BE32-E72D297353CC}">
              <c16:uniqueId val="{00000006-A1F1-4142-9877-2D85E142E58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2.21</c:v>
                </c:pt>
                <c:pt idx="2">
                  <c:v>#N/A</c:v>
                </c:pt>
                <c:pt idx="3">
                  <c:v>2.1800000000000002</c:v>
                </c:pt>
                <c:pt idx="4">
                  <c:v>#N/A</c:v>
                </c:pt>
                <c:pt idx="5">
                  <c:v>1.54</c:v>
                </c:pt>
                <c:pt idx="6">
                  <c:v>#N/A</c:v>
                </c:pt>
                <c:pt idx="7">
                  <c:v>0.87</c:v>
                </c:pt>
                <c:pt idx="8">
                  <c:v>#N/A</c:v>
                </c:pt>
                <c:pt idx="9">
                  <c:v>0.94</c:v>
                </c:pt>
              </c:numCache>
            </c:numRef>
          </c:val>
          <c:extLst>
            <c:ext xmlns:c16="http://schemas.microsoft.com/office/drawing/2014/chart" uri="{C3380CC4-5D6E-409C-BE32-E72D297353CC}">
              <c16:uniqueId val="{00000007-A1F1-4142-9877-2D85E142E5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5.41</c:v>
                </c:pt>
                <c:pt idx="2">
                  <c:v>#N/A</c:v>
                </c:pt>
                <c:pt idx="3">
                  <c:v>7.8</c:v>
                </c:pt>
                <c:pt idx="4">
                  <c:v>#N/A</c:v>
                </c:pt>
                <c:pt idx="5">
                  <c:v>7.77</c:v>
                </c:pt>
                <c:pt idx="6">
                  <c:v>#N/A</c:v>
                </c:pt>
                <c:pt idx="7">
                  <c:v>7.11</c:v>
                </c:pt>
                <c:pt idx="8">
                  <c:v>#N/A</c:v>
                </c:pt>
                <c:pt idx="9">
                  <c:v>8.61</c:v>
                </c:pt>
              </c:numCache>
            </c:numRef>
          </c:val>
          <c:extLst>
            <c:ext xmlns:c16="http://schemas.microsoft.com/office/drawing/2014/chart" uri="{C3380CC4-5D6E-409C-BE32-E72D297353CC}">
              <c16:uniqueId val="{00000008-A1F1-4142-9877-2D85E142E5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19.28</c:v>
                </c:pt>
                <c:pt idx="2">
                  <c:v>#N/A</c:v>
                </c:pt>
                <c:pt idx="3">
                  <c:v>19.100000000000001</c:v>
                </c:pt>
                <c:pt idx="4">
                  <c:v>#N/A</c:v>
                </c:pt>
                <c:pt idx="5">
                  <c:v>19.739999999999998</c:v>
                </c:pt>
                <c:pt idx="6">
                  <c:v>#N/A</c:v>
                </c:pt>
                <c:pt idx="7">
                  <c:v>17.54</c:v>
                </c:pt>
                <c:pt idx="8">
                  <c:v>#N/A</c:v>
                </c:pt>
                <c:pt idx="9">
                  <c:v>15.69</c:v>
                </c:pt>
              </c:numCache>
            </c:numRef>
          </c:val>
          <c:extLst>
            <c:ext xmlns:c16="http://schemas.microsoft.com/office/drawing/2014/chart" uri="{C3380CC4-5D6E-409C-BE32-E72D297353CC}">
              <c16:uniqueId val="{00000009-A1F1-4142-9877-2D85E142E581}"/>
            </c:ext>
          </c:extLst>
        </c:ser>
        <c:dLbls>
          <c:showLegendKey val="0"/>
          <c:showVal val="0"/>
          <c:showCatName val="0"/>
          <c:showSerName val="0"/>
          <c:showPercent val="0"/>
          <c:showBubbleSize val="0"/>
        </c:dLbls>
        <c:gapWidth val="150"/>
        <c:overlap val="100"/>
        <c:axId val="403901592"/>
        <c:axId val="405897688"/>
      </c:barChart>
      <c:catAx>
        <c:axId val="40390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897688"/>
        <c:crosses val="autoZero"/>
        <c:auto val="1"/>
        <c:lblAlgn val="ctr"/>
        <c:lblOffset val="100"/>
        <c:tickLblSkip val="1"/>
        <c:tickMarkSkip val="1"/>
        <c:noMultiLvlLbl val="0"/>
      </c:catAx>
      <c:valAx>
        <c:axId val="405897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901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825</c:v>
                </c:pt>
                <c:pt idx="5">
                  <c:v>833</c:v>
                </c:pt>
                <c:pt idx="8">
                  <c:v>871</c:v>
                </c:pt>
                <c:pt idx="11">
                  <c:v>865</c:v>
                </c:pt>
                <c:pt idx="14">
                  <c:v>849</c:v>
                </c:pt>
              </c:numCache>
            </c:numRef>
          </c:val>
          <c:extLst>
            <c:ext xmlns:c16="http://schemas.microsoft.com/office/drawing/2014/chart" uri="{C3380CC4-5D6E-409C-BE32-E72D297353CC}">
              <c16:uniqueId val="{00000000-3FCD-471E-812F-A15DA484A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CD-471E-812F-A15DA484A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c:v>
                </c:pt>
                <c:pt idx="3">
                  <c:v>37</c:v>
                </c:pt>
                <c:pt idx="6">
                  <c:v>0</c:v>
                </c:pt>
                <c:pt idx="9">
                  <c:v>0</c:v>
                </c:pt>
                <c:pt idx="12">
                  <c:v>0</c:v>
                </c:pt>
              </c:numCache>
            </c:numRef>
          </c:val>
          <c:extLst>
            <c:ext xmlns:c16="http://schemas.microsoft.com/office/drawing/2014/chart" uri="{C3380CC4-5D6E-409C-BE32-E72D297353CC}">
              <c16:uniqueId val="{00000002-3FCD-471E-812F-A15DA484A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71</c:v>
                </c:pt>
                <c:pt idx="6">
                  <c:v>130</c:v>
                </c:pt>
                <c:pt idx="9">
                  <c:v>133</c:v>
                </c:pt>
                <c:pt idx="12">
                  <c:v>123</c:v>
                </c:pt>
              </c:numCache>
            </c:numRef>
          </c:val>
          <c:extLst>
            <c:ext xmlns:c16="http://schemas.microsoft.com/office/drawing/2014/chart" uri="{C3380CC4-5D6E-409C-BE32-E72D297353CC}">
              <c16:uniqueId val="{00000003-3FCD-471E-812F-A15DA484A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c:v>
                </c:pt>
                <c:pt idx="3">
                  <c:v>238</c:v>
                </c:pt>
                <c:pt idx="6">
                  <c:v>241</c:v>
                </c:pt>
                <c:pt idx="9">
                  <c:v>232</c:v>
                </c:pt>
                <c:pt idx="12">
                  <c:v>220</c:v>
                </c:pt>
              </c:numCache>
            </c:numRef>
          </c:val>
          <c:extLst>
            <c:ext xmlns:c16="http://schemas.microsoft.com/office/drawing/2014/chart" uri="{C3380CC4-5D6E-409C-BE32-E72D297353CC}">
              <c16:uniqueId val="{00000004-3FCD-471E-812F-A15DA484A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D-471E-812F-A15DA484A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CD-471E-812F-A15DA484A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704</c:v>
                </c:pt>
                <c:pt idx="3">
                  <c:v>729</c:v>
                </c:pt>
                <c:pt idx="6">
                  <c:v>826</c:v>
                </c:pt>
                <c:pt idx="9">
                  <c:v>852</c:v>
                </c:pt>
                <c:pt idx="12">
                  <c:v>827</c:v>
                </c:pt>
              </c:numCache>
            </c:numRef>
          </c:val>
          <c:extLst>
            <c:ext xmlns:c16="http://schemas.microsoft.com/office/drawing/2014/chart" uri="{C3380CC4-5D6E-409C-BE32-E72D297353CC}">
              <c16:uniqueId val="{00000007-3FCD-471E-812F-A15DA484A6C3}"/>
            </c:ext>
          </c:extLst>
        </c:ser>
        <c:dLbls>
          <c:showLegendKey val="0"/>
          <c:showVal val="0"/>
          <c:showCatName val="0"/>
          <c:showSerName val="0"/>
          <c:showPercent val="0"/>
          <c:showBubbleSize val="0"/>
        </c:dLbls>
        <c:gapWidth val="100"/>
        <c:overlap val="100"/>
        <c:axId val="402034792"/>
        <c:axId val="355029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208</c:v>
                </c:pt>
                <c:pt idx="2">
                  <c:v>#N/A</c:v>
                </c:pt>
                <c:pt idx="3">
                  <c:v>#N/A</c:v>
                </c:pt>
                <c:pt idx="4">
                  <c:v>242</c:v>
                </c:pt>
                <c:pt idx="5">
                  <c:v>#N/A</c:v>
                </c:pt>
                <c:pt idx="6">
                  <c:v>#N/A</c:v>
                </c:pt>
                <c:pt idx="7">
                  <c:v>326</c:v>
                </c:pt>
                <c:pt idx="8">
                  <c:v>#N/A</c:v>
                </c:pt>
                <c:pt idx="9">
                  <c:v>#N/A</c:v>
                </c:pt>
                <c:pt idx="10">
                  <c:v>352</c:v>
                </c:pt>
                <c:pt idx="11">
                  <c:v>#N/A</c:v>
                </c:pt>
                <c:pt idx="12">
                  <c:v>#N/A</c:v>
                </c:pt>
                <c:pt idx="13">
                  <c:v>321</c:v>
                </c:pt>
                <c:pt idx="14">
                  <c:v>#N/A</c:v>
                </c:pt>
              </c:numCache>
            </c:numRef>
          </c:val>
          <c:smooth val="0"/>
          <c:extLst>
            <c:ext xmlns:c16="http://schemas.microsoft.com/office/drawing/2014/chart" uri="{C3380CC4-5D6E-409C-BE32-E72D297353CC}">
              <c16:uniqueId val="{00000008-3FCD-471E-812F-A15DA484A6C3}"/>
            </c:ext>
          </c:extLst>
        </c:ser>
        <c:dLbls>
          <c:showLegendKey val="0"/>
          <c:showVal val="0"/>
          <c:showCatName val="0"/>
          <c:showSerName val="0"/>
          <c:showPercent val="0"/>
          <c:showBubbleSize val="0"/>
        </c:dLbls>
        <c:marker val="1"/>
        <c:smooth val="0"/>
        <c:axId val="402034792"/>
        <c:axId val="355029192"/>
      </c:lineChart>
      <c:catAx>
        <c:axId val="40203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5029192"/>
        <c:crosses val="autoZero"/>
        <c:auto val="1"/>
        <c:lblAlgn val="ctr"/>
        <c:lblOffset val="100"/>
        <c:tickLblSkip val="1"/>
        <c:tickMarkSkip val="1"/>
        <c:noMultiLvlLbl val="0"/>
      </c:catAx>
      <c:valAx>
        <c:axId val="355029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03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7686</c:v>
                </c:pt>
                <c:pt idx="5">
                  <c:v>7601</c:v>
                </c:pt>
                <c:pt idx="8">
                  <c:v>7321</c:v>
                </c:pt>
                <c:pt idx="11">
                  <c:v>6861</c:v>
                </c:pt>
                <c:pt idx="14">
                  <c:v>6257</c:v>
                </c:pt>
              </c:numCache>
            </c:numRef>
          </c:val>
          <c:extLst>
            <c:ext xmlns:c16="http://schemas.microsoft.com/office/drawing/2014/chart" uri="{C3380CC4-5D6E-409C-BE32-E72D297353CC}">
              <c16:uniqueId val="{00000000-3A3B-4C51-B666-537BA2DC78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2011</c:v>
                </c:pt>
                <c:pt idx="5">
                  <c:v>1750</c:v>
                </c:pt>
                <c:pt idx="8">
                  <c:v>1584</c:v>
                </c:pt>
                <c:pt idx="11">
                  <c:v>1432</c:v>
                </c:pt>
                <c:pt idx="14">
                  <c:v>1310</c:v>
                </c:pt>
              </c:numCache>
            </c:numRef>
          </c:val>
          <c:extLst>
            <c:ext xmlns:c16="http://schemas.microsoft.com/office/drawing/2014/chart" uri="{C3380CC4-5D6E-409C-BE32-E72D297353CC}">
              <c16:uniqueId val="{00000001-3A3B-4C51-B666-537BA2DC78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2236</c:v>
                </c:pt>
                <c:pt idx="5">
                  <c:v>2790</c:v>
                </c:pt>
                <c:pt idx="8">
                  <c:v>4165</c:v>
                </c:pt>
                <c:pt idx="11">
                  <c:v>4172</c:v>
                </c:pt>
                <c:pt idx="14">
                  <c:v>3842</c:v>
                </c:pt>
              </c:numCache>
            </c:numRef>
          </c:val>
          <c:extLst>
            <c:ext xmlns:c16="http://schemas.microsoft.com/office/drawing/2014/chart" uri="{C3380CC4-5D6E-409C-BE32-E72D297353CC}">
              <c16:uniqueId val="{00000002-3A3B-4C51-B666-537BA2DC78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3B-4C51-B666-537BA2DC78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3B-4C51-B666-537BA2DC78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3B-4C51-B666-537BA2DC78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1409</c:v>
                </c:pt>
                <c:pt idx="3">
                  <c:v>1384</c:v>
                </c:pt>
                <c:pt idx="6">
                  <c:v>1368</c:v>
                </c:pt>
                <c:pt idx="9">
                  <c:v>1340</c:v>
                </c:pt>
                <c:pt idx="12">
                  <c:v>1339</c:v>
                </c:pt>
              </c:numCache>
            </c:numRef>
          </c:val>
          <c:extLst>
            <c:ext xmlns:c16="http://schemas.microsoft.com/office/drawing/2014/chart" uri="{C3380CC4-5D6E-409C-BE32-E72D297353CC}">
              <c16:uniqueId val="{00000006-3A3B-4C51-B666-537BA2DC78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1455</c:v>
                </c:pt>
                <c:pt idx="3">
                  <c:v>1403</c:v>
                </c:pt>
                <c:pt idx="6">
                  <c:v>1279</c:v>
                </c:pt>
                <c:pt idx="9">
                  <c:v>1148</c:v>
                </c:pt>
                <c:pt idx="12">
                  <c:v>1117</c:v>
                </c:pt>
              </c:numCache>
            </c:numRef>
          </c:val>
          <c:extLst>
            <c:ext xmlns:c16="http://schemas.microsoft.com/office/drawing/2014/chart" uri="{C3380CC4-5D6E-409C-BE32-E72D297353CC}">
              <c16:uniqueId val="{00000007-3A3B-4C51-B666-537BA2DC78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2400</c:v>
                </c:pt>
                <c:pt idx="3">
                  <c:v>2036</c:v>
                </c:pt>
                <c:pt idx="6">
                  <c:v>1805</c:v>
                </c:pt>
                <c:pt idx="9">
                  <c:v>1597</c:v>
                </c:pt>
                <c:pt idx="12">
                  <c:v>1431</c:v>
                </c:pt>
              </c:numCache>
            </c:numRef>
          </c:val>
          <c:extLst>
            <c:ext xmlns:c16="http://schemas.microsoft.com/office/drawing/2014/chart" uri="{C3380CC4-5D6E-409C-BE32-E72D297353CC}">
              <c16:uniqueId val="{00000008-3A3B-4C51-B666-537BA2DC78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c:v>
                </c:pt>
                <c:pt idx="3">
                  <c:v>0</c:v>
                </c:pt>
                <c:pt idx="6">
                  <c:v>0</c:v>
                </c:pt>
                <c:pt idx="9">
                  <c:v>0</c:v>
                </c:pt>
                <c:pt idx="12">
                  <c:v>0</c:v>
                </c:pt>
              </c:numCache>
            </c:numRef>
          </c:val>
          <c:extLst>
            <c:ext xmlns:c16="http://schemas.microsoft.com/office/drawing/2014/chart" uri="{C3380CC4-5D6E-409C-BE32-E72D297353CC}">
              <c16:uniqueId val="{00000009-3A3B-4C51-B666-537BA2DC78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10155</c:v>
                </c:pt>
                <c:pt idx="3">
                  <c:v>10248</c:v>
                </c:pt>
                <c:pt idx="6">
                  <c:v>9848</c:v>
                </c:pt>
                <c:pt idx="9">
                  <c:v>9332</c:v>
                </c:pt>
                <c:pt idx="12">
                  <c:v>8649</c:v>
                </c:pt>
              </c:numCache>
            </c:numRef>
          </c:val>
          <c:extLst>
            <c:ext xmlns:c16="http://schemas.microsoft.com/office/drawing/2014/chart" uri="{C3380CC4-5D6E-409C-BE32-E72D297353CC}">
              <c16:uniqueId val="{0000000A-3A3B-4C51-B666-537BA2DC7846}"/>
            </c:ext>
          </c:extLst>
        </c:ser>
        <c:dLbls>
          <c:showLegendKey val="0"/>
          <c:showVal val="0"/>
          <c:showCatName val="0"/>
          <c:showSerName val="0"/>
          <c:showPercent val="0"/>
          <c:showBubbleSize val="0"/>
        </c:dLbls>
        <c:gapWidth val="100"/>
        <c:overlap val="100"/>
        <c:axId val="353124080"/>
        <c:axId val="353121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3524</c:v>
                </c:pt>
                <c:pt idx="2">
                  <c:v>#N/A</c:v>
                </c:pt>
                <c:pt idx="3">
                  <c:v>#N/A</c:v>
                </c:pt>
                <c:pt idx="4">
                  <c:v>2930</c:v>
                </c:pt>
                <c:pt idx="5">
                  <c:v>#N/A</c:v>
                </c:pt>
                <c:pt idx="6">
                  <c:v>#N/A</c:v>
                </c:pt>
                <c:pt idx="7">
                  <c:v>1230</c:v>
                </c:pt>
                <c:pt idx="8">
                  <c:v>#N/A</c:v>
                </c:pt>
                <c:pt idx="9">
                  <c:v>#N/A</c:v>
                </c:pt>
                <c:pt idx="10">
                  <c:v>952</c:v>
                </c:pt>
                <c:pt idx="11">
                  <c:v>#N/A</c:v>
                </c:pt>
                <c:pt idx="12">
                  <c:v>#N/A</c:v>
                </c:pt>
                <c:pt idx="13">
                  <c:v>1128</c:v>
                </c:pt>
                <c:pt idx="14">
                  <c:v>#N/A</c:v>
                </c:pt>
              </c:numCache>
            </c:numRef>
          </c:val>
          <c:smooth val="0"/>
          <c:extLst>
            <c:ext xmlns:c16="http://schemas.microsoft.com/office/drawing/2014/chart" uri="{C3380CC4-5D6E-409C-BE32-E72D297353CC}">
              <c16:uniqueId val="{0000000B-3A3B-4C51-B666-537BA2DC7846}"/>
            </c:ext>
          </c:extLst>
        </c:ser>
        <c:dLbls>
          <c:showLegendKey val="0"/>
          <c:showVal val="0"/>
          <c:showCatName val="0"/>
          <c:showSerName val="0"/>
          <c:showPercent val="0"/>
          <c:showBubbleSize val="0"/>
        </c:dLbls>
        <c:marker val="1"/>
        <c:smooth val="0"/>
        <c:axId val="353124080"/>
        <c:axId val="353121728"/>
      </c:lineChart>
      <c:catAx>
        <c:axId val="35312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3121728"/>
        <c:crosses val="autoZero"/>
        <c:auto val="1"/>
        <c:lblAlgn val="ctr"/>
        <c:lblOffset val="100"/>
        <c:tickLblSkip val="1"/>
        <c:tickMarkSkip val="1"/>
        <c:noMultiLvlLbl val="0"/>
      </c:catAx>
      <c:valAx>
        <c:axId val="353121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12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1348</c:v>
                </c:pt>
                <c:pt idx="1">
                  <c:v>1462</c:v>
                </c:pt>
                <c:pt idx="2">
                  <c:v>1439</c:v>
                </c:pt>
              </c:numCache>
            </c:numRef>
          </c:val>
          <c:extLst>
            <c:ext xmlns:c16="http://schemas.microsoft.com/office/drawing/2014/chart" uri="{C3380CC4-5D6E-409C-BE32-E72D297353CC}">
              <c16:uniqueId val="{00000000-F23E-4168-99AF-5F42C03B7A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3E-4168-99AF-5F42C03B7A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2443</c:v>
                </c:pt>
                <c:pt idx="1">
                  <c:v>2336</c:v>
                </c:pt>
                <c:pt idx="2">
                  <c:v>2029</c:v>
                </c:pt>
              </c:numCache>
            </c:numRef>
          </c:val>
          <c:extLst>
            <c:ext xmlns:c16="http://schemas.microsoft.com/office/drawing/2014/chart" uri="{C3380CC4-5D6E-409C-BE32-E72D297353CC}">
              <c16:uniqueId val="{00000002-F23E-4168-99AF-5F42C03B7A8C}"/>
            </c:ext>
          </c:extLst>
        </c:ser>
        <c:dLbls>
          <c:showLegendKey val="0"/>
          <c:showVal val="0"/>
          <c:showCatName val="0"/>
          <c:showSerName val="0"/>
          <c:showPercent val="0"/>
          <c:showBubbleSize val="0"/>
        </c:dLbls>
        <c:gapWidth val="120"/>
        <c:overlap val="100"/>
        <c:axId val="395106048"/>
        <c:axId val="395106440"/>
      </c:barChart>
      <c:catAx>
        <c:axId val="39510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5106440"/>
        <c:crosses val="autoZero"/>
        <c:auto val="1"/>
        <c:lblAlgn val="ctr"/>
        <c:lblOffset val="100"/>
        <c:tickLblSkip val="1"/>
        <c:tickMarkSkip val="1"/>
        <c:noMultiLvlLbl val="0"/>
      </c:catAx>
      <c:valAx>
        <c:axId val="395106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510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実質公債費比率の分子の数値は、今年度は前年度比</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構造を見ると、臨時財政対策債、新学校給食センター建設事業や防災行政無線デジタル化事業の元金償還が影響し、一般会計での元利償還金において、前年度比＋</a:t>
          </a:r>
          <a:r>
            <a:rPr kumimoji="1" lang="en-US" altLang="ja-JP" sz="1200">
              <a:latin typeface="ＭＳ ゴシック" pitchFamily="49" charset="-128"/>
              <a:ea typeface="ＭＳ ゴシック" pitchFamily="49" charset="-128"/>
            </a:rPr>
            <a:t>3.6</a:t>
          </a:r>
          <a:r>
            <a:rPr kumimoji="1" lang="ja-JP" altLang="en-US" sz="1200">
              <a:latin typeface="ＭＳ ゴシック" pitchFamily="49" charset="-128"/>
              <a:ea typeface="ＭＳ ゴシック" pitchFamily="49" charset="-128"/>
            </a:rPr>
            <a:t>％となり、高い水準で推移している。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また、算入公債費等については、国の地方財政計画における臨時財政対策債発行可能額が減少となったことなどにより、</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百万円の減となった。　実質公債費比率は、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％、単年度においても</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％と早期健全化基準である</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％を下回っているため、現段階では健全財政と言えるが、暫く高止まりすることが想定される。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基準財政需要額算入見込額については、下水道費の算入見込額が</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百万円、公債費のうち臨時財政対策債が</a:t>
          </a:r>
          <a:r>
            <a:rPr kumimoji="1" lang="en-US" altLang="ja-JP" sz="1400">
              <a:latin typeface="ＭＳ ゴシック" pitchFamily="49" charset="-128"/>
              <a:ea typeface="ＭＳ ゴシック" pitchFamily="49" charset="-128"/>
            </a:rPr>
            <a:t>432</a:t>
          </a:r>
          <a:r>
            <a:rPr kumimoji="1" lang="ja-JP" altLang="en-US" sz="1400">
              <a:latin typeface="ＭＳ ゴシック" pitchFamily="49" charset="-128"/>
              <a:ea typeface="ＭＳ ゴシック" pitchFamily="49" charset="-128"/>
            </a:rPr>
            <a:t>百万円減少したことにより、</a:t>
          </a:r>
          <a:r>
            <a:rPr kumimoji="1" lang="en-US" altLang="ja-JP" sz="1400">
              <a:latin typeface="ＭＳ ゴシック" pitchFamily="49" charset="-128"/>
              <a:ea typeface="ＭＳ ゴシック" pitchFamily="49" charset="-128"/>
            </a:rPr>
            <a:t>604</a:t>
          </a:r>
          <a:r>
            <a:rPr kumimoji="1" lang="ja-JP" altLang="en-US" sz="1400">
              <a:latin typeface="ＭＳ ゴシック" pitchFamily="49" charset="-128"/>
              <a:ea typeface="ＭＳ ゴシック" pitchFamily="49" charset="-128"/>
            </a:rPr>
            <a:t>百万円の減となった。また、主に阿久比スポーツ村整備基金の取り崩しにより充当可能基金が</a:t>
          </a:r>
          <a:r>
            <a:rPr kumimoji="1" lang="en-US" altLang="ja-JP" sz="1400">
              <a:latin typeface="ＭＳ ゴシック" pitchFamily="49" charset="-128"/>
              <a:ea typeface="ＭＳ ゴシック" pitchFamily="49" charset="-128"/>
            </a:rPr>
            <a:t>330</a:t>
          </a:r>
          <a:r>
            <a:rPr kumimoji="1" lang="ja-JP" altLang="en-US" sz="1400">
              <a:latin typeface="ＭＳ ゴシック" pitchFamily="49" charset="-128"/>
              <a:ea typeface="ＭＳ ゴシック" pitchFamily="49" charset="-128"/>
            </a:rPr>
            <a:t>百万円減少したことで将来負担比率の分子の数値が</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百万円の増となったが、前年度に引き続き正の数値として算出された。</a:t>
          </a:r>
        </a:p>
        <a:p>
          <a:r>
            <a:rPr kumimoji="1" lang="ja-JP" altLang="en-US" sz="1400">
              <a:latin typeface="ＭＳ ゴシック" pitchFamily="49" charset="-128"/>
              <a:ea typeface="ＭＳ ゴシック" pitchFamily="49" charset="-128"/>
            </a:rPr>
            <a:t>　将来負担比率は、</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％と早期健全化基準である</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は下回っているため、現段階では健全財政と言えるが、今後は将来の住民に大きな負担を残さないよう、償還利率の低減や適債項目の選択などに努める。また、新規事業の実施等について総点検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愛知県阿久比町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・基金全体の残高は前年度比で減額となった。阿久比スポーツ村整備基金をはじめとするその他特定目的基金を取り崩したことが主な要因。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・財政調整基金については、個人町民税や法人町民税等で増収となり、前年度比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百万円、国の補正予算により増額された地方交付税が前年度比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百万円となった一方で個人住民税については定額減税の実施により減収となったため、町税全体で前年度比△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千円となった。不足額の補てんとしての取り崩しされたことなどから、残高が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で大きく阿久比スポーツ村の整備を進めていくため、阿久比スポーツ村整備基金の残高は徐々に減少傾向となるほか、公共施設整備基金や学校整備基金についても施設の長寿命化事業に充当するため、中長期的に見て減少傾向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・阿久比スポーツ村整備基金：阿久比スポーツ村の整備施策（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1,033,899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・公共施設整備基金：住宅地開発事業等に伴う公共施設の整備施策及び公共施設の長寿命化対策施策（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・学校整備基金：学校施設の整備施策（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・ふるさと基金：阿久比町を応援する人々からの寄附金を活用し、寄附者の意向を反映した事業施策（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・もちの木園整備基金：阿久比町立もちの木園の施設整備施策（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・福祉基金：福祉の促進を目的とした事業施策（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・阿久比スポーツ村整備基金：野球場トイレ改修工事など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・公共施設整備基金：宮津保育園屋根・トイレ改修事業等の財源とするため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・学校整備基金：東部小学校特別教室空調設置事業、草木小学校特別教室空調設置事業等の財源とするため取り崩したことより減少。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・ふるさと基金：ふるさと阿久比応援寄附金を積み立てたことにより増加。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・森林環境譲与税基金：英比小学校児童用ロッカー等改修事業等の財源とするため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・学校整備基金：小中学校の長寿命化事業等の財源に充てるため、中長期的には減少傾向となる見込み。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・公共施設整備基金：公共施設の長寿命化事業等の財源に充てるため、中長期的には減少傾向となる見込み。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・一般会計歳入歳出の不足額を補うため、財政調整基金からの取り崩し合計額は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・財政調整基金の残高は、景気の動向による財源不足や災害への備え等を目的に、標準財政規模の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・地方債の償還計画を踏まえ、今後の積み立てを検討する。（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28,083
27,622
23.80
11,811,002
11,170,584
595,935
6,915,777
8,649,485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単年度の財政力指数は</a:t>
          </a:r>
          <a:r>
            <a:rPr kumimoji="1" lang="en-US" altLang="ja-JP" sz="1100">
              <a:latin typeface="ＭＳ Ｐゴシック" panose="020B0600070205080204" pitchFamily="50" charset="-128"/>
              <a:ea typeface="ＭＳ Ｐゴシック" panose="020B0600070205080204" pitchFamily="50" charset="-128"/>
            </a:rPr>
            <a:t>0.695</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0.683</a:t>
          </a:r>
          <a:r>
            <a:rPr kumimoji="1" lang="ja-JP" altLang="en-US" sz="1100">
              <a:latin typeface="ＭＳ Ｐゴシック" panose="020B0600070205080204" pitchFamily="50" charset="-128"/>
              <a:ea typeface="ＭＳ Ｐゴシック" panose="020B0600070205080204" pitchFamily="50" charset="-128"/>
            </a:rPr>
            <a:t>に減少し、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ヵ年平均指数は前年度から</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0.69</a:t>
          </a:r>
          <a:r>
            <a:rPr kumimoji="1" lang="ja-JP" altLang="en-US" sz="1100">
              <a:latin typeface="ＭＳ Ｐゴシック" panose="020B0600070205080204" pitchFamily="50" charset="-128"/>
              <a:ea typeface="ＭＳ Ｐゴシック" panose="020B0600070205080204" pitchFamily="50" charset="-128"/>
            </a:rPr>
            <a:t>となったが、類似団体内平均値を</a:t>
          </a:r>
          <a:r>
            <a:rPr kumimoji="1" lang="en-US" altLang="ja-JP" sz="1100">
              <a:latin typeface="ＭＳ Ｐゴシック" panose="020B0600070205080204" pitchFamily="50" charset="-128"/>
              <a:ea typeface="ＭＳ Ｐゴシック" panose="020B0600070205080204" pitchFamily="50" charset="-128"/>
            </a:rPr>
            <a:t>0.06</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今年度の基準財政需要額（振替前）は、給与改定費の増加や子ども子育て費の創設、国の臨時経済対策などにより前年度比</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％の増加となった。基準財政収入額は、地方特例交付金の増加や自動車関連企業における円安の影響、車両生産の回復などにより法人町民税で増収となるなど、全体で前年度比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％の増加となった。</a:t>
          </a:r>
        </a:p>
        <a:p>
          <a:r>
            <a:rPr kumimoji="1" lang="ja-JP" altLang="en-US" sz="1100">
              <a:latin typeface="ＭＳ Ｐゴシック" panose="020B0600070205080204" pitchFamily="50" charset="-128"/>
              <a:ea typeface="ＭＳ Ｐゴシック" panose="020B0600070205080204" pitchFamily="50" charset="-128"/>
            </a:rPr>
            <a:t>　今後も、企業誘致の推進・知多地域地方税滞納整理機構を活用した滞納額の圧縮を進め、税収の増加・徴収率の向上に努める。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397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経常的収入のうち臨時財政対策債で前年度比</a:t>
          </a:r>
          <a:r>
            <a:rPr kumimoji="1" lang="en-US" altLang="ja-JP" sz="1300">
              <a:latin typeface="ＭＳ Ｐゴシック" panose="020B0600070205080204" pitchFamily="50" charset="-128"/>
              <a:ea typeface="ＭＳ Ｐゴシック" panose="020B0600070205080204" pitchFamily="50" charset="-128"/>
            </a:rPr>
            <a:t>42,528</a:t>
          </a:r>
          <a:r>
            <a:rPr kumimoji="1" lang="ja-JP" altLang="en-US" sz="1300">
              <a:latin typeface="ＭＳ Ｐゴシック" panose="020B0600070205080204" pitchFamily="50" charset="-128"/>
              <a:ea typeface="ＭＳ Ｐゴシック" panose="020B0600070205080204" pitchFamily="50" charset="-128"/>
            </a:rPr>
            <a:t>千円減額した一方で、普通交付税などのその他経常的収入が増額（経常収入全体で</a:t>
          </a:r>
          <a:r>
            <a:rPr kumimoji="1" lang="en-US" altLang="ja-JP" sz="1300">
              <a:latin typeface="ＭＳ Ｐゴシック" panose="020B0600070205080204" pitchFamily="50" charset="-128"/>
              <a:ea typeface="ＭＳ Ｐゴシック" panose="020B0600070205080204" pitchFamily="50" charset="-128"/>
            </a:rPr>
            <a:t>+379,002</a:t>
          </a:r>
          <a:r>
            <a:rPr kumimoji="1" lang="ja-JP" altLang="en-US" sz="1300">
              <a:latin typeface="ＭＳ Ｐゴシック" panose="020B0600070205080204" pitchFamily="50" charset="-128"/>
              <a:ea typeface="ＭＳ Ｐゴシック" panose="020B0600070205080204" pitchFamily="50" charset="-128"/>
            </a:rPr>
            <a:t>千円）した。しかし、それ以上に経常経費充当一般財源等が</a:t>
          </a:r>
          <a:r>
            <a:rPr kumimoji="1" lang="en-US" altLang="ja-JP" sz="1300">
              <a:latin typeface="ＭＳ Ｐゴシック" panose="020B0600070205080204" pitchFamily="50" charset="-128"/>
              <a:ea typeface="ＭＳ Ｐゴシック" panose="020B0600070205080204" pitchFamily="50" charset="-128"/>
            </a:rPr>
            <a:t>444,539</a:t>
          </a:r>
          <a:r>
            <a:rPr kumimoji="1" lang="ja-JP" altLang="en-US" sz="1300">
              <a:latin typeface="ＭＳ Ｐゴシック" panose="020B0600070205080204" pitchFamily="50" charset="-128"/>
              <a:ea typeface="ＭＳ Ｐゴシック" panose="020B0600070205080204" pitchFamily="50" charset="-128"/>
            </a:rPr>
            <a:t>千円の増額となったため、経常収支比率は前年度より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63</xdr:row>
      <xdr:rowOff>96203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7690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147003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106363</xdr:rowOff>
    </xdr:from>
    <xdr:to>
      <xdr:col>15</xdr:col>
      <xdr:colOff>82550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21913"/>
          <a:ext cx="889000" cy="4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106363</xdr:rowOff>
    </xdr:from>
    <xdr:to>
      <xdr:col>11</xdr:col>
      <xdr:colOff>31750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21913"/>
          <a:ext cx="889000" cy="4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17480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55563</xdr:rowOff>
    </xdr:from>
    <xdr:to>
      <xdr:col>11</xdr:col>
      <xdr:colOff>82550</xdr:colOff>
      <xdr:row>59</xdr:row>
      <xdr:rowOff>157163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167340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人件費については、人事院勧告による給与引き上げの影響を受け、職員給において前年度より</a:t>
          </a:r>
          <a:r>
            <a:rPr kumimoji="1" lang="en-US" altLang="ja-JP" sz="1100">
              <a:latin typeface="ＭＳ Ｐゴシック" panose="020B0600070205080204" pitchFamily="50" charset="-128"/>
              <a:ea typeface="ＭＳ Ｐゴシック" panose="020B0600070205080204" pitchFamily="50" charset="-128"/>
            </a:rPr>
            <a:t>16,469</a:t>
          </a:r>
          <a:r>
            <a:rPr kumimoji="1" lang="ja-JP" altLang="en-US" sz="1100">
              <a:latin typeface="ＭＳ Ｐゴシック" panose="020B0600070205080204" pitchFamily="50" charset="-128"/>
              <a:ea typeface="ＭＳ Ｐゴシック" panose="020B0600070205080204" pitchFamily="50" charset="-128"/>
            </a:rPr>
            <a:t>千円増額したこと、会計年度任用職員に勤勉手当を支給開始したことで</a:t>
          </a:r>
          <a:r>
            <a:rPr kumimoji="1" lang="en-US" altLang="ja-JP" sz="1100">
              <a:latin typeface="ＭＳ Ｐゴシック" panose="020B0600070205080204" pitchFamily="50" charset="-128"/>
              <a:ea typeface="ＭＳ Ｐゴシック" panose="020B0600070205080204" pitchFamily="50" charset="-128"/>
            </a:rPr>
            <a:t>15,341</a:t>
          </a:r>
          <a:r>
            <a:rPr kumimoji="1" lang="ja-JP" altLang="en-US" sz="1100">
              <a:latin typeface="ＭＳ Ｐゴシック" panose="020B0600070205080204" pitchFamily="50" charset="-128"/>
              <a:ea typeface="ＭＳ Ｐゴシック" panose="020B0600070205080204" pitchFamily="50" charset="-128"/>
            </a:rPr>
            <a:t>千円を増額したことなどにより、人件費全体では</a:t>
          </a:r>
          <a:r>
            <a:rPr kumimoji="1" lang="en-US" altLang="ja-JP" sz="1100">
              <a:latin typeface="ＭＳ Ｐゴシック" panose="020B0600070205080204" pitchFamily="50" charset="-128"/>
              <a:ea typeface="ＭＳ Ｐゴシック" panose="020B0600070205080204" pitchFamily="50" charset="-128"/>
            </a:rPr>
            <a:t>173,495</a:t>
          </a:r>
          <a:r>
            <a:rPr kumimoji="1" lang="ja-JP" altLang="en-US" sz="1100">
              <a:latin typeface="ＭＳ Ｐゴシック" panose="020B0600070205080204" pitchFamily="50" charset="-128"/>
              <a:ea typeface="ＭＳ Ｐゴシック" panose="020B0600070205080204" pitchFamily="50" charset="-128"/>
            </a:rPr>
            <a:t>千円の増額となったが、人口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人当たりでの類似団体平均を下回っている。引き続き、退職者と新規採用者の調整を図りながら、人件費の低減に努める。</a:t>
          </a:r>
        </a:p>
        <a:p>
          <a:r>
            <a:rPr kumimoji="1" lang="ja-JP" altLang="en-US" sz="1100">
              <a:latin typeface="ＭＳ Ｐゴシック" panose="020B0600070205080204" pitchFamily="50" charset="-128"/>
              <a:ea typeface="ＭＳ Ｐゴシック" panose="020B0600070205080204" pitchFamily="50" charset="-128"/>
            </a:rPr>
            <a:t>　物件費については、需用費において前年度比</a:t>
          </a:r>
          <a:r>
            <a:rPr kumimoji="1" lang="en-US" altLang="ja-JP" sz="1100">
              <a:latin typeface="ＭＳ Ｐゴシック" panose="020B0600070205080204" pitchFamily="50" charset="-128"/>
              <a:ea typeface="ＭＳ Ｐゴシック" panose="020B0600070205080204" pitchFamily="50" charset="-128"/>
            </a:rPr>
            <a:t>36,952</a:t>
          </a:r>
          <a:r>
            <a:rPr kumimoji="1" lang="ja-JP" altLang="en-US" sz="1100">
              <a:latin typeface="ＭＳ Ｐゴシック" panose="020B0600070205080204" pitchFamily="50" charset="-128"/>
              <a:ea typeface="ＭＳ Ｐゴシック" panose="020B0600070205080204" pitchFamily="50" charset="-128"/>
            </a:rPr>
            <a:t>千円の増額、委託料において前年度比</a:t>
          </a:r>
          <a:r>
            <a:rPr kumimoji="1" lang="en-US" altLang="ja-JP" sz="1100">
              <a:latin typeface="ＭＳ Ｐゴシック" panose="020B0600070205080204" pitchFamily="50" charset="-128"/>
              <a:ea typeface="ＭＳ Ｐゴシック" panose="020B0600070205080204" pitchFamily="50" charset="-128"/>
            </a:rPr>
            <a:t>61,273</a:t>
          </a:r>
          <a:r>
            <a:rPr kumimoji="1" lang="ja-JP" altLang="en-US" sz="1100">
              <a:latin typeface="ＭＳ Ｐゴシック" panose="020B0600070205080204" pitchFamily="50" charset="-128"/>
              <a:ea typeface="ＭＳ Ｐゴシック" panose="020B0600070205080204" pitchFamily="50" charset="-128"/>
            </a:rPr>
            <a:t>千円増額するなど全体で</a:t>
          </a:r>
          <a:r>
            <a:rPr kumimoji="1" lang="en-US" altLang="ja-JP" sz="1100">
              <a:latin typeface="ＭＳ Ｐゴシック" panose="020B0600070205080204" pitchFamily="50" charset="-128"/>
              <a:ea typeface="ＭＳ Ｐゴシック" panose="020B0600070205080204" pitchFamily="50" charset="-128"/>
            </a:rPr>
            <a:t>108,260</a:t>
          </a:r>
          <a:r>
            <a:rPr kumimoji="1" lang="ja-JP" altLang="en-US" sz="1100">
              <a:latin typeface="ＭＳ Ｐゴシック" panose="020B0600070205080204" pitchFamily="50" charset="-128"/>
              <a:ea typeface="ＭＳ Ｐゴシック" panose="020B0600070205080204" pitchFamily="50" charset="-128"/>
            </a:rPr>
            <a:t>千円増額し、人口一人あたりの物件費は類似団体内平均を下回っている。今後も業務内容を精査し、抑制に努める。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116929</xdr:rowOff>
    </xdr:from>
    <xdr:to>
      <xdr:col>23</xdr:col>
      <xdr:colOff>133350</xdr:colOff>
      <xdr:row>83</xdr:row>
      <xdr:rowOff>11988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75829"/>
          <a:ext cx="838200" cy="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116929</xdr:rowOff>
    </xdr:from>
    <xdr:to>
      <xdr:col>19</xdr:col>
      <xdr:colOff>133350</xdr:colOff>
      <xdr:row>82</xdr:row>
      <xdr:rowOff>125586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75829"/>
          <a:ext cx="8890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115036</xdr:rowOff>
    </xdr:from>
    <xdr:to>
      <xdr:col>15</xdr:col>
      <xdr:colOff>82550</xdr:colOff>
      <xdr:row>82</xdr:row>
      <xdr:rowOff>125586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73936"/>
          <a:ext cx="889000" cy="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111796</xdr:rowOff>
    </xdr:from>
    <xdr:to>
      <xdr:col>11</xdr:col>
      <xdr:colOff>31750</xdr:colOff>
      <xdr:row>82</xdr:row>
      <xdr:rowOff>115036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0696"/>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124011</xdr:rowOff>
    </xdr:from>
    <xdr:to>
      <xdr:col>7</xdr:col>
      <xdr:colOff>31750</xdr:colOff>
      <xdr:row>83</xdr:row>
      <xdr:rowOff>54161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38938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132638</xdr:rowOff>
    </xdr:from>
    <xdr:to>
      <xdr:col>23</xdr:col>
      <xdr:colOff>184150</xdr:colOff>
      <xdr:row>83</xdr:row>
      <xdr:rowOff>62788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9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149165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3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66129</xdr:rowOff>
    </xdr:from>
    <xdr:to>
      <xdr:col>19</xdr:col>
      <xdr:colOff>184150</xdr:colOff>
      <xdr:row>82</xdr:row>
      <xdr:rowOff>167729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2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6456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9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74786</xdr:rowOff>
    </xdr:from>
    <xdr:to>
      <xdr:col>15</xdr:col>
      <xdr:colOff>133350</xdr:colOff>
      <xdr:row>83</xdr:row>
      <xdr:rowOff>4936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15113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0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64236</xdr:rowOff>
    </xdr:from>
    <xdr:to>
      <xdr:col>11</xdr:col>
      <xdr:colOff>82550</xdr:colOff>
      <xdr:row>82</xdr:row>
      <xdr:rowOff>165836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9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60996</xdr:rowOff>
    </xdr:from>
    <xdr:to>
      <xdr:col>7</xdr:col>
      <xdr:colOff>31750</xdr:colOff>
      <xdr:row>82</xdr:row>
      <xdr:rowOff>162596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8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で、類似団体内平均値を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ポイント下回った。今後も給与の適正化に努めることにより、類似団体の平均及び近隣市町の水準に近づけるよう努める。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86</xdr:row>
      <xdr:rowOff>84364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84350"/>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87</xdr:row>
      <xdr:rowOff>50800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290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945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人増加し、類似団体内平均値を</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これまで続いた人口急増が落ち着き、職員数は横ばい傾向であることが要因として挙げられる。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再任用制度を利用し、退職者と新規採用者の調整を図りながら、計画的な職員採用を行い、職員の適正な定員管理に努める。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29563</xdr:rowOff>
    </xdr:from>
    <xdr:to>
      <xdr:col>81</xdr:col>
      <xdr:colOff>44450</xdr:colOff>
      <xdr:row>61</xdr:row>
      <xdr:rowOff>65758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8801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6773</xdr:rowOff>
    </xdr:from>
    <xdr:to>
      <xdr:col>77</xdr:col>
      <xdr:colOff>44450</xdr:colOff>
      <xdr:row>61</xdr:row>
      <xdr:rowOff>29563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65223"/>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6773</xdr:rowOff>
    </xdr:from>
    <xdr:to>
      <xdr:col>72</xdr:col>
      <xdr:colOff>203200</xdr:colOff>
      <xdr:row>61</xdr:row>
      <xdr:rowOff>8114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46522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6773</xdr:rowOff>
    </xdr:from>
    <xdr:to>
      <xdr:col>68</xdr:col>
      <xdr:colOff>152400</xdr:colOff>
      <xdr:row>61</xdr:row>
      <xdr:rowOff>8114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6522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14958</xdr:rowOff>
    </xdr:from>
    <xdr:to>
      <xdr:col>81</xdr:col>
      <xdr:colOff>95250</xdr:colOff>
      <xdr:row>61</xdr:row>
      <xdr:rowOff>116558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158485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150213</xdr:rowOff>
    </xdr:from>
    <xdr:to>
      <xdr:col>77</xdr:col>
      <xdr:colOff>95250</xdr:colOff>
      <xdr:row>61</xdr:row>
      <xdr:rowOff>80363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90540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0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127423</xdr:rowOff>
    </xdr:from>
    <xdr:to>
      <xdr:col>73</xdr:col>
      <xdr:colOff>44450</xdr:colOff>
      <xdr:row>61</xdr:row>
      <xdr:rowOff>57573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67750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128764</xdr:rowOff>
    </xdr:from>
    <xdr:to>
      <xdr:col>68</xdr:col>
      <xdr:colOff>203200</xdr:colOff>
      <xdr:row>61</xdr:row>
      <xdr:rowOff>58914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69091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8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67750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ポイント下回っている。上昇した主な要因としては、令和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年度の中学校増築事業（工事費</a:t>
          </a:r>
          <a:r>
            <a:rPr kumimoji="1" lang="en-US" altLang="ja-JP" sz="1300">
              <a:latin typeface="ＭＳ Ｐゴシック" panose="020B0600070205080204" pitchFamily="50" charset="-128"/>
              <a:ea typeface="ＭＳ Ｐゴシック" panose="020B0600070205080204" pitchFamily="50" charset="-128"/>
            </a:rPr>
            <a:t>410,366</a:t>
          </a:r>
          <a:r>
            <a:rPr kumimoji="1" lang="ja-JP" altLang="en-US" sz="1300">
              <a:latin typeface="ＭＳ Ｐゴシック" panose="020B0600070205080204" pitchFamily="50" charset="-128"/>
              <a:ea typeface="ＭＳ Ｐゴシック" panose="020B0600070205080204" pitchFamily="50" charset="-128"/>
            </a:rPr>
            <a:t>千円）などに係る元金償還の開始や東部知多衛生組合における公債費の増加によるもの。</a:t>
          </a:r>
        </a:p>
        <a:p>
          <a:r>
            <a:rPr kumimoji="1" lang="ja-JP" altLang="en-US" sz="1300">
              <a:latin typeface="ＭＳ Ｐゴシック" panose="020B0600070205080204" pitchFamily="50" charset="-128"/>
              <a:ea typeface="ＭＳ Ｐゴシック" panose="020B0600070205080204" pitchFamily="50" charset="-128"/>
            </a:rPr>
            <a:t>　今後適債事業の借入については償還額の平準化を図り、実質公債費比率の急激な上昇を抑えるよう努める。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167217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9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135044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045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884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前年度より</a:t>
          </a:r>
          <a:r>
            <a:rPr kumimoji="1" lang="en-US" altLang="ja-JP" sz="1250">
              <a:latin typeface="ＭＳ Ｐゴシック" panose="020B0600070205080204" pitchFamily="50" charset="-128"/>
              <a:ea typeface="ＭＳ Ｐゴシック" panose="020B0600070205080204" pitchFamily="50" charset="-128"/>
            </a:rPr>
            <a:t>2.0</a:t>
          </a:r>
          <a:r>
            <a:rPr kumimoji="1" lang="ja-JP" altLang="en-US" sz="1250">
              <a:latin typeface="ＭＳ Ｐゴシック" panose="020B0600070205080204" pitchFamily="50" charset="-128"/>
              <a:ea typeface="ＭＳ Ｐゴシック" panose="020B0600070205080204" pitchFamily="50" charset="-128"/>
            </a:rPr>
            <a:t>ポイント上昇した。地方債残高については令和３年度をピークに今後も減少していく見込みであるが、充当可能基金の残高も減少していく見通しであるため、将来負担比率はやや増加していく可能性がある。特に今後は公共施設の長寿命化に関連した改修事業に係る借入が控えており、建て替えや大規模改修を実施した場合は増加する要因となる。　早期健全化基準である</a:t>
          </a:r>
          <a:r>
            <a:rPr kumimoji="1" lang="en-US" altLang="ja-JP" sz="1250">
              <a:latin typeface="ＭＳ Ｐゴシック" panose="020B0600070205080204" pitchFamily="50" charset="-128"/>
              <a:ea typeface="ＭＳ Ｐゴシック" panose="020B0600070205080204" pitchFamily="50" charset="-128"/>
            </a:rPr>
            <a:t>350.0</a:t>
          </a:r>
          <a:r>
            <a:rPr kumimoji="1" lang="ja-JP" altLang="en-US" sz="1250">
              <a:latin typeface="ＭＳ Ｐゴシック" panose="020B0600070205080204" pitchFamily="50" charset="-128"/>
              <a:ea typeface="ＭＳ Ｐゴシック" panose="020B0600070205080204" pitchFamily="50" charset="-128"/>
            </a:rPr>
            <a:t>％は下回っているが、今後は将来の住民に大きな負担を残さないよう、償還利率の低減や適債項目の選択などに努める。また、新規事業の実施等について総点検を図り、財政の健全化に努める。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15512</xdr:rowOff>
    </xdr:from>
    <xdr:to>
      <xdr:col>81</xdr:col>
      <xdr:colOff>44450</xdr:colOff>
      <xdr:row>15</xdr:row>
      <xdr:rowOff>49984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8726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15512</xdr:rowOff>
    </xdr:from>
    <xdr:to>
      <xdr:col>77</xdr:col>
      <xdr:colOff>44450</xdr:colOff>
      <xdr:row>15</xdr:row>
      <xdr:rowOff>103414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87262"/>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103414</xdr:rowOff>
    </xdr:from>
    <xdr:to>
      <xdr:col>72</xdr:col>
      <xdr:colOff>203200</xdr:colOff>
      <xdr:row>18</xdr:row>
      <xdr:rowOff>59599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75164"/>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59599</xdr:rowOff>
    </xdr:from>
    <xdr:to>
      <xdr:col>68</xdr:col>
      <xdr:colOff>152400</xdr:colOff>
      <xdr:row>19</xdr:row>
      <xdr:rowOff>141514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145699"/>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49984</xdr:rowOff>
    </xdr:from>
    <xdr:to>
      <xdr:col>64</xdr:col>
      <xdr:colOff>152400</xdr:colOff>
      <xdr:row>14</xdr:row>
      <xdr:rowOff>151584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5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161761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1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170634</xdr:rowOff>
    </xdr:from>
    <xdr:to>
      <xdr:col>81</xdr:col>
      <xdr:colOff>95250</xdr:colOff>
      <xdr:row>15</xdr:row>
      <xdr:rowOff>100784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142711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136162</xdr:rowOff>
    </xdr:from>
    <xdr:to>
      <xdr:col>77</xdr:col>
      <xdr:colOff>95250</xdr:colOff>
      <xdr:row>15</xdr:row>
      <xdr:rowOff>66312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51089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2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52614</xdr:rowOff>
    </xdr:from>
    <xdr:to>
      <xdr:col>73</xdr:col>
      <xdr:colOff>44450</xdr:colOff>
      <xdr:row>15</xdr:row>
      <xdr:rowOff>154214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138991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8799</xdr:rowOff>
    </xdr:from>
    <xdr:to>
      <xdr:col>68</xdr:col>
      <xdr:colOff>203200</xdr:colOff>
      <xdr:row>18</xdr:row>
      <xdr:rowOff>110399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0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95176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8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90714</xdr:rowOff>
    </xdr:from>
    <xdr:to>
      <xdr:col>64</xdr:col>
      <xdr:colOff>152400</xdr:colOff>
      <xdr:row>20</xdr:row>
      <xdr:rowOff>20864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3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5641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43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28,083
27,622
23.80
11,811,002
11,170,584
595,935
6,915,777
8,649,485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人件費に係るものは、今年度において</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ポイント上回っているため、引き続き、退職者と新規採用者の調整を図りながら、人件費の低減に努める。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1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物件費における経常収支比率は、今年度において</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ポイントの上昇となり、類似団体内平均値を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上昇した主な要因としては、予防接種委託料や企業用地調査業務委託料の増加などによるもの。</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類似団体内平均値を上回っているため、今後も業務内容を精査し、抑制に努める。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86995</xdr:rowOff>
    </xdr:from>
    <xdr:to>
      <xdr:col>82</xdr:col>
      <xdr:colOff>107950</xdr:colOff>
      <xdr:row>16</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301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52705</xdr:rowOff>
    </xdr:from>
    <xdr:to>
      <xdr:col>78</xdr:col>
      <xdr:colOff>69850</xdr:colOff>
      <xdr:row>16</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01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86995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01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xdr:rowOff>
    </xdr:from>
    <xdr:to>
      <xdr:col>74</xdr:col>
      <xdr:colOff>31750</xdr:colOff>
      <xdr:row>16</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36195</xdr:rowOff>
    </xdr:from>
    <xdr:to>
      <xdr:col>65</xdr:col>
      <xdr:colOff>53975</xdr:colOff>
      <xdr:row>16</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扶助費に係るものは、今年度において</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ポイント上回っている。主な要因としては、障害者医療費や在宅障害者手当の増加などが挙げられる。今後も事業内容を精査し、事業費の低減に努める。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xdr:rowOff>
    </xdr:from>
    <xdr:to>
      <xdr:col>24</xdr:col>
      <xdr:colOff>25400</xdr:colOff>
      <xdr:row>56</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047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xdr:rowOff>
    </xdr:from>
    <xdr:to>
      <xdr:col>19</xdr:col>
      <xdr:colOff>187325</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604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120142</xdr:rowOff>
    </xdr:from>
    <xdr:to>
      <xdr:col>15</xdr:col>
      <xdr:colOff>98425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49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120142</xdr:rowOff>
    </xdr:from>
    <xdr:to>
      <xdr:col>11</xdr:col>
      <xdr:colOff>9525</xdr:colOff>
      <xdr:row>55</xdr:row>
      <xdr:rowOff>147574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49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151147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124206</xdr:rowOff>
    </xdr:from>
    <xdr:to>
      <xdr:col>20</xdr:col>
      <xdr:colOff>38100</xdr:colOff>
      <xdr:row>56</xdr:row>
      <xdr:rowOff>54356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69342</xdr:rowOff>
    </xdr:from>
    <xdr:to>
      <xdr:col>11</xdr:col>
      <xdr:colOff>60325</xdr:colOff>
      <xdr:row>55</xdr:row>
      <xdr:rowOff>170942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155719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96774</xdr:rowOff>
    </xdr:from>
    <xdr:to>
      <xdr:col>6</xdr:col>
      <xdr:colOff>171450</xdr:colOff>
      <xdr:row>56</xdr:row>
      <xdr:rowOff>26924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11701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％と前年度比とほぼ横ばいとなった。依然として類似団体内平均値を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下水道事業の公債費に対する繰出金や、国民健康保険、介護保険及び後期高齢者医療特別会計への繰出金について、引き続き経費の低減に努める。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19050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6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消防やごみ処理など、一部事務組合への負担金が大きな割合を占めており、負担金の増減により大きく左右される。</a:t>
          </a:r>
        </a:p>
        <a:p>
          <a:r>
            <a:rPr kumimoji="1" lang="ja-JP" altLang="en-US" sz="1300">
              <a:latin typeface="ＭＳ Ｐゴシック" panose="020B0600070205080204" pitchFamily="50" charset="-128"/>
              <a:ea typeface="ＭＳ Ｐゴシック" panose="020B0600070205080204" pitchFamily="50" charset="-128"/>
            </a:rPr>
            <a:t>　今年度は</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ポイントの増加となり、類似団体内平均値より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ポイント上回っている。上昇した主な要因としては、東部知多衛生組合負担金の増加や知多中部広域事務組合負担金の増加などによるもの。</a:t>
          </a:r>
        </a:p>
        <a:p>
          <a:r>
            <a:rPr kumimoji="1" lang="ja-JP" altLang="en-US" sz="1300">
              <a:latin typeface="ＭＳ Ｐゴシック" panose="020B0600070205080204" pitchFamily="50" charset="-128"/>
              <a:ea typeface="ＭＳ Ｐゴシック" panose="020B0600070205080204" pitchFamily="50" charset="-128"/>
            </a:rPr>
            <a:t>　今後も補助金交付事業の内容を精査し、比率の抑制及び適正化に努める。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62230</xdr:rowOff>
    </xdr:from>
    <xdr:to>
      <xdr:col>82</xdr:col>
      <xdr:colOff>107950</xdr:colOff>
      <xdr:row>37</xdr:row>
      <xdr:rowOff>85090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0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37</xdr:row>
      <xdr:rowOff>62230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8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96520</xdr:rowOff>
    </xdr:from>
    <xdr:to>
      <xdr:col>73</xdr:col>
      <xdr:colOff>180975</xdr:colOff>
      <xdr:row>37</xdr:row>
      <xdr:rowOff>39370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6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96520</xdr:rowOff>
    </xdr:from>
    <xdr:to>
      <xdr:col>69</xdr:col>
      <xdr:colOff>92075</xdr:colOff>
      <xdr:row>36</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34290</xdr:rowOff>
    </xdr:from>
    <xdr:to>
      <xdr:col>82</xdr:col>
      <xdr:colOff>158750</xdr:colOff>
      <xdr:row>37</xdr:row>
      <xdr:rowOff>135890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6367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xdr:rowOff>
    </xdr:from>
    <xdr:to>
      <xdr:col>78</xdr:col>
      <xdr:colOff>120650</xdr:colOff>
      <xdr:row>37</xdr:row>
      <xdr:rowOff>113030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97807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45720</xdr:rowOff>
    </xdr:from>
    <xdr:to>
      <xdr:col>69</xdr:col>
      <xdr:colOff>142875</xdr:colOff>
      <xdr:row>36</xdr:row>
      <xdr:rowOff>147320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157497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公債費に係る経常収支比率は、今年度において</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ポイント減少した。依然として類似団体内平均値を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ポイント下回っているものの、高い水準が続いている。</a:t>
          </a:r>
        </a:p>
        <a:p>
          <a:r>
            <a:rPr kumimoji="1" lang="ja-JP" altLang="en-US" sz="1300">
              <a:latin typeface="ＭＳ Ｐゴシック" panose="020B0600070205080204" pitchFamily="50" charset="-128"/>
              <a:ea typeface="ＭＳ Ｐゴシック" panose="020B0600070205080204" pitchFamily="50" charset="-128"/>
            </a:rPr>
            <a:t>　今後も新学校給食センター建設事業等の償還がしばらく続くため、借入の抑制に努める。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131572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16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131572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749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144290</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人件費に係る経常収支比率が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ポイントの増加、物件費については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今後も比率の抑制に努めるとともに、全体の抑制を図る。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73661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6101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62230</xdr:rowOff>
    </xdr:from>
    <xdr:to>
      <xdr:col>78</xdr:col>
      <xdr:colOff>69850</xdr:colOff>
      <xdr:row>76</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924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8288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8288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166388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20337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xdr:rowOff>
    </xdr:from>
    <xdr:to>
      <xdr:col>74</xdr:col>
      <xdr:colOff>31750</xdr:colOff>
      <xdr:row>76</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123207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131166</xdr:rowOff>
    </xdr:from>
    <xdr:to>
      <xdr:col>29</xdr:col>
      <xdr:colOff>127000</xdr:colOff>
      <xdr:row>19</xdr:row>
      <xdr:rowOff>62674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4891"/>
          <a:ext cx="647700" cy="10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115942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49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62674</xdr:rowOff>
    </xdr:from>
    <xdr:to>
      <xdr:col>26</xdr:col>
      <xdr:colOff>50800</xdr:colOff>
      <xdr:row>19</xdr:row>
      <xdr:rowOff>89548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7849"/>
          <a:ext cx="698500" cy="2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89548</xdr:rowOff>
    </xdr:from>
    <xdr:to>
      <xdr:col>22</xdr:col>
      <xdr:colOff>114300</xdr:colOff>
      <xdr:row>19</xdr:row>
      <xdr:rowOff>139065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4723"/>
          <a:ext cx="698500" cy="49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77762</xdr:rowOff>
    </xdr:from>
    <xdr:to>
      <xdr:col>18</xdr:col>
      <xdr:colOff>177800</xdr:colOff>
      <xdr:row>19</xdr:row>
      <xdr:rowOff>139065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82937"/>
          <a:ext cx="698500" cy="61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125768</xdr:rowOff>
    </xdr:from>
    <xdr:to>
      <xdr:col>15</xdr:col>
      <xdr:colOff>101600</xdr:colOff>
      <xdr:row>19</xdr:row>
      <xdr:rowOff>55918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59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66095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80366</xdr:rowOff>
    </xdr:from>
    <xdr:to>
      <xdr:col>29</xdr:col>
      <xdr:colOff>177800</xdr:colOff>
      <xdr:row>19</xdr:row>
      <xdr:rowOff>10516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4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96893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11874</xdr:rowOff>
    </xdr:from>
    <xdr:to>
      <xdr:col>26</xdr:col>
      <xdr:colOff>101600</xdr:colOff>
      <xdr:row>19</xdr:row>
      <xdr:rowOff>113474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98251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38748</xdr:rowOff>
    </xdr:from>
    <xdr:to>
      <xdr:col>22</xdr:col>
      <xdr:colOff>165100</xdr:colOff>
      <xdr:row>19</xdr:row>
      <xdr:rowOff>140348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3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125125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88265</xdr:rowOff>
    </xdr:from>
    <xdr:to>
      <xdr:col>19</xdr:col>
      <xdr:colOff>38100</xdr:colOff>
      <xdr:row>20</xdr:row>
      <xdr:rowOff>18415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3192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26962</xdr:rowOff>
    </xdr:from>
    <xdr:to>
      <xdr:col>15</xdr:col>
      <xdr:colOff>101600</xdr:colOff>
      <xdr:row>19</xdr:row>
      <xdr:rowOff>128562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113339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128760</xdr:rowOff>
    </xdr:from>
    <xdr:to>
      <xdr:col>29</xdr:col>
      <xdr:colOff>127000</xdr:colOff>
      <xdr:row>35</xdr:row>
      <xdr:rowOff>151529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39110"/>
          <a:ext cx="647700" cy="2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128760</xdr:rowOff>
    </xdr:from>
    <xdr:to>
      <xdr:col>26</xdr:col>
      <xdr:colOff>50800</xdr:colOff>
      <xdr:row>35</xdr:row>
      <xdr:rowOff>151209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9110"/>
          <a:ext cx="698500" cy="2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151209</xdr:rowOff>
    </xdr:from>
    <xdr:to>
      <xdr:col>22</xdr:col>
      <xdr:colOff>114300</xdr:colOff>
      <xdr:row>35</xdr:row>
      <xdr:rowOff>219011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1559"/>
          <a:ext cx="698500" cy="67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219011</xdr:rowOff>
    </xdr:from>
    <xdr:to>
      <xdr:col>18</xdr:col>
      <xdr:colOff>177800</xdr:colOff>
      <xdr:row>35</xdr:row>
      <xdr:rowOff>246604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9361"/>
          <a:ext cx="698500" cy="2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77640</xdr:rowOff>
    </xdr:from>
    <xdr:to>
      <xdr:col>15</xdr:col>
      <xdr:colOff>101600</xdr:colOff>
      <xdr:row>35</xdr:row>
      <xdr:rowOff>179240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189417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100729</xdr:rowOff>
    </xdr:from>
    <xdr:to>
      <xdr:col>29</xdr:col>
      <xdr:colOff>177800</xdr:colOff>
      <xdr:row>35</xdr:row>
      <xdr:rowOff>202329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1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72806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77960</xdr:rowOff>
    </xdr:from>
    <xdr:to>
      <xdr:col>26</xdr:col>
      <xdr:colOff>101600</xdr:colOff>
      <xdr:row>35</xdr:row>
      <xdr:rowOff>179560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164337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100409</xdr:rowOff>
    </xdr:from>
    <xdr:to>
      <xdr:col>22</xdr:col>
      <xdr:colOff>165100</xdr:colOff>
      <xdr:row>35</xdr:row>
      <xdr:rowOff>202009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186786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9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168211</xdr:rowOff>
    </xdr:from>
    <xdr:to>
      <xdr:col>19</xdr:col>
      <xdr:colOff>38100</xdr:colOff>
      <xdr:row>35</xdr:row>
      <xdr:rowOff>269811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254588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195804</xdr:rowOff>
    </xdr:from>
    <xdr:to>
      <xdr:col>15</xdr:col>
      <xdr:colOff>101600</xdr:colOff>
      <xdr:row>35</xdr:row>
      <xdr:rowOff>297404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6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282181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9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28,083
27,622
23.80
11,811,002
11,170,584
595,935
6,915,777
8,649,485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126196</xdr:rowOff>
    </xdr:from>
    <xdr:to>
      <xdr:col>24</xdr:col>
      <xdr:colOff>63500</xdr:colOff>
      <xdr:row>37</xdr:row>
      <xdr:rowOff>64246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8396"/>
          <a:ext cx="838200" cy="10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64246</xdr:rowOff>
    </xdr:from>
    <xdr:to>
      <xdr:col>19</xdr:col>
      <xdr:colOff>177800</xdr:colOff>
      <xdr:row>37</xdr:row>
      <xdr:rowOff>101589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7896"/>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94372</xdr:rowOff>
    </xdr:from>
    <xdr:to>
      <xdr:col>15</xdr:col>
      <xdr:colOff>50800</xdr:colOff>
      <xdr:row>37</xdr:row>
      <xdr:rowOff>101589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38022"/>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82485</xdr:rowOff>
    </xdr:from>
    <xdr:to>
      <xdr:col>10</xdr:col>
      <xdr:colOff>114300</xdr:colOff>
      <xdr:row>37</xdr:row>
      <xdr:rowOff>94372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2613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75396</xdr:rowOff>
    </xdr:from>
    <xdr:to>
      <xdr:col>24</xdr:col>
      <xdr:colOff>114300</xdr:colOff>
      <xdr:row>37</xdr:row>
      <xdr:rowOff>5546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13446</xdr:rowOff>
    </xdr:from>
    <xdr:to>
      <xdr:col>20</xdr:col>
      <xdr:colOff>38100</xdr:colOff>
      <xdr:row>37</xdr:row>
      <xdr:rowOff>115046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50789</xdr:rowOff>
    </xdr:from>
    <xdr:to>
      <xdr:col>15</xdr:col>
      <xdr:colOff>101600</xdr:colOff>
      <xdr:row>37</xdr:row>
      <xdr:rowOff>152389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143516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43572</xdr:rowOff>
    </xdr:from>
    <xdr:to>
      <xdr:col>10</xdr:col>
      <xdr:colOff>165100</xdr:colOff>
      <xdr:row>37</xdr:row>
      <xdr:rowOff>145172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136299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31685</xdr:rowOff>
    </xdr:from>
    <xdr:to>
      <xdr:col>6</xdr:col>
      <xdr:colOff>38100</xdr:colOff>
      <xdr:row>37</xdr:row>
      <xdr:rowOff>133285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124412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125974</xdr:rowOff>
    </xdr:from>
    <xdr:to>
      <xdr:col>24</xdr:col>
      <xdr:colOff>63500</xdr:colOff>
      <xdr:row>57</xdr:row>
      <xdr:rowOff>166263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8624"/>
          <a:ext cx="838200" cy="4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130282</xdr:rowOff>
    </xdr:from>
    <xdr:to>
      <xdr:col>19</xdr:col>
      <xdr:colOff>177800</xdr:colOff>
      <xdr:row>57</xdr:row>
      <xdr:rowOff>166263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2932"/>
          <a:ext cx="88900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130282</xdr:rowOff>
    </xdr:from>
    <xdr:to>
      <xdr:col>15</xdr:col>
      <xdr:colOff>50800</xdr:colOff>
      <xdr:row>57</xdr:row>
      <xdr:rowOff>150115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2932"/>
          <a:ext cx="889000" cy="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150115</xdr:rowOff>
    </xdr:from>
    <xdr:to>
      <xdr:col>10</xdr:col>
      <xdr:colOff>114300</xdr:colOff>
      <xdr:row>57</xdr:row>
      <xdr:rowOff>161682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2765"/>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110141</xdr:rowOff>
    </xdr:from>
    <xdr:to>
      <xdr:col>6</xdr:col>
      <xdr:colOff>38100</xdr:colOff>
      <xdr:row>58</xdr:row>
      <xdr:rowOff>40291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56818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75174</xdr:rowOff>
    </xdr:from>
    <xdr:to>
      <xdr:col>24</xdr:col>
      <xdr:colOff>114300</xdr:colOff>
      <xdr:row>58</xdr:row>
      <xdr:rowOff>5324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53601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115463</xdr:rowOff>
    </xdr:from>
    <xdr:to>
      <xdr:col>20</xdr:col>
      <xdr:colOff>38100</xdr:colOff>
      <xdr:row>58</xdr:row>
      <xdr:rowOff>45613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36740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79482</xdr:rowOff>
    </xdr:from>
    <xdr:to>
      <xdr:col>15</xdr:col>
      <xdr:colOff>101600</xdr:colOff>
      <xdr:row>58</xdr:row>
      <xdr:rowOff>9632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99315</xdr:rowOff>
    </xdr:from>
    <xdr:to>
      <xdr:col>10</xdr:col>
      <xdr:colOff>165100</xdr:colOff>
      <xdr:row>58</xdr:row>
      <xdr:rowOff>29465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20592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110882</xdr:rowOff>
    </xdr:from>
    <xdr:to>
      <xdr:col>6</xdr:col>
      <xdr:colOff>38100</xdr:colOff>
      <xdr:row>58</xdr:row>
      <xdr:rowOff>41032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32159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29240</xdr:rowOff>
    </xdr:from>
    <xdr:to>
      <xdr:col>24</xdr:col>
      <xdr:colOff>63500</xdr:colOff>
      <xdr:row>78</xdr:row>
      <xdr:rowOff>31846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02340"/>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29240</xdr:rowOff>
    </xdr:from>
    <xdr:to>
      <xdr:col>19</xdr:col>
      <xdr:colOff>177800</xdr:colOff>
      <xdr:row>78</xdr:row>
      <xdr:rowOff>45791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2340"/>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30521</xdr:rowOff>
    </xdr:from>
    <xdr:to>
      <xdr:col>15</xdr:col>
      <xdr:colOff>50800</xdr:colOff>
      <xdr:row>78</xdr:row>
      <xdr:rowOff>45791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3621"/>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30521</xdr:rowOff>
    </xdr:from>
    <xdr:to>
      <xdr:col>10</xdr:col>
      <xdr:colOff>114300</xdr:colOff>
      <xdr:row>78</xdr:row>
      <xdr:rowOff>42179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362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152496</xdr:rowOff>
    </xdr:from>
    <xdr:to>
      <xdr:col>24</xdr:col>
      <xdr:colOff>114300</xdr:colOff>
      <xdr:row>78</xdr:row>
      <xdr:rowOff>82646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67423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149890</xdr:rowOff>
    </xdr:from>
    <xdr:to>
      <xdr:col>20</xdr:col>
      <xdr:colOff>38100</xdr:colOff>
      <xdr:row>78</xdr:row>
      <xdr:rowOff>80040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71167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166441</xdr:rowOff>
    </xdr:from>
    <xdr:to>
      <xdr:col>15</xdr:col>
      <xdr:colOff>101600</xdr:colOff>
      <xdr:row>78</xdr:row>
      <xdr:rowOff>96591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87718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151171</xdr:rowOff>
    </xdr:from>
    <xdr:to>
      <xdr:col>10</xdr:col>
      <xdr:colOff>165100</xdr:colOff>
      <xdr:row>78</xdr:row>
      <xdr:rowOff>81321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72448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162829</xdr:rowOff>
    </xdr:from>
    <xdr:to>
      <xdr:col>6</xdr:col>
      <xdr:colOff>38100</xdr:colOff>
      <xdr:row>78</xdr:row>
      <xdr:rowOff>92979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84106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107347</xdr:rowOff>
    </xdr:from>
    <xdr:to>
      <xdr:col>24</xdr:col>
      <xdr:colOff>63500</xdr:colOff>
      <xdr:row>98</xdr:row>
      <xdr:rowOff>77347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37997"/>
          <a:ext cx="838200" cy="1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77347</xdr:rowOff>
    </xdr:from>
    <xdr:to>
      <xdr:col>19</xdr:col>
      <xdr:colOff>177800</xdr:colOff>
      <xdr:row>98</xdr:row>
      <xdr:rowOff>82996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79447"/>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65154</xdr:rowOff>
    </xdr:from>
    <xdr:to>
      <xdr:col>15</xdr:col>
      <xdr:colOff>50800</xdr:colOff>
      <xdr:row>98</xdr:row>
      <xdr:rowOff>82996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95804"/>
          <a:ext cx="889000" cy="18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65154</xdr:rowOff>
    </xdr:from>
    <xdr:to>
      <xdr:col>10</xdr:col>
      <xdr:colOff>114300</xdr:colOff>
      <xdr:row>99</xdr:row>
      <xdr:rowOff>6372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5804"/>
          <a:ext cx="8890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127707</xdr:rowOff>
    </xdr:from>
    <xdr:to>
      <xdr:col>6</xdr:col>
      <xdr:colOff>38100</xdr:colOff>
      <xdr:row>99</xdr:row>
      <xdr:rowOff>57857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48984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70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56547</xdr:rowOff>
    </xdr:from>
    <xdr:to>
      <xdr:col>24</xdr:col>
      <xdr:colOff>114300</xdr:colOff>
      <xdr:row>97</xdr:row>
      <xdr:rowOff>158147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34974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6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26547</xdr:rowOff>
    </xdr:from>
    <xdr:to>
      <xdr:col>20</xdr:col>
      <xdr:colOff>38100</xdr:colOff>
      <xdr:row>98</xdr:row>
      <xdr:rowOff>128147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119274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32196</xdr:rowOff>
    </xdr:from>
    <xdr:to>
      <xdr:col>15</xdr:col>
      <xdr:colOff>101600</xdr:colOff>
      <xdr:row>98</xdr:row>
      <xdr:rowOff>133796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124923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14354</xdr:rowOff>
    </xdr:from>
    <xdr:to>
      <xdr:col>10</xdr:col>
      <xdr:colOff>165100</xdr:colOff>
      <xdr:row>97</xdr:row>
      <xdr:rowOff>115954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107081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127022</xdr:rowOff>
    </xdr:from>
    <xdr:to>
      <xdr:col>6</xdr:col>
      <xdr:colOff>38100</xdr:colOff>
      <xdr:row>99</xdr:row>
      <xdr:rowOff>57172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73699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55194</xdr:rowOff>
    </xdr:from>
    <xdr:to>
      <xdr:col>55</xdr:col>
      <xdr:colOff>0</xdr:colOff>
      <xdr:row>38</xdr:row>
      <xdr:rowOff>64197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70294"/>
          <a:ext cx="8382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37592</xdr:rowOff>
    </xdr:from>
    <xdr:to>
      <xdr:col>50</xdr:col>
      <xdr:colOff>114300</xdr:colOff>
      <xdr:row>38</xdr:row>
      <xdr:rowOff>64197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52692"/>
          <a:ext cx="889000" cy="2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37592</xdr:rowOff>
    </xdr:from>
    <xdr:to>
      <xdr:col>45</xdr:col>
      <xdr:colOff>177800</xdr:colOff>
      <xdr:row>38</xdr:row>
      <xdr:rowOff>153656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52692"/>
          <a:ext cx="889000" cy="1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45386</xdr:rowOff>
    </xdr:from>
    <xdr:to>
      <xdr:col>41</xdr:col>
      <xdr:colOff>50800</xdr:colOff>
      <xdr:row>38</xdr:row>
      <xdr:rowOff>153656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1786"/>
          <a:ext cx="889000" cy="113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114274</xdr:rowOff>
    </xdr:from>
    <xdr:to>
      <xdr:col>36</xdr:col>
      <xdr:colOff>165100</xdr:colOff>
      <xdr:row>31</xdr:row>
      <xdr:rowOff>44424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60951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4394</xdr:rowOff>
    </xdr:from>
    <xdr:to>
      <xdr:col>55</xdr:col>
      <xdr:colOff>50800</xdr:colOff>
      <xdr:row>38</xdr:row>
      <xdr:rowOff>105994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154271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13397</xdr:rowOff>
    </xdr:from>
    <xdr:to>
      <xdr:col>50</xdr:col>
      <xdr:colOff>165100</xdr:colOff>
      <xdr:row>38</xdr:row>
      <xdr:rowOff>114997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106124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2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158242</xdr:rowOff>
    </xdr:from>
    <xdr:to>
      <xdr:col>46</xdr:col>
      <xdr:colOff>38100</xdr:colOff>
      <xdr:row>38</xdr:row>
      <xdr:rowOff>88392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79519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102856</xdr:rowOff>
    </xdr:from>
    <xdr:to>
      <xdr:col>41</xdr:col>
      <xdr:colOff>101600</xdr:colOff>
      <xdr:row>39</xdr:row>
      <xdr:rowOff>33006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24133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166036</xdr:rowOff>
    </xdr:from>
    <xdr:to>
      <xdr:col>36</xdr:col>
      <xdr:colOff>165100</xdr:colOff>
      <xdr:row>32</xdr:row>
      <xdr:rowOff>96186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87313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161314</xdr:rowOff>
    </xdr:from>
    <xdr:to>
      <xdr:col>55</xdr:col>
      <xdr:colOff>0</xdr:colOff>
      <xdr:row>57</xdr:row>
      <xdr:rowOff>15810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2514"/>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139969</xdr:rowOff>
    </xdr:from>
    <xdr:to>
      <xdr:col>50</xdr:col>
      <xdr:colOff>114300</xdr:colOff>
      <xdr:row>57</xdr:row>
      <xdr:rowOff>15810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41169"/>
          <a:ext cx="889000" cy="4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139969</xdr:rowOff>
    </xdr:from>
    <xdr:to>
      <xdr:col>45</xdr:col>
      <xdr:colOff>177800</xdr:colOff>
      <xdr:row>57</xdr:row>
      <xdr:rowOff>67937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41169"/>
          <a:ext cx="8890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92174</xdr:rowOff>
    </xdr:from>
    <xdr:to>
      <xdr:col>41</xdr:col>
      <xdr:colOff>50800</xdr:colOff>
      <xdr:row>57</xdr:row>
      <xdr:rowOff>67937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21924"/>
          <a:ext cx="889000" cy="3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9490</xdr:rowOff>
    </xdr:from>
    <xdr:to>
      <xdr:col>36</xdr:col>
      <xdr:colOff>165100</xdr:colOff>
      <xdr:row>56</xdr:row>
      <xdr:rowOff>111090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102217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110514</xdr:rowOff>
    </xdr:from>
    <xdr:to>
      <xdr:col>55</xdr:col>
      <xdr:colOff>50800</xdr:colOff>
      <xdr:row>57</xdr:row>
      <xdr:rowOff>40664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88941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136460</xdr:rowOff>
    </xdr:from>
    <xdr:to>
      <xdr:col>50</xdr:col>
      <xdr:colOff>165100</xdr:colOff>
      <xdr:row>57</xdr:row>
      <xdr:rowOff>66610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57737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89169</xdr:rowOff>
    </xdr:from>
    <xdr:to>
      <xdr:col>46</xdr:col>
      <xdr:colOff>38100</xdr:colOff>
      <xdr:row>57</xdr:row>
      <xdr:rowOff>19319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8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17137</xdr:rowOff>
    </xdr:from>
    <xdr:to>
      <xdr:col>41</xdr:col>
      <xdr:colOff>101600</xdr:colOff>
      <xdr:row>57</xdr:row>
      <xdr:rowOff>118737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109864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41374</xdr:rowOff>
    </xdr:from>
    <xdr:to>
      <xdr:col>36</xdr:col>
      <xdr:colOff>165100</xdr:colOff>
      <xdr:row>55</xdr:row>
      <xdr:rowOff>142974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159501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27172</xdr:rowOff>
    </xdr:from>
    <xdr:to>
      <xdr:col>55</xdr:col>
      <xdr:colOff>0</xdr:colOff>
      <xdr:row>79</xdr:row>
      <xdr:rowOff>42163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1722"/>
          <a:ext cx="8382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98534</xdr:rowOff>
    </xdr:from>
    <xdr:to>
      <xdr:col>50</xdr:col>
      <xdr:colOff>114300</xdr:colOff>
      <xdr:row>79</xdr:row>
      <xdr:rowOff>42163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00184"/>
          <a:ext cx="889000" cy="28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98534</xdr:rowOff>
    </xdr:from>
    <xdr:to>
      <xdr:col>45</xdr:col>
      <xdr:colOff>177800</xdr:colOff>
      <xdr:row>78</xdr:row>
      <xdr:rowOff>149301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00184"/>
          <a:ext cx="889000" cy="2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149301</xdr:rowOff>
    </xdr:from>
    <xdr:to>
      <xdr:col>41</xdr:col>
      <xdr:colOff>50800</xdr:colOff>
      <xdr:row>78</xdr:row>
      <xdr:rowOff>170351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2401"/>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86919</xdr:rowOff>
    </xdr:from>
    <xdr:to>
      <xdr:col>36</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147822</xdr:rowOff>
    </xdr:from>
    <xdr:to>
      <xdr:col>55</xdr:col>
      <xdr:colOff>50800</xdr:colOff>
      <xdr:row>79</xdr:row>
      <xdr:rowOff>77972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62749</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5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162813</xdr:rowOff>
    </xdr:from>
    <xdr:to>
      <xdr:col>50</xdr:col>
      <xdr:colOff>165100</xdr:colOff>
      <xdr:row>79</xdr:row>
      <xdr:rowOff>92963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84090</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47734</xdr:rowOff>
    </xdr:from>
    <xdr:to>
      <xdr:col>46</xdr:col>
      <xdr:colOff>38100</xdr:colOff>
      <xdr:row>77</xdr:row>
      <xdr:rowOff>149334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165861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2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98501</xdr:rowOff>
    </xdr:from>
    <xdr:to>
      <xdr:col>41</xdr:col>
      <xdr:colOff>101600</xdr:colOff>
      <xdr:row>79</xdr:row>
      <xdr:rowOff>28651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19778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119551</xdr:rowOff>
    </xdr:from>
    <xdr:to>
      <xdr:col>36</xdr:col>
      <xdr:colOff>165100</xdr:colOff>
      <xdr:row>79</xdr:row>
      <xdr:rowOff>49701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40828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8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133573</xdr:rowOff>
    </xdr:from>
    <xdr:to>
      <xdr:col>55</xdr:col>
      <xdr:colOff>0</xdr:colOff>
      <xdr:row>98</xdr:row>
      <xdr:rowOff>2784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4223"/>
          <a:ext cx="8382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2784</xdr:rowOff>
    </xdr:from>
    <xdr:to>
      <xdr:col>50</xdr:col>
      <xdr:colOff>114300</xdr:colOff>
      <xdr:row>98</xdr:row>
      <xdr:rowOff>99436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04884"/>
          <a:ext cx="889000" cy="9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99436</xdr:rowOff>
    </xdr:from>
    <xdr:to>
      <xdr:col>45</xdr:col>
      <xdr:colOff>177800</xdr:colOff>
      <xdr:row>98</xdr:row>
      <xdr:rowOff>106781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01536"/>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11074</xdr:rowOff>
    </xdr:from>
    <xdr:to>
      <xdr:col>41</xdr:col>
      <xdr:colOff>50800</xdr:colOff>
      <xdr:row>98</xdr:row>
      <xdr:rowOff>106781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70274"/>
          <a:ext cx="889000" cy="4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107699</xdr:rowOff>
    </xdr:from>
    <xdr:to>
      <xdr:col>36</xdr:col>
      <xdr:colOff>165100</xdr:colOff>
      <xdr:row>98</xdr:row>
      <xdr:rowOff>37849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82773</xdr:rowOff>
    </xdr:from>
    <xdr:to>
      <xdr:col>55</xdr:col>
      <xdr:colOff>50800</xdr:colOff>
      <xdr:row>98</xdr:row>
      <xdr:rowOff>12923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61200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123434</xdr:rowOff>
    </xdr:from>
    <xdr:to>
      <xdr:col>50</xdr:col>
      <xdr:colOff>165100</xdr:colOff>
      <xdr:row>98</xdr:row>
      <xdr:rowOff>53584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44711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48636</xdr:rowOff>
    </xdr:from>
    <xdr:to>
      <xdr:col>46</xdr:col>
      <xdr:colOff>38100</xdr:colOff>
      <xdr:row>98</xdr:row>
      <xdr:rowOff>150236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55981</xdr:rowOff>
    </xdr:from>
    <xdr:to>
      <xdr:col>41</xdr:col>
      <xdr:colOff>101600</xdr:colOff>
      <xdr:row>98</xdr:row>
      <xdr:rowOff>157581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148708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131724</xdr:rowOff>
    </xdr:from>
    <xdr:to>
      <xdr:col>36</xdr:col>
      <xdr:colOff>165100</xdr:colOff>
      <xdr:row>96</xdr:row>
      <xdr:rowOff>61874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78401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1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134717</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981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134717</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981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1552</xdr:rowOff>
    </xdr:from>
    <xdr:to>
      <xdr:col>67</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83917</xdr:rowOff>
    </xdr:from>
    <xdr:to>
      <xdr:col>76</xdr:col>
      <xdr:colOff>165100</xdr:colOff>
      <xdr:row>39</xdr:row>
      <xdr:rowOff>14067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5194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5195</xdr:rowOff>
    </xdr:from>
    <xdr:to>
      <xdr:col>85</xdr:col>
      <xdr:colOff>127000</xdr:colOff>
      <xdr:row>77</xdr:row>
      <xdr:rowOff>13512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6845"/>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5195</xdr:rowOff>
    </xdr:from>
    <xdr:to>
      <xdr:col>81</xdr:col>
      <xdr:colOff>50800</xdr:colOff>
      <xdr:row>77</xdr:row>
      <xdr:rowOff>18580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06845"/>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18580</xdr:rowOff>
    </xdr:from>
    <xdr:to>
      <xdr:col>76</xdr:col>
      <xdr:colOff>114300</xdr:colOff>
      <xdr:row>77</xdr:row>
      <xdr:rowOff>63348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0230"/>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63348</xdr:rowOff>
    </xdr:from>
    <xdr:to>
      <xdr:col>71</xdr:col>
      <xdr:colOff>177800</xdr:colOff>
      <xdr:row>77</xdr:row>
      <xdr:rowOff>74651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4998"/>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111506</xdr:rowOff>
    </xdr:from>
    <xdr:to>
      <xdr:col>67</xdr:col>
      <xdr:colOff>101600</xdr:colOff>
      <xdr:row>77</xdr:row>
      <xdr:rowOff>41656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134162</xdr:rowOff>
    </xdr:from>
    <xdr:to>
      <xdr:col>85</xdr:col>
      <xdr:colOff>177800</xdr:colOff>
      <xdr:row>77</xdr:row>
      <xdr:rowOff>64312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112589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125845</xdr:rowOff>
    </xdr:from>
    <xdr:to>
      <xdr:col>81</xdr:col>
      <xdr:colOff>101600</xdr:colOff>
      <xdr:row>77</xdr:row>
      <xdr:rowOff>55995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47122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139230</xdr:rowOff>
    </xdr:from>
    <xdr:to>
      <xdr:col>76</xdr:col>
      <xdr:colOff>165100</xdr:colOff>
      <xdr:row>77</xdr:row>
      <xdr:rowOff>69380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60507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6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12548</xdr:rowOff>
    </xdr:from>
    <xdr:to>
      <xdr:col>72</xdr:col>
      <xdr:colOff>38100</xdr:colOff>
      <xdr:row>77</xdr:row>
      <xdr:rowOff>114148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105275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0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23851</xdr:rowOff>
    </xdr:from>
    <xdr:to>
      <xdr:col>67</xdr:col>
      <xdr:colOff>101600</xdr:colOff>
      <xdr:row>77</xdr:row>
      <xdr:rowOff>125451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116578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93335</xdr:rowOff>
    </xdr:from>
    <xdr:to>
      <xdr:col>85</xdr:col>
      <xdr:colOff>127000</xdr:colOff>
      <xdr:row>98</xdr:row>
      <xdr:rowOff>95444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5435"/>
          <a:ext cx="8382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24326</xdr:rowOff>
    </xdr:from>
    <xdr:to>
      <xdr:col>81</xdr:col>
      <xdr:colOff>50800</xdr:colOff>
      <xdr:row>98</xdr:row>
      <xdr:rowOff>93335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54976"/>
          <a:ext cx="889000" cy="2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24326</xdr:rowOff>
    </xdr:from>
    <xdr:to>
      <xdr:col>76</xdr:col>
      <xdr:colOff>114300</xdr:colOff>
      <xdr:row>98</xdr:row>
      <xdr:rowOff>11739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54976"/>
          <a:ext cx="889000" cy="1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11739</xdr:rowOff>
    </xdr:from>
    <xdr:to>
      <xdr:col>71</xdr:col>
      <xdr:colOff>177800</xdr:colOff>
      <xdr:row>98</xdr:row>
      <xdr:rowOff>78485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13839"/>
          <a:ext cx="889000" cy="6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44644</xdr:rowOff>
    </xdr:from>
    <xdr:to>
      <xdr:col>85</xdr:col>
      <xdr:colOff>177800</xdr:colOff>
      <xdr:row>98</xdr:row>
      <xdr:rowOff>146244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42535</xdr:rowOff>
    </xdr:from>
    <xdr:to>
      <xdr:col>81</xdr:col>
      <xdr:colOff>101600</xdr:colOff>
      <xdr:row>98</xdr:row>
      <xdr:rowOff>144135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135262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144976</xdr:rowOff>
    </xdr:from>
    <xdr:to>
      <xdr:col>76</xdr:col>
      <xdr:colOff>165100</xdr:colOff>
      <xdr:row>97</xdr:row>
      <xdr:rowOff>75126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91653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132389</xdr:rowOff>
    </xdr:from>
    <xdr:to>
      <xdr:col>72</xdr:col>
      <xdr:colOff>38100</xdr:colOff>
      <xdr:row>98</xdr:row>
      <xdr:rowOff>62539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27685</xdr:rowOff>
    </xdr:from>
    <xdr:to>
      <xdr:col>67</xdr:col>
      <xdr:colOff>101600</xdr:colOff>
      <xdr:row>98</xdr:row>
      <xdr:rowOff>129285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120412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132431</xdr:rowOff>
    </xdr:from>
    <xdr:to>
      <xdr:col>116</xdr:col>
      <xdr:colOff>63500</xdr:colOff>
      <xdr:row>37</xdr:row>
      <xdr:rowOff>138100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76081"/>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123241</xdr:rowOff>
    </xdr:from>
    <xdr:to>
      <xdr:col>111</xdr:col>
      <xdr:colOff>177800</xdr:colOff>
      <xdr:row>37</xdr:row>
      <xdr:rowOff>132431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66891"/>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123241</xdr:rowOff>
    </xdr:from>
    <xdr:to>
      <xdr:col>107</xdr:col>
      <xdr:colOff>50800</xdr:colOff>
      <xdr:row>37</xdr:row>
      <xdr:rowOff>146604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6689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120909</xdr:rowOff>
    </xdr:from>
    <xdr:to>
      <xdr:col>102</xdr:col>
      <xdr:colOff>114300</xdr:colOff>
      <xdr:row>37</xdr:row>
      <xdr:rowOff>146604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64559"/>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77340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5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87300</xdr:rowOff>
    </xdr:from>
    <xdr:to>
      <xdr:col>116</xdr:col>
      <xdr:colOff>114300</xdr:colOff>
      <xdr:row>38</xdr:row>
      <xdr:rowOff>17450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110177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81631</xdr:rowOff>
    </xdr:from>
    <xdr:to>
      <xdr:col>112</xdr:col>
      <xdr:colOff>38100</xdr:colOff>
      <xdr:row>38</xdr:row>
      <xdr:rowOff>11781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2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28308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0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72441</xdr:rowOff>
    </xdr:from>
    <xdr:to>
      <xdr:col>107</xdr:col>
      <xdr:colOff>101600</xdr:colOff>
      <xdr:row>38</xdr:row>
      <xdr:rowOff>2591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19118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95804</xdr:rowOff>
    </xdr:from>
    <xdr:to>
      <xdr:col>102</xdr:col>
      <xdr:colOff>165100</xdr:colOff>
      <xdr:row>38</xdr:row>
      <xdr:rowOff>25953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39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42481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70109</xdr:rowOff>
    </xdr:from>
    <xdr:to>
      <xdr:col>98</xdr:col>
      <xdr:colOff>38100</xdr:colOff>
      <xdr:row>38</xdr:row>
      <xdr:rowOff>259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16786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164663</xdr:rowOff>
    </xdr:from>
    <xdr:to>
      <xdr:col>116</xdr:col>
      <xdr:colOff>63500</xdr:colOff>
      <xdr:row>57</xdr:row>
      <xdr:rowOff>165852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7313"/>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165852</xdr:rowOff>
    </xdr:from>
    <xdr:to>
      <xdr:col>111</xdr:col>
      <xdr:colOff>177800</xdr:colOff>
      <xdr:row>57</xdr:row>
      <xdr:rowOff>166492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850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138237</xdr:rowOff>
    </xdr:from>
    <xdr:to>
      <xdr:col>107</xdr:col>
      <xdr:colOff>50800</xdr:colOff>
      <xdr:row>57</xdr:row>
      <xdr:rowOff>166492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10887"/>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135311</xdr:rowOff>
    </xdr:from>
    <xdr:to>
      <xdr:col>102</xdr:col>
      <xdr:colOff>114300</xdr:colOff>
      <xdr:row>57</xdr:row>
      <xdr:rowOff>138237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07961"/>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15931</xdr:rowOff>
    </xdr:from>
    <xdr:to>
      <xdr:col>98</xdr:col>
      <xdr:colOff>38100</xdr:colOff>
      <xdr:row>57</xdr:row>
      <xdr:rowOff>117531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134058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113863</xdr:rowOff>
    </xdr:from>
    <xdr:to>
      <xdr:col>116</xdr:col>
      <xdr:colOff>114300</xdr:colOff>
      <xdr:row>58</xdr:row>
      <xdr:rowOff>44013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136740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115052</xdr:rowOff>
    </xdr:from>
    <xdr:to>
      <xdr:col>112</xdr:col>
      <xdr:colOff>38100</xdr:colOff>
      <xdr:row>58</xdr:row>
      <xdr:rowOff>45202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61729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115692</xdr:rowOff>
    </xdr:from>
    <xdr:to>
      <xdr:col>107</xdr:col>
      <xdr:colOff>101600</xdr:colOff>
      <xdr:row>58</xdr:row>
      <xdr:rowOff>45842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62369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87437</xdr:rowOff>
    </xdr:from>
    <xdr:to>
      <xdr:col>102</xdr:col>
      <xdr:colOff>165100</xdr:colOff>
      <xdr:row>58</xdr:row>
      <xdr:rowOff>17587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34114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84511</xdr:rowOff>
    </xdr:from>
    <xdr:to>
      <xdr:col>98</xdr:col>
      <xdr:colOff>38100</xdr:colOff>
      <xdr:row>58</xdr:row>
      <xdr:rowOff>14661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4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151913</xdr:rowOff>
    </xdr:from>
    <xdr:to>
      <xdr:col>116</xdr:col>
      <xdr:colOff>63500</xdr:colOff>
      <xdr:row>77</xdr:row>
      <xdr:rowOff>84477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82113"/>
          <a:ext cx="838200" cy="10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84477</xdr:rowOff>
    </xdr:from>
    <xdr:to>
      <xdr:col>111</xdr:col>
      <xdr:colOff>177800</xdr:colOff>
      <xdr:row>77</xdr:row>
      <xdr:rowOff>95058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86127"/>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95058</xdr:rowOff>
    </xdr:from>
    <xdr:to>
      <xdr:col>107</xdr:col>
      <xdr:colOff>50800</xdr:colOff>
      <xdr:row>77</xdr:row>
      <xdr:rowOff>122848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96708"/>
          <a:ext cx="889000" cy="2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122848</xdr:rowOff>
    </xdr:from>
    <xdr:to>
      <xdr:col>102</xdr:col>
      <xdr:colOff>114300</xdr:colOff>
      <xdr:row>77</xdr:row>
      <xdr:rowOff>169810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24498"/>
          <a:ext cx="889000" cy="4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126717</xdr:rowOff>
    </xdr:from>
    <xdr:to>
      <xdr:col>98</xdr:col>
      <xdr:colOff>38100</xdr:colOff>
      <xdr:row>76</xdr:row>
      <xdr:rowOff>56868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5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73394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101113</xdr:rowOff>
    </xdr:from>
    <xdr:to>
      <xdr:col>116</xdr:col>
      <xdr:colOff>114300</xdr:colOff>
      <xdr:row>77</xdr:row>
      <xdr:rowOff>31263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79540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33677</xdr:rowOff>
    </xdr:from>
    <xdr:to>
      <xdr:col>112</xdr:col>
      <xdr:colOff>38100</xdr:colOff>
      <xdr:row>77</xdr:row>
      <xdr:rowOff>135277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126404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44258</xdr:rowOff>
    </xdr:from>
    <xdr:to>
      <xdr:col>107</xdr:col>
      <xdr:colOff>101600</xdr:colOff>
      <xdr:row>77</xdr:row>
      <xdr:rowOff>145858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136985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72048</xdr:rowOff>
    </xdr:from>
    <xdr:to>
      <xdr:col>102</xdr:col>
      <xdr:colOff>165100</xdr:colOff>
      <xdr:row>78</xdr:row>
      <xdr:rowOff>2198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164775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119010</xdr:rowOff>
    </xdr:from>
    <xdr:to>
      <xdr:col>98</xdr:col>
      <xdr:colOff>38100</xdr:colOff>
      <xdr:row>78</xdr:row>
      <xdr:rowOff>49160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40287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1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ほぼすべての性質別歳出において、類似団体内平均値を下回っているが、投資及び出資金、貸付金で類似団体内平均値を上回っている。投資及び出資金については、下水道事業会計に出資金</a:t>
          </a:r>
          <a:r>
            <a:rPr kumimoji="1" lang="en-US" altLang="ja-JP" sz="1300">
              <a:latin typeface="ＭＳ Ｐゴシック" panose="020B0600070205080204" pitchFamily="50" charset="-128"/>
              <a:ea typeface="ＭＳ Ｐゴシック" panose="020B0600070205080204" pitchFamily="50" charset="-128"/>
            </a:rPr>
            <a:t>106,300</a:t>
          </a:r>
          <a:r>
            <a:rPr kumimoji="1" lang="ja-JP" altLang="en-US" sz="1300">
              <a:latin typeface="ＭＳ Ｐゴシック" panose="020B0600070205080204" pitchFamily="50" charset="-128"/>
              <a:ea typeface="ＭＳ Ｐゴシック" panose="020B0600070205080204" pitchFamily="50" charset="-128"/>
            </a:rPr>
            <a:t>千円を支出したことにより</a:t>
          </a:r>
          <a:r>
            <a:rPr kumimoji="1" lang="en-US" altLang="ja-JP" sz="1300">
              <a:latin typeface="ＭＳ Ｐゴシック" panose="020B0600070205080204" pitchFamily="50" charset="-128"/>
              <a:ea typeface="ＭＳ Ｐゴシック" panose="020B0600070205080204" pitchFamily="50" charset="-128"/>
            </a:rPr>
            <a:t>3,785</a:t>
          </a:r>
          <a:r>
            <a:rPr kumimoji="1" lang="ja-JP" altLang="en-US" sz="1300">
              <a:latin typeface="ＭＳ Ｐゴシック" panose="020B0600070205080204" pitchFamily="50" charset="-128"/>
              <a:ea typeface="ＭＳ Ｐゴシック" panose="020B0600070205080204" pitchFamily="50" charset="-128"/>
            </a:rPr>
            <a:t>円となり、類似団体内平均値を</a:t>
          </a:r>
          <a:r>
            <a:rPr kumimoji="1" lang="en-US" altLang="ja-JP" sz="1300">
              <a:latin typeface="ＭＳ Ｐゴシック" panose="020B0600070205080204" pitchFamily="50" charset="-128"/>
              <a:ea typeface="ＭＳ Ｐゴシック" panose="020B0600070205080204" pitchFamily="50" charset="-128"/>
            </a:rPr>
            <a:t>1,419</a:t>
          </a:r>
          <a:r>
            <a:rPr kumimoji="1" lang="ja-JP" altLang="en-US" sz="1300">
              <a:latin typeface="ＭＳ Ｐゴシック" panose="020B0600070205080204" pitchFamily="50" charset="-128"/>
              <a:ea typeface="ＭＳ Ｐゴシック" panose="020B0600070205080204" pitchFamily="50" charset="-128"/>
            </a:rPr>
            <a:t>円上回っている。また、普通建設事業費（うち新規整備）については類似団体内平均値を下回っているが、野球場トイレ改修工事</a:t>
          </a:r>
          <a:r>
            <a:rPr kumimoji="1" lang="en-US" altLang="ja-JP" sz="1300">
              <a:latin typeface="ＭＳ Ｐゴシック" panose="020B0600070205080204" pitchFamily="50" charset="-128"/>
              <a:ea typeface="ＭＳ Ｐゴシック" panose="020B0600070205080204" pitchFamily="50" charset="-128"/>
            </a:rPr>
            <a:t>82,060</a:t>
          </a:r>
          <a:r>
            <a:rPr kumimoji="1" lang="ja-JP" altLang="en-US" sz="1300">
              <a:latin typeface="ＭＳ Ｐゴシック" panose="020B0600070205080204" pitchFamily="50" charset="-128"/>
              <a:ea typeface="ＭＳ Ｐゴシック" panose="020B0600070205080204" pitchFamily="50" charset="-128"/>
            </a:rPr>
            <a:t>千円をはじめとした阿久比スポーツ村整備事業や施設の長寿命化を図るための改修工事等により増加しており、今後も長期的に普通建設事業費が増加することが予想される。今後の公債費については、暫く現在の水準で維持する見込みであるが、今後も必要な事業の取捨選択を適切に行い、事業費の削減をすることで義務的経費の節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28,083
27,622
23.80
11,811,002
11,170,584
595,935
6,915,777
8,649,485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85217</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5967"/>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36</xdr:row>
      <xdr:rowOff>96647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6452"/>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49403</xdr:rowOff>
    </xdr:from>
    <xdr:to>
      <xdr:col>15</xdr:col>
      <xdr:colOff>50800</xdr:colOff>
      <xdr:row>36</xdr:row>
      <xdr:rowOff>96647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1603"/>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13589</xdr:rowOff>
    </xdr:from>
    <xdr:to>
      <xdr:col>10</xdr:col>
      <xdr:colOff>114300</xdr:colOff>
      <xdr:row>36</xdr:row>
      <xdr:rowOff>49403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578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72153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34417</xdr:rowOff>
    </xdr:from>
    <xdr:to>
      <xdr:col>24</xdr:col>
      <xdr:colOff>114300</xdr:colOff>
      <xdr:row>35</xdr:row>
      <xdr:rowOff>136017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45847</xdr:rowOff>
    </xdr:from>
    <xdr:to>
      <xdr:col>15</xdr:col>
      <xdr:colOff>101600</xdr:colOff>
      <xdr:row>36</xdr:row>
      <xdr:rowOff>147447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138574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170053</xdr:rowOff>
    </xdr:from>
    <xdr:to>
      <xdr:col>10</xdr:col>
      <xdr:colOff>165100</xdr:colOff>
      <xdr:row>36</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134239</xdr:rowOff>
    </xdr:from>
    <xdr:to>
      <xdr:col>6</xdr:col>
      <xdr:colOff>38100</xdr:colOff>
      <xdr:row>36</xdr:row>
      <xdr:rowOff>64389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55516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17784</xdr:rowOff>
    </xdr:from>
    <xdr:to>
      <xdr:col>24</xdr:col>
      <xdr:colOff>63500</xdr:colOff>
      <xdr:row>58</xdr:row>
      <xdr:rowOff>31366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1884"/>
          <a:ext cx="8382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20721</xdr:rowOff>
    </xdr:from>
    <xdr:to>
      <xdr:col>19</xdr:col>
      <xdr:colOff>177800</xdr:colOff>
      <xdr:row>58</xdr:row>
      <xdr:rowOff>31366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4821"/>
          <a:ext cx="889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157489</xdr:rowOff>
    </xdr:from>
    <xdr:to>
      <xdr:col>15</xdr:col>
      <xdr:colOff>50800</xdr:colOff>
      <xdr:row>58</xdr:row>
      <xdr:rowOff>20721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0139"/>
          <a:ext cx="8890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157843</xdr:rowOff>
    </xdr:from>
    <xdr:to>
      <xdr:col>10</xdr:col>
      <xdr:colOff>114300</xdr:colOff>
      <xdr:row>57</xdr:row>
      <xdr:rowOff>157489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7593"/>
          <a:ext cx="889000" cy="34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42948</xdr:rowOff>
    </xdr:from>
    <xdr:to>
      <xdr:col>6</xdr:col>
      <xdr:colOff>38100</xdr:colOff>
      <xdr:row>55</xdr:row>
      <xdr:rowOff>144548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7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161075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4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138434</xdr:rowOff>
    </xdr:from>
    <xdr:to>
      <xdr:col>24</xdr:col>
      <xdr:colOff>114300</xdr:colOff>
      <xdr:row>58</xdr:row>
      <xdr:rowOff>68584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53361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152016</xdr:rowOff>
    </xdr:from>
    <xdr:to>
      <xdr:col>20</xdr:col>
      <xdr:colOff>38100</xdr:colOff>
      <xdr:row>58</xdr:row>
      <xdr:rowOff>82166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141371</xdr:rowOff>
    </xdr:from>
    <xdr:to>
      <xdr:col>15</xdr:col>
      <xdr:colOff>101600</xdr:colOff>
      <xdr:row>58</xdr:row>
      <xdr:rowOff>71521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106689</xdr:rowOff>
    </xdr:from>
    <xdr:to>
      <xdr:col>10</xdr:col>
      <xdr:colOff>165100</xdr:colOff>
      <xdr:row>58</xdr:row>
      <xdr:rowOff>36839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27966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107043</xdr:rowOff>
    </xdr:from>
    <xdr:to>
      <xdr:col>6</xdr:col>
      <xdr:colOff>38100</xdr:colOff>
      <xdr:row>56</xdr:row>
      <xdr:rowOff>37193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28320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88447</xdr:rowOff>
    </xdr:from>
    <xdr:to>
      <xdr:col>24</xdr:col>
      <xdr:colOff>63500</xdr:colOff>
      <xdr:row>77</xdr:row>
      <xdr:rowOff>89987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8647"/>
          <a:ext cx="838200" cy="17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22833</xdr:rowOff>
    </xdr:from>
    <xdr:to>
      <xdr:col>19</xdr:col>
      <xdr:colOff>177800</xdr:colOff>
      <xdr:row>77</xdr:row>
      <xdr:rowOff>89987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24483"/>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145636</xdr:rowOff>
    </xdr:from>
    <xdr:to>
      <xdr:col>15</xdr:col>
      <xdr:colOff>50800</xdr:colOff>
      <xdr:row>77</xdr:row>
      <xdr:rowOff>22833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5836"/>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145636</xdr:rowOff>
    </xdr:from>
    <xdr:to>
      <xdr:col>10</xdr:col>
      <xdr:colOff>114300</xdr:colOff>
      <xdr:row>78</xdr:row>
      <xdr:rowOff>9688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5836"/>
          <a:ext cx="889000" cy="20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84130</xdr:rowOff>
    </xdr:from>
    <xdr:to>
      <xdr:col>6</xdr:col>
      <xdr:colOff>38100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30807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6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37647</xdr:rowOff>
    </xdr:from>
    <xdr:to>
      <xdr:col>24</xdr:col>
      <xdr:colOff>114300</xdr:colOff>
      <xdr:row>76</xdr:row>
      <xdr:rowOff>139247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39187</xdr:rowOff>
    </xdr:from>
    <xdr:to>
      <xdr:col>20</xdr:col>
      <xdr:colOff>38100</xdr:colOff>
      <xdr:row>77</xdr:row>
      <xdr:rowOff>140787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131914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143483</xdr:rowOff>
    </xdr:from>
    <xdr:to>
      <xdr:col>15</xdr:col>
      <xdr:colOff>101600</xdr:colOff>
      <xdr:row>77</xdr:row>
      <xdr:rowOff>73633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64760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94836</xdr:rowOff>
    </xdr:from>
    <xdr:to>
      <xdr:col>10</xdr:col>
      <xdr:colOff>165100</xdr:colOff>
      <xdr:row>77</xdr:row>
      <xdr:rowOff>24986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130338</xdr:rowOff>
    </xdr:from>
    <xdr:to>
      <xdr:col>6</xdr:col>
      <xdr:colOff>38100</xdr:colOff>
      <xdr:row>78</xdr:row>
      <xdr:rowOff>60488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51615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33553</xdr:rowOff>
    </xdr:from>
    <xdr:to>
      <xdr:col>24</xdr:col>
      <xdr:colOff>63500</xdr:colOff>
      <xdr:row>98</xdr:row>
      <xdr:rowOff>111216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5653"/>
          <a:ext cx="838200" cy="7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33553</xdr:rowOff>
    </xdr:from>
    <xdr:to>
      <xdr:col>19</xdr:col>
      <xdr:colOff>177800</xdr:colOff>
      <xdr:row>98</xdr:row>
      <xdr:rowOff>88737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5653"/>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88737</xdr:rowOff>
    </xdr:from>
    <xdr:to>
      <xdr:col>15</xdr:col>
      <xdr:colOff>50800</xdr:colOff>
      <xdr:row>98</xdr:row>
      <xdr:rowOff>137978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0837"/>
          <a:ext cx="889000" cy="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137978</xdr:rowOff>
    </xdr:from>
    <xdr:to>
      <xdr:col>10</xdr:col>
      <xdr:colOff>114300</xdr:colOff>
      <xdr:row>99</xdr:row>
      <xdr:rowOff>19182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40078"/>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148792</xdr:rowOff>
    </xdr:from>
    <xdr:to>
      <xdr:col>6</xdr:col>
      <xdr:colOff>38100</xdr:colOff>
      <xdr:row>98</xdr:row>
      <xdr:rowOff>78942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7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95469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60416</xdr:rowOff>
    </xdr:from>
    <xdr:to>
      <xdr:col>24</xdr:col>
      <xdr:colOff>114300</xdr:colOff>
      <xdr:row>98</xdr:row>
      <xdr:rowOff>162016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146793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154203</xdr:rowOff>
    </xdr:from>
    <xdr:to>
      <xdr:col>20</xdr:col>
      <xdr:colOff>38100</xdr:colOff>
      <xdr:row>98</xdr:row>
      <xdr:rowOff>84353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75480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37937</xdr:rowOff>
    </xdr:from>
    <xdr:to>
      <xdr:col>15</xdr:col>
      <xdr:colOff>101600</xdr:colOff>
      <xdr:row>98</xdr:row>
      <xdr:rowOff>139537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130664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87178</xdr:rowOff>
    </xdr:from>
    <xdr:to>
      <xdr:col>10</xdr:col>
      <xdr:colOff>165100</xdr:colOff>
      <xdr:row>99</xdr:row>
      <xdr:rowOff>17328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139832</xdr:rowOff>
    </xdr:from>
    <xdr:to>
      <xdr:col>6</xdr:col>
      <xdr:colOff>38100</xdr:colOff>
      <xdr:row>99</xdr:row>
      <xdr:rowOff>69982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61109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94960</xdr:rowOff>
    </xdr:from>
    <xdr:to>
      <xdr:col>55</xdr:col>
      <xdr:colOff>0</xdr:colOff>
      <xdr:row>37</xdr:row>
      <xdr:rowOff>124351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3861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46954</xdr:rowOff>
    </xdr:from>
    <xdr:to>
      <xdr:col>50</xdr:col>
      <xdr:colOff>114300</xdr:colOff>
      <xdr:row>37</xdr:row>
      <xdr:rowOff>124351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90604"/>
          <a:ext cx="8890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46954</xdr:rowOff>
    </xdr:from>
    <xdr:to>
      <xdr:col>45</xdr:col>
      <xdr:colOff>177800</xdr:colOff>
      <xdr:row>37</xdr:row>
      <xdr:rowOff>89734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90604"/>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89734</xdr:rowOff>
    </xdr:from>
    <xdr:to>
      <xdr:col>41</xdr:col>
      <xdr:colOff>50800</xdr:colOff>
      <xdr:row>37</xdr:row>
      <xdr:rowOff>99858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33384"/>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161072</xdr:rowOff>
    </xdr:from>
    <xdr:to>
      <xdr:col>36</xdr:col>
      <xdr:colOff>165100</xdr:colOff>
      <xdr:row>38</xdr:row>
      <xdr:rowOff>91222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0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82349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9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44160</xdr:rowOff>
    </xdr:from>
    <xdr:to>
      <xdr:col>55</xdr:col>
      <xdr:colOff>50800</xdr:colOff>
      <xdr:row>37</xdr:row>
      <xdr:rowOff>145760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67037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73551</xdr:rowOff>
    </xdr:from>
    <xdr:to>
      <xdr:col>50</xdr:col>
      <xdr:colOff>165100</xdr:colOff>
      <xdr:row>38</xdr:row>
      <xdr:rowOff>3701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20228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9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167604</xdr:rowOff>
    </xdr:from>
    <xdr:to>
      <xdr:col>46</xdr:col>
      <xdr:colOff>38100</xdr:colOff>
      <xdr:row>37</xdr:row>
      <xdr:rowOff>97754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114281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1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38934</xdr:rowOff>
    </xdr:from>
    <xdr:to>
      <xdr:col>41</xdr:col>
      <xdr:colOff>101600</xdr:colOff>
      <xdr:row>37</xdr:row>
      <xdr:rowOff>140534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157061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5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49058</xdr:rowOff>
    </xdr:from>
    <xdr:to>
      <xdr:col>36</xdr:col>
      <xdr:colOff>165100</xdr:colOff>
      <xdr:row>37</xdr:row>
      <xdr:rowOff>150658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167185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64567</xdr:rowOff>
    </xdr:from>
    <xdr:to>
      <xdr:col>55</xdr:col>
      <xdr:colOff>0</xdr:colOff>
      <xdr:row>58</xdr:row>
      <xdr:rowOff>85789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08667"/>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85789</xdr:rowOff>
    </xdr:from>
    <xdr:to>
      <xdr:col>50</xdr:col>
      <xdr:colOff>114300</xdr:colOff>
      <xdr:row>58</xdr:row>
      <xdr:rowOff>116001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9889"/>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95694</xdr:rowOff>
    </xdr:from>
    <xdr:to>
      <xdr:col>45</xdr:col>
      <xdr:colOff>177800</xdr:colOff>
      <xdr:row>58</xdr:row>
      <xdr:rowOff>116001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3979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80245</xdr:rowOff>
    </xdr:from>
    <xdr:to>
      <xdr:col>41</xdr:col>
      <xdr:colOff>50800</xdr:colOff>
      <xdr:row>58</xdr:row>
      <xdr:rowOff>95694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4345"/>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13767</xdr:rowOff>
    </xdr:from>
    <xdr:to>
      <xdr:col>55</xdr:col>
      <xdr:colOff>50800</xdr:colOff>
      <xdr:row>58</xdr:row>
      <xdr:rowOff>115367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163644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34989</xdr:rowOff>
    </xdr:from>
    <xdr:to>
      <xdr:col>50</xdr:col>
      <xdr:colOff>165100</xdr:colOff>
      <xdr:row>58</xdr:row>
      <xdr:rowOff>136589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127716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65201</xdr:rowOff>
    </xdr:from>
    <xdr:to>
      <xdr:col>46</xdr:col>
      <xdr:colOff>38100</xdr:colOff>
      <xdr:row>58</xdr:row>
      <xdr:rowOff>166801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157928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44894</xdr:rowOff>
    </xdr:from>
    <xdr:to>
      <xdr:col>41</xdr:col>
      <xdr:colOff>101600</xdr:colOff>
      <xdr:row>58</xdr:row>
      <xdr:rowOff>146494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137621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29445</xdr:rowOff>
    </xdr:from>
    <xdr:to>
      <xdr:col>36</xdr:col>
      <xdr:colOff>165100</xdr:colOff>
      <xdr:row>58</xdr:row>
      <xdr:rowOff>131045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122172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110325</xdr:rowOff>
    </xdr:from>
    <xdr:to>
      <xdr:col>55</xdr:col>
      <xdr:colOff>0</xdr:colOff>
      <xdr:row>78</xdr:row>
      <xdr:rowOff>161816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83425"/>
          <a:ext cx="838200" cy="5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110325</xdr:rowOff>
    </xdr:from>
    <xdr:to>
      <xdr:col>50</xdr:col>
      <xdr:colOff>114300</xdr:colOff>
      <xdr:row>78</xdr:row>
      <xdr:rowOff>124440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83425"/>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124440</xdr:rowOff>
    </xdr:from>
    <xdr:to>
      <xdr:col>45</xdr:col>
      <xdr:colOff>177800</xdr:colOff>
      <xdr:row>79</xdr:row>
      <xdr:rowOff>1626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97540"/>
          <a:ext cx="889000" cy="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104153</xdr:rowOff>
    </xdr:from>
    <xdr:to>
      <xdr:col>41</xdr:col>
      <xdr:colOff>50800</xdr:colOff>
      <xdr:row>79</xdr:row>
      <xdr:rowOff>1626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77253"/>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81338</xdr:rowOff>
    </xdr:from>
    <xdr:to>
      <xdr:col>36</xdr:col>
      <xdr:colOff>165100</xdr:colOff>
      <xdr:row>78</xdr:row>
      <xdr:rowOff>11488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8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28015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111016</xdr:rowOff>
    </xdr:from>
    <xdr:to>
      <xdr:col>55</xdr:col>
      <xdr:colOff>50800</xdr:colOff>
      <xdr:row>79</xdr:row>
      <xdr:rowOff>41166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25943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59525</xdr:rowOff>
    </xdr:from>
    <xdr:to>
      <xdr:col>50</xdr:col>
      <xdr:colOff>165100</xdr:colOff>
      <xdr:row>78</xdr:row>
      <xdr:rowOff>161125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152252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73640</xdr:rowOff>
    </xdr:from>
    <xdr:to>
      <xdr:col>46</xdr:col>
      <xdr:colOff>38100</xdr:colOff>
      <xdr:row>79</xdr:row>
      <xdr:rowOff>3790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166367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122276</xdr:rowOff>
    </xdr:from>
    <xdr:to>
      <xdr:col>41</xdr:col>
      <xdr:colOff>101600</xdr:colOff>
      <xdr:row>79</xdr:row>
      <xdr:rowOff>52426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43553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53353</xdr:rowOff>
    </xdr:from>
    <xdr:to>
      <xdr:col>36</xdr:col>
      <xdr:colOff>165100</xdr:colOff>
      <xdr:row>78</xdr:row>
      <xdr:rowOff>154953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146080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148717</xdr:rowOff>
    </xdr:from>
    <xdr:to>
      <xdr:col>55</xdr:col>
      <xdr:colOff>0</xdr:colOff>
      <xdr:row>96</xdr:row>
      <xdr:rowOff>160756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07917"/>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160756</xdr:rowOff>
    </xdr:from>
    <xdr:to>
      <xdr:col>50</xdr:col>
      <xdr:colOff>114300</xdr:colOff>
      <xdr:row>97</xdr:row>
      <xdr:rowOff>33643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19956"/>
          <a:ext cx="8890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33643</xdr:rowOff>
    </xdr:from>
    <xdr:to>
      <xdr:col>45</xdr:col>
      <xdr:colOff>177800</xdr:colOff>
      <xdr:row>97</xdr:row>
      <xdr:rowOff>70383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64293"/>
          <a:ext cx="8890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70383</xdr:rowOff>
    </xdr:from>
    <xdr:to>
      <xdr:col>41</xdr:col>
      <xdr:colOff>50800</xdr:colOff>
      <xdr:row>97</xdr:row>
      <xdr:rowOff>93687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01033"/>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150089</xdr:rowOff>
    </xdr:from>
    <xdr:to>
      <xdr:col>36</xdr:col>
      <xdr:colOff>165100</xdr:colOff>
      <xdr:row>96</xdr:row>
      <xdr:rowOff>80239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96766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1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97917</xdr:rowOff>
    </xdr:from>
    <xdr:to>
      <xdr:col>55</xdr:col>
      <xdr:colOff>50800</xdr:colOff>
      <xdr:row>97</xdr:row>
      <xdr:rowOff>28067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76344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109956</xdr:rowOff>
    </xdr:from>
    <xdr:to>
      <xdr:col>50</xdr:col>
      <xdr:colOff>165100</xdr:colOff>
      <xdr:row>97</xdr:row>
      <xdr:rowOff>40106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154293</xdr:rowOff>
    </xdr:from>
    <xdr:to>
      <xdr:col>46</xdr:col>
      <xdr:colOff>38100</xdr:colOff>
      <xdr:row>97</xdr:row>
      <xdr:rowOff>84443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75570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19583</xdr:rowOff>
    </xdr:from>
    <xdr:to>
      <xdr:col>41</xdr:col>
      <xdr:colOff>101600</xdr:colOff>
      <xdr:row>97</xdr:row>
      <xdr:rowOff>121183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112310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42887</xdr:rowOff>
    </xdr:from>
    <xdr:to>
      <xdr:col>36</xdr:col>
      <xdr:colOff>165100</xdr:colOff>
      <xdr:row>97</xdr:row>
      <xdr:rowOff>144487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135614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6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87547</xdr:rowOff>
    </xdr:from>
    <xdr:to>
      <xdr:col>85</xdr:col>
      <xdr:colOff>127000</xdr:colOff>
      <xdr:row>38</xdr:row>
      <xdr:rowOff>140876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2647"/>
          <a:ext cx="8382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140876</xdr:rowOff>
    </xdr:from>
    <xdr:to>
      <xdr:col>81</xdr:col>
      <xdr:colOff>50800</xdr:colOff>
      <xdr:row>38</xdr:row>
      <xdr:rowOff>143880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5597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143880</xdr:rowOff>
    </xdr:from>
    <xdr:to>
      <xdr:col>76</xdr:col>
      <xdr:colOff>114300</xdr:colOff>
      <xdr:row>38</xdr:row>
      <xdr:rowOff>167491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58980"/>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65830</xdr:rowOff>
    </xdr:from>
    <xdr:to>
      <xdr:col>71</xdr:col>
      <xdr:colOff>177800</xdr:colOff>
      <xdr:row>38</xdr:row>
      <xdr:rowOff>167491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09480"/>
          <a:ext cx="889000" cy="27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53238</xdr:rowOff>
    </xdr:from>
    <xdr:to>
      <xdr:col>67</xdr:col>
      <xdr:colOff>101600</xdr:colOff>
      <xdr:row>37</xdr:row>
      <xdr:rowOff>154838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145966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36747</xdr:rowOff>
    </xdr:from>
    <xdr:to>
      <xdr:col>85</xdr:col>
      <xdr:colOff>177800</xdr:colOff>
      <xdr:row>38</xdr:row>
      <xdr:rowOff>138347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15174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90076</xdr:rowOff>
    </xdr:from>
    <xdr:to>
      <xdr:col>81</xdr:col>
      <xdr:colOff>101600</xdr:colOff>
      <xdr:row>39</xdr:row>
      <xdr:rowOff>20226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9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93080</xdr:rowOff>
    </xdr:from>
    <xdr:to>
      <xdr:col>76</xdr:col>
      <xdr:colOff>165100</xdr:colOff>
      <xdr:row>39</xdr:row>
      <xdr:rowOff>23230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14357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116691</xdr:rowOff>
    </xdr:from>
    <xdr:to>
      <xdr:col>72</xdr:col>
      <xdr:colOff>38100</xdr:colOff>
      <xdr:row>39</xdr:row>
      <xdr:rowOff>46841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37968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15030</xdr:rowOff>
    </xdr:from>
    <xdr:to>
      <xdr:col>67</xdr:col>
      <xdr:colOff>101600</xdr:colOff>
      <xdr:row>37</xdr:row>
      <xdr:rowOff>116630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133157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3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39962</xdr:rowOff>
    </xdr:from>
    <xdr:to>
      <xdr:col>85</xdr:col>
      <xdr:colOff>127000</xdr:colOff>
      <xdr:row>57</xdr:row>
      <xdr:rowOff>83812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2612"/>
          <a:ext cx="8382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143563</xdr:rowOff>
    </xdr:from>
    <xdr:to>
      <xdr:col>81</xdr:col>
      <xdr:colOff>50800</xdr:colOff>
      <xdr:row>57</xdr:row>
      <xdr:rowOff>83812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73313"/>
          <a:ext cx="889000" cy="28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143563</xdr:rowOff>
    </xdr:from>
    <xdr:to>
      <xdr:col>76</xdr:col>
      <xdr:colOff>114300</xdr:colOff>
      <xdr:row>57</xdr:row>
      <xdr:rowOff>52160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73313"/>
          <a:ext cx="889000" cy="25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6179</xdr:rowOff>
    </xdr:from>
    <xdr:to>
      <xdr:col>71</xdr:col>
      <xdr:colOff>177800</xdr:colOff>
      <xdr:row>57</xdr:row>
      <xdr:rowOff>52160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07379"/>
          <a:ext cx="889000" cy="2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2517</xdr:rowOff>
    </xdr:from>
    <xdr:to>
      <xdr:col>67</xdr:col>
      <xdr:colOff>101600</xdr:colOff>
      <xdr:row>57</xdr:row>
      <xdr:rowOff>104117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95244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160612</xdr:rowOff>
    </xdr:from>
    <xdr:to>
      <xdr:col>85</xdr:col>
      <xdr:colOff>177800</xdr:colOff>
      <xdr:row>57</xdr:row>
      <xdr:rowOff>90762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139039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33012</xdr:rowOff>
    </xdr:from>
    <xdr:to>
      <xdr:col>81</xdr:col>
      <xdr:colOff>101600</xdr:colOff>
      <xdr:row>57</xdr:row>
      <xdr:rowOff>134612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125739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92763</xdr:rowOff>
    </xdr:from>
    <xdr:to>
      <xdr:col>76</xdr:col>
      <xdr:colOff>165100</xdr:colOff>
      <xdr:row>56</xdr:row>
      <xdr:rowOff>22913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39440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2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1360</xdr:rowOff>
    </xdr:from>
    <xdr:to>
      <xdr:col>72</xdr:col>
      <xdr:colOff>38100</xdr:colOff>
      <xdr:row>57</xdr:row>
      <xdr:rowOff>102960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119487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4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126829</xdr:rowOff>
    </xdr:from>
    <xdr:to>
      <xdr:col>67</xdr:col>
      <xdr:colOff>101600</xdr:colOff>
      <xdr:row>56</xdr:row>
      <xdr:rowOff>56979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73506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3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134716</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7816"/>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134716</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7816"/>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1552</xdr:rowOff>
    </xdr:from>
    <xdr:to>
      <xdr:col>67</xdr:col>
      <xdr:colOff>101600</xdr:colOff>
      <xdr:row>78</xdr:row>
      <xdr:rowOff>103152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119679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83916</xdr:rowOff>
    </xdr:from>
    <xdr:to>
      <xdr:col>76</xdr:col>
      <xdr:colOff>165100</xdr:colOff>
      <xdr:row>79</xdr:row>
      <xdr:rowOff>14066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5193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5195</xdr:rowOff>
    </xdr:from>
    <xdr:to>
      <xdr:col>85</xdr:col>
      <xdr:colOff>127000</xdr:colOff>
      <xdr:row>97</xdr:row>
      <xdr:rowOff>13512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35845"/>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5195</xdr:rowOff>
    </xdr:from>
    <xdr:to>
      <xdr:col>81</xdr:col>
      <xdr:colOff>50800</xdr:colOff>
      <xdr:row>97</xdr:row>
      <xdr:rowOff>18580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35845"/>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18580</xdr:rowOff>
    </xdr:from>
    <xdr:to>
      <xdr:col>76</xdr:col>
      <xdr:colOff>114300</xdr:colOff>
      <xdr:row>97</xdr:row>
      <xdr:rowOff>63348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49230"/>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63348</xdr:rowOff>
    </xdr:from>
    <xdr:to>
      <xdr:col>71</xdr:col>
      <xdr:colOff>177800</xdr:colOff>
      <xdr:row>97</xdr:row>
      <xdr:rowOff>74651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3998"/>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111506</xdr:rowOff>
    </xdr:from>
    <xdr:to>
      <xdr:col>67</xdr:col>
      <xdr:colOff>101600</xdr:colOff>
      <xdr:row>97</xdr:row>
      <xdr:rowOff>41656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134162</xdr:rowOff>
    </xdr:from>
    <xdr:to>
      <xdr:col>85</xdr:col>
      <xdr:colOff>177800</xdr:colOff>
      <xdr:row>97</xdr:row>
      <xdr:rowOff>64312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112589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125845</xdr:rowOff>
    </xdr:from>
    <xdr:to>
      <xdr:col>81</xdr:col>
      <xdr:colOff>101600</xdr:colOff>
      <xdr:row>97</xdr:row>
      <xdr:rowOff>55995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47122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139230</xdr:rowOff>
    </xdr:from>
    <xdr:to>
      <xdr:col>76</xdr:col>
      <xdr:colOff>165100</xdr:colOff>
      <xdr:row>97</xdr:row>
      <xdr:rowOff>69380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60507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12548</xdr:rowOff>
    </xdr:from>
    <xdr:to>
      <xdr:col>72</xdr:col>
      <xdr:colOff>38100</xdr:colOff>
      <xdr:row>97</xdr:row>
      <xdr:rowOff>114148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105275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23851</xdr:rowOff>
    </xdr:from>
    <xdr:to>
      <xdr:col>67</xdr:col>
      <xdr:colOff>101600</xdr:colOff>
      <xdr:row>97</xdr:row>
      <xdr:rowOff>125451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116578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4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ほぼすべての目的別歳出において、類似団体内平均値を下回っている。その中で、労働費のみ類似団体内平均値を上回っている。労働費については、類似団体内平均値を</a:t>
          </a:r>
          <a:r>
            <a:rPr kumimoji="1" lang="en-US" altLang="ja-JP" sz="1300">
              <a:latin typeface="ＭＳ Ｐゴシック" panose="020B0600070205080204" pitchFamily="50" charset="-128"/>
              <a:ea typeface="ＭＳ Ｐゴシック" panose="020B0600070205080204" pitchFamily="50" charset="-128"/>
            </a:rPr>
            <a:t>674</a:t>
          </a:r>
          <a:r>
            <a:rPr kumimoji="1" lang="ja-JP" altLang="en-US" sz="1300">
              <a:latin typeface="ＭＳ Ｐゴシック" panose="020B0600070205080204" pitchFamily="50" charset="-128"/>
              <a:ea typeface="ＭＳ Ｐゴシック" panose="020B0600070205080204" pitchFamily="50" charset="-128"/>
            </a:rPr>
            <a:t>円上回っているが、勤労者住宅資金預託金や勤労福祉センター個別施設計画策定業務委託料等によるもの。教育費は、野球場トイレ改修工事や交流センタープールボイラー改修工事などの交流センター関連工事などが皆増したことなどにより</a:t>
          </a:r>
          <a:r>
            <a:rPr kumimoji="1" lang="en-US" altLang="ja-JP" sz="1300">
              <a:latin typeface="ＭＳ Ｐゴシック" panose="020B0600070205080204" pitchFamily="50" charset="-128"/>
              <a:ea typeface="ＭＳ Ｐゴシック" panose="020B0600070205080204" pitchFamily="50" charset="-128"/>
            </a:rPr>
            <a:t>9,591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59,315</a:t>
          </a:r>
          <a:r>
            <a:rPr kumimoji="1" lang="ja-JP" altLang="en-US" sz="1300">
              <a:latin typeface="ＭＳ Ｐゴシック" panose="020B0600070205080204" pitchFamily="50" charset="-128"/>
              <a:ea typeface="ＭＳ Ｐゴシック" panose="020B0600070205080204" pitchFamily="50" charset="-128"/>
            </a:rPr>
            <a:t>円となり、類似団体内平均値を</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円下回っている。衛生費については、類似団体平均値より</a:t>
          </a:r>
          <a:r>
            <a:rPr kumimoji="1" lang="en-US" altLang="ja-JP" sz="1300">
              <a:latin typeface="ＭＳ Ｐゴシック" panose="020B0600070205080204" pitchFamily="50" charset="-128"/>
              <a:ea typeface="ＭＳ Ｐゴシック" panose="020B0600070205080204" pitchFamily="50" charset="-128"/>
            </a:rPr>
            <a:t>10,402</a:t>
          </a:r>
          <a:r>
            <a:rPr kumimoji="1" lang="ja-JP" altLang="en-US" sz="1300">
              <a:latin typeface="ＭＳ Ｐゴシック" panose="020B0600070205080204" pitchFamily="50" charset="-128"/>
              <a:ea typeface="ＭＳ Ｐゴシック" panose="020B0600070205080204" pitchFamily="50" charset="-128"/>
            </a:rPr>
            <a:t>円下回り、さらに前年度比</a:t>
          </a:r>
          <a:r>
            <a:rPr kumimoji="1" lang="en-US" altLang="ja-JP" sz="1300">
              <a:latin typeface="ＭＳ Ｐゴシック" panose="020B0600070205080204" pitchFamily="50" charset="-128"/>
              <a:ea typeface="ＭＳ Ｐゴシック" panose="020B0600070205080204" pitchFamily="50" charset="-128"/>
            </a:rPr>
            <a:t>5,096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31,869</a:t>
          </a:r>
          <a:r>
            <a:rPr kumimoji="1" lang="ja-JP" altLang="en-US" sz="1300">
              <a:latin typeface="ＭＳ Ｐゴシック" panose="020B0600070205080204" pitchFamily="50" charset="-128"/>
              <a:ea typeface="ＭＳ Ｐゴシック" panose="020B0600070205080204" pitchFamily="50" charset="-128"/>
            </a:rPr>
            <a:t>円となっているのは、オアシスセンター空調設備機器改修工事（</a:t>
          </a:r>
          <a:r>
            <a:rPr kumimoji="1" lang="en-US" altLang="ja-JP" sz="1300">
              <a:latin typeface="ＭＳ Ｐゴシック" panose="020B0600070205080204" pitchFamily="50" charset="-128"/>
              <a:ea typeface="ＭＳ Ｐゴシック" panose="020B0600070205080204" pitchFamily="50" charset="-128"/>
            </a:rPr>
            <a:t>179,599</a:t>
          </a:r>
          <a:r>
            <a:rPr kumimoji="1" lang="ja-JP" altLang="en-US" sz="1300">
              <a:latin typeface="ＭＳ Ｐゴシック" panose="020B0600070205080204" pitchFamily="50" charset="-128"/>
              <a:ea typeface="ＭＳ Ｐゴシック" panose="020B0600070205080204" pitchFamily="50" charset="-128"/>
            </a:rPr>
            <a:t>千円）が皆減となったことなどによるもの。民生費は、類似団体平均値を</a:t>
          </a:r>
          <a:r>
            <a:rPr kumimoji="1" lang="en-US" altLang="ja-JP" sz="1300">
              <a:latin typeface="ＭＳ Ｐゴシック" panose="020B0600070205080204" pitchFamily="50" charset="-128"/>
              <a:ea typeface="ＭＳ Ｐゴシック" panose="020B0600070205080204" pitchFamily="50" charset="-128"/>
            </a:rPr>
            <a:t>15,114</a:t>
          </a:r>
          <a:r>
            <a:rPr kumimoji="1" lang="ja-JP" altLang="en-US" sz="1300">
              <a:latin typeface="ＭＳ Ｐゴシック" panose="020B0600070205080204" pitchFamily="50" charset="-128"/>
              <a:ea typeface="ＭＳ Ｐゴシック" panose="020B0600070205080204" pitchFamily="50" charset="-128"/>
            </a:rPr>
            <a:t>円下回ったが、前年度比</a:t>
          </a:r>
          <a:r>
            <a:rPr kumimoji="1" lang="en-US" altLang="ja-JP" sz="1300">
              <a:latin typeface="ＭＳ Ｐゴシック" panose="020B0600070205080204" pitchFamily="50" charset="-128"/>
              <a:ea typeface="ＭＳ Ｐゴシック" panose="020B0600070205080204" pitchFamily="50" charset="-128"/>
            </a:rPr>
            <a:t>22,702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161,726</a:t>
          </a:r>
          <a:r>
            <a:rPr kumimoji="1" lang="ja-JP" altLang="en-US" sz="1300">
              <a:latin typeface="ＭＳ Ｐゴシック" panose="020B0600070205080204" pitchFamily="50" charset="-128"/>
              <a:ea typeface="ＭＳ Ｐゴシック" panose="020B0600070205080204" pitchFamily="50" charset="-128"/>
            </a:rPr>
            <a:t>円となった。後期高齢者医療療養給付費負担金（</a:t>
          </a:r>
          <a:r>
            <a:rPr kumimoji="1" lang="en-US" altLang="ja-JP" sz="1300">
              <a:latin typeface="ＭＳ Ｐゴシック" panose="020B0600070205080204" pitchFamily="50" charset="-128"/>
              <a:ea typeface="ＭＳ Ｐゴシック" panose="020B0600070205080204" pitchFamily="50" charset="-128"/>
            </a:rPr>
            <a:t>294,857</a:t>
          </a:r>
          <a:r>
            <a:rPr kumimoji="1" lang="ja-JP" altLang="en-US" sz="1300">
              <a:latin typeface="ＭＳ Ｐゴシック" panose="020B0600070205080204" pitchFamily="50" charset="-128"/>
              <a:ea typeface="ＭＳ Ｐゴシック" panose="020B0600070205080204" pitchFamily="50" charset="-128"/>
            </a:rPr>
            <a:t>千円）が皆増となったことなどが主な原因。土木費は、前年度比</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32,290</a:t>
          </a:r>
          <a:r>
            <a:rPr kumimoji="1" lang="ja-JP" altLang="en-US" sz="1300">
              <a:latin typeface="ＭＳ Ｐゴシック" panose="020B0600070205080204" pitchFamily="50" charset="-128"/>
              <a:ea typeface="ＭＳ Ｐゴシック" panose="020B0600070205080204" pitchFamily="50" charset="-128"/>
            </a:rPr>
            <a:t>円となった。道路改良工事が前年度比</a:t>
          </a:r>
          <a:r>
            <a:rPr kumimoji="1" lang="en-US" altLang="ja-JP" sz="1300">
              <a:latin typeface="ＭＳ Ｐゴシック" panose="020B0600070205080204" pitchFamily="50" charset="-128"/>
              <a:ea typeface="ＭＳ Ｐゴシック" panose="020B0600070205080204" pitchFamily="50" charset="-128"/>
            </a:rPr>
            <a:t>40,499</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216,052</a:t>
          </a:r>
          <a:r>
            <a:rPr kumimoji="1" lang="ja-JP" altLang="en-US" sz="1300">
              <a:latin typeface="ＭＳ Ｐゴシック" panose="020B0600070205080204" pitchFamily="50" charset="-128"/>
              <a:ea typeface="ＭＳ Ｐゴシック" panose="020B0600070205080204" pitchFamily="50" charset="-128"/>
            </a:rPr>
            <a:t>千円となったことなどが主な要因となっている。また、道路舗装修繕計画に基づいた舗装の修繕・工事を行うほか、各種公共施設施設の長寿命化を図るための改修工事、阿久比スポーツ村整備事業等を予定しており、今後も普通建設事業費が増加することが予想される。今後も必要な事業の取捨選択を適切に行い、事業費の削減を目指す。</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財政調整基金については、決算剰余金の一部を積み立てるとともに、取り崩し額の抑制に努めている。令和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年度は、法人町民税、固定資産税等で増収となった一方で、個人住民税については定額減税の実施により減収となったため、町税全体で前年度比△</a:t>
          </a:r>
          <a:r>
            <a:rPr kumimoji="1" lang="en-US" altLang="ja-JP" sz="1200">
              <a:latin typeface="ＭＳ ゴシック" pitchFamily="49" charset="-128"/>
              <a:ea typeface="ＭＳ ゴシック" pitchFamily="49" charset="-128"/>
            </a:rPr>
            <a:t>22,851</a:t>
          </a:r>
          <a:r>
            <a:rPr kumimoji="1" lang="ja-JP" altLang="en-US" sz="1200">
              <a:latin typeface="ＭＳ ゴシック" pitchFamily="49" charset="-128"/>
              <a:ea typeface="ＭＳ ゴシック" pitchFamily="49" charset="-128"/>
            </a:rPr>
            <a:t>千円となった。また、国の補正予算により増額された地方交付税が前年度比</a:t>
          </a:r>
          <a:r>
            <a:rPr kumimoji="1" lang="en-US" altLang="ja-JP" sz="1200">
              <a:latin typeface="ＭＳ ゴシック" pitchFamily="49" charset="-128"/>
              <a:ea typeface="ＭＳ ゴシック" pitchFamily="49" charset="-128"/>
            </a:rPr>
            <a:t>+168,790</a:t>
          </a:r>
          <a:r>
            <a:rPr kumimoji="1" lang="ja-JP" altLang="en-US" sz="1200">
              <a:latin typeface="ＭＳ ゴシック" pitchFamily="49" charset="-128"/>
              <a:ea typeface="ＭＳ ゴシック" pitchFamily="49" charset="-128"/>
            </a:rPr>
            <a:t>千円などにより、不足額の補てんとして財政調整基金からの取り崩しが抑制されたため、実質単年度収支は黒字となった。</a:t>
          </a:r>
        </a:p>
        <a:p>
          <a:r>
            <a:rPr kumimoji="1" lang="ja-JP" altLang="en-US" sz="1200">
              <a:latin typeface="ＭＳ ゴシック" pitchFamily="49" charset="-128"/>
              <a:ea typeface="ＭＳ ゴシック" pitchFamily="49" charset="-128"/>
            </a:rPr>
            <a:t>　今後については、町税などの一般財源の確保が厳しくなる状況が見込まれ、財政調整基金の運用に頼らざるを得ないことが考えられる。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連結実質赤字比率については、全会計において黒字であるため赤字比率は算出されなかった。</a:t>
          </a:r>
        </a:p>
        <a:p>
          <a:r>
            <a:rPr kumimoji="1" lang="ja-JP" altLang="en-US" sz="1400">
              <a:latin typeface="ＭＳ ゴシック" pitchFamily="49" charset="-128"/>
              <a:ea typeface="ＭＳ ゴシック" pitchFamily="49" charset="-128"/>
            </a:rPr>
            <a:t>　今後については、一般会計においても、実質収支比率同様に、一般財源の確保が厳しくなる状況が見込まれ、財政調整基金を始めとする各種基金の運用による財政運営が求められるため、注視していく必要がある。</a:t>
          </a:r>
        </a:p>
        <a:p>
          <a:r>
            <a:rPr kumimoji="1" lang="ja-JP" altLang="en-US" sz="1400">
              <a:latin typeface="ＭＳ ゴシック" pitchFamily="49" charset="-128"/>
              <a:ea typeface="ＭＳ ゴシック" pitchFamily="49" charset="-128"/>
            </a:rPr>
            <a:t>　また、その他の会計においても、各々赤字決算とならないよう適切な予算編成及び財政運営に努め、黒字となるよう現状維持に努める。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115" zoomScaleNormal="11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11811002</v>
      </c>
      <c r="BO4" s="449"/>
      <c r="BP4" s="449"/>
      <c r="BQ4" s="449"/>
      <c r="BR4" s="449"/>
      <c r="BS4" s="449"/>
      <c r="BT4" s="449"/>
      <c r="BU4" s="450"/>
      <c r="BV4" s="448">
        <v>10937738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8.6</v>
      </c>
      <c r="CU4" s="589"/>
      <c r="CV4" s="589"/>
      <c r="CW4" s="589"/>
      <c r="CX4" s="589"/>
      <c r="CY4" s="589"/>
      <c r="CZ4" s="589"/>
      <c r="DA4" s="590"/>
      <c r="DB4" s="588">
        <v>7.1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11170584</v>
      </c>
      <c r="BO5" s="420"/>
      <c r="BP5" s="420"/>
      <c r="BQ5" s="420"/>
      <c r="BR5" s="420"/>
      <c r="BS5" s="420"/>
      <c r="BT5" s="420"/>
      <c r="BU5" s="421"/>
      <c r="BV5" s="419">
        <v>10375589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91.7</v>
      </c>
      <c r="CU5" s="417"/>
      <c r="CV5" s="417"/>
      <c r="CW5" s="417"/>
      <c r="CX5" s="417"/>
      <c r="CY5" s="417"/>
      <c r="CZ5" s="417"/>
      <c r="DA5" s="418"/>
      <c r="DB5" s="416">
        <v>89.7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640418</v>
      </c>
      <c r="BO6" s="420"/>
      <c r="BP6" s="420"/>
      <c r="BQ6" s="420"/>
      <c r="BR6" s="420"/>
      <c r="BS6" s="420"/>
      <c r="BT6" s="420"/>
      <c r="BU6" s="421"/>
      <c r="BV6" s="419">
        <v>562149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90.8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44483</v>
      </c>
      <c r="BO7" s="420"/>
      <c r="BP7" s="420"/>
      <c r="BQ7" s="420"/>
      <c r="BR7" s="420"/>
      <c r="BS7" s="420"/>
      <c r="BT7" s="420"/>
      <c r="BU7" s="421"/>
      <c r="BV7" s="419">
        <v>92182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6915777</v>
      </c>
      <c r="CU7" s="420"/>
      <c r="CV7" s="420"/>
      <c r="CW7" s="420"/>
      <c r="CX7" s="420"/>
      <c r="CY7" s="420"/>
      <c r="CZ7" s="420"/>
      <c r="DA7" s="421"/>
      <c r="DB7" s="419">
        <v>6608933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595935</v>
      </c>
      <c r="BO8" s="420"/>
      <c r="BP8" s="420"/>
      <c r="BQ8" s="420"/>
      <c r="BR8" s="420"/>
      <c r="BS8" s="420"/>
      <c r="BT8" s="420"/>
      <c r="BU8" s="421"/>
      <c r="BV8" s="419">
        <v>469967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0.71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28383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125968</v>
      </c>
      <c r="BO9" s="420"/>
      <c r="BP9" s="420"/>
      <c r="BQ9" s="420"/>
      <c r="BR9" s="420"/>
      <c r="BS9" s="420"/>
      <c r="BT9" s="420"/>
      <c r="BU9" s="421"/>
      <c r="BV9" s="419">
        <v>-35580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10.6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27747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235783</v>
      </c>
      <c r="BO10" s="420"/>
      <c r="BP10" s="420"/>
      <c r="BQ10" s="420"/>
      <c r="BR10" s="420"/>
      <c r="BS10" s="420"/>
      <c r="BT10" s="420"/>
      <c r="BU10" s="421"/>
      <c r="BV10" s="419">
        <v>253333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28083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259000</v>
      </c>
      <c r="BO12" s="420"/>
      <c r="BP12" s="420"/>
      <c r="BQ12" s="420"/>
      <c r="BR12" s="420"/>
      <c r="BS12" s="420"/>
      <c r="BT12" s="420"/>
      <c r="BU12" s="421"/>
      <c r="BV12" s="419">
        <v>139000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27622</v>
      </c>
      <c r="S13" s="507"/>
      <c r="T13" s="507"/>
      <c r="U13" s="507"/>
      <c r="V13" s="508"/>
      <c r="W13" s="509" t="s">
        <v>131</v>
      </c>
      <c r="X13" s="405"/>
      <c r="Y13" s="405"/>
      <c r="Z13" s="405"/>
      <c r="AA13" s="405"/>
      <c r="AB13" s="406"/>
      <c r="AC13" s="372">
        <v>382</v>
      </c>
      <c r="AD13" s="373"/>
      <c r="AE13" s="373"/>
      <c r="AF13" s="373"/>
      <c r="AG13" s="374"/>
      <c r="AH13" s="372">
        <v>410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102751</v>
      </c>
      <c r="BO13" s="420"/>
      <c r="BP13" s="420"/>
      <c r="BQ13" s="420"/>
      <c r="BR13" s="420"/>
      <c r="BS13" s="420"/>
      <c r="BT13" s="420"/>
      <c r="BU13" s="421"/>
      <c r="BV13" s="419">
        <v>78753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28318</v>
      </c>
      <c r="S14" s="507"/>
      <c r="T14" s="507"/>
      <c r="U14" s="507"/>
      <c r="V14" s="508"/>
      <c r="W14" s="510"/>
      <c r="X14" s="408"/>
      <c r="Y14" s="408"/>
      <c r="Z14" s="408"/>
      <c r="AA14" s="408"/>
      <c r="AB14" s="409"/>
      <c r="AC14" s="499">
        <v>2.9</v>
      </c>
      <c r="AD14" s="500"/>
      <c r="AE14" s="500"/>
      <c r="AF14" s="500"/>
      <c r="AG14" s="501"/>
      <c r="AH14" s="499">
        <v>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17.899999999999999</v>
      </c>
      <c r="CU14" s="517"/>
      <c r="CV14" s="517"/>
      <c r="CW14" s="517"/>
      <c r="CX14" s="517"/>
      <c r="CY14" s="517"/>
      <c r="CZ14" s="517"/>
      <c r="DA14" s="518"/>
      <c r="DB14" s="516">
        <v>15.9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27886</v>
      </c>
      <c r="S15" s="507"/>
      <c r="T15" s="507"/>
      <c r="U15" s="507"/>
      <c r="V15" s="508"/>
      <c r="W15" s="509" t="s">
        <v>137</v>
      </c>
      <c r="X15" s="405"/>
      <c r="Y15" s="405"/>
      <c r="Z15" s="405"/>
      <c r="AA15" s="405"/>
      <c r="AB15" s="406"/>
      <c r="AC15" s="372">
        <v>4572</v>
      </c>
      <c r="AD15" s="373"/>
      <c r="AE15" s="373"/>
      <c r="AF15" s="373"/>
      <c r="AG15" s="374"/>
      <c r="AH15" s="372">
        <v>4710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3974001</v>
      </c>
      <c r="BO15" s="449"/>
      <c r="BP15" s="449"/>
      <c r="BQ15" s="449"/>
      <c r="BR15" s="449"/>
      <c r="BS15" s="449"/>
      <c r="BT15" s="449"/>
      <c r="BU15" s="450"/>
      <c r="BV15" s="448">
        <v>3841181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35.200000000000003</v>
      </c>
      <c r="AD16" s="500"/>
      <c r="AE16" s="500"/>
      <c r="AF16" s="500"/>
      <c r="AG16" s="501"/>
      <c r="AH16" s="499">
        <v>36.5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5810901</v>
      </c>
      <c r="BO16" s="420"/>
      <c r="BP16" s="420"/>
      <c r="BQ16" s="420"/>
      <c r="BR16" s="420"/>
      <c r="BS16" s="420"/>
      <c r="BT16" s="420"/>
      <c r="BU16" s="421"/>
      <c r="BV16" s="419">
        <v>5523675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8027</v>
      </c>
      <c r="AD17" s="373"/>
      <c r="AE17" s="373"/>
      <c r="AF17" s="373"/>
      <c r="AG17" s="374"/>
      <c r="AH17" s="372">
        <v>7790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5043741</v>
      </c>
      <c r="BO17" s="420"/>
      <c r="BP17" s="420"/>
      <c r="BQ17" s="420"/>
      <c r="BR17" s="420"/>
      <c r="BS17" s="420"/>
      <c r="BT17" s="420"/>
      <c r="BU17" s="421"/>
      <c r="BV17" s="419">
        <v>4863159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23.8</v>
      </c>
      <c r="M18" s="472"/>
      <c r="N18" s="472"/>
      <c r="O18" s="472"/>
      <c r="P18" s="472"/>
      <c r="Q18" s="472"/>
      <c r="R18" s="473"/>
      <c r="S18" s="473"/>
      <c r="T18" s="473"/>
      <c r="U18" s="473"/>
      <c r="V18" s="474"/>
      <c r="W18" s="490"/>
      <c r="X18" s="491"/>
      <c r="Y18" s="491"/>
      <c r="Z18" s="491"/>
      <c r="AA18" s="491"/>
      <c r="AB18" s="515"/>
      <c r="AC18" s="389">
        <v>61.8</v>
      </c>
      <c r="AD18" s="390"/>
      <c r="AE18" s="390"/>
      <c r="AF18" s="390"/>
      <c r="AG18" s="475"/>
      <c r="AH18" s="389">
        <v>60.3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6509949</v>
      </c>
      <c r="BO18" s="420"/>
      <c r="BP18" s="420"/>
      <c r="BQ18" s="420"/>
      <c r="BR18" s="420"/>
      <c r="BS18" s="420"/>
      <c r="BT18" s="420"/>
      <c r="BU18" s="421"/>
      <c r="BV18" s="419">
        <v>6065410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1193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8623978</v>
      </c>
      <c r="BO19" s="420"/>
      <c r="BP19" s="420"/>
      <c r="BQ19" s="420"/>
      <c r="BR19" s="420"/>
      <c r="BS19" s="420"/>
      <c r="BT19" s="420"/>
      <c r="BU19" s="421"/>
      <c r="BV19" s="419">
        <v>8005617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10134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8649485</v>
      </c>
      <c r="BO22" s="449"/>
      <c r="BP22" s="449"/>
      <c r="BQ22" s="449"/>
      <c r="BR22" s="449"/>
      <c r="BS22" s="449"/>
      <c r="BT22" s="449"/>
      <c r="BU22" s="450"/>
      <c r="BV22" s="448">
        <v>9331797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5059253</v>
      </c>
      <c r="BO23" s="420"/>
      <c r="BP23" s="420"/>
      <c r="BQ23" s="420"/>
      <c r="BR23" s="420"/>
      <c r="BS23" s="420"/>
      <c r="BT23" s="420"/>
      <c r="BU23" s="421"/>
      <c r="BV23" s="419">
        <v>5532357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8380</v>
      </c>
      <c r="R24" s="373"/>
      <c r="S24" s="373"/>
      <c r="T24" s="373"/>
      <c r="U24" s="373"/>
      <c r="V24" s="374"/>
      <c r="W24" s="462"/>
      <c r="X24" s="399"/>
      <c r="Y24" s="400"/>
      <c r="Z24" s="375" t="s">
        <v>162</v>
      </c>
      <c r="AA24" s="376"/>
      <c r="AB24" s="376"/>
      <c r="AC24" s="376"/>
      <c r="AD24" s="376"/>
      <c r="AE24" s="376"/>
      <c r="AF24" s="376"/>
      <c r="AG24" s="377"/>
      <c r="AH24" s="372">
        <v>188</v>
      </c>
      <c r="AI24" s="373"/>
      <c r="AJ24" s="373"/>
      <c r="AK24" s="373"/>
      <c r="AL24" s="374"/>
      <c r="AM24" s="372">
        <v>535424</v>
      </c>
      <c r="AN24" s="373"/>
      <c r="AO24" s="373"/>
      <c r="AP24" s="373"/>
      <c r="AQ24" s="373"/>
      <c r="AR24" s="374"/>
      <c r="AS24" s="372">
        <v>2848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4498021</v>
      </c>
      <c r="BO24" s="420"/>
      <c r="BP24" s="420"/>
      <c r="BQ24" s="420"/>
      <c r="BR24" s="420"/>
      <c r="BS24" s="420"/>
      <c r="BT24" s="420"/>
      <c r="BU24" s="421"/>
      <c r="BV24" s="419">
        <v>4796326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6640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81473</v>
      </c>
      <c r="BO25" s="449"/>
      <c r="BP25" s="449"/>
      <c r="BQ25" s="449"/>
      <c r="BR25" s="449"/>
      <c r="BS25" s="449"/>
      <c r="BT25" s="449"/>
      <c r="BU25" s="450"/>
      <c r="BV25" s="448">
        <v>36523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6130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3610</v>
      </c>
      <c r="R27" s="373"/>
      <c r="S27" s="373"/>
      <c r="T27" s="373"/>
      <c r="U27" s="373"/>
      <c r="V27" s="374"/>
      <c r="W27" s="462"/>
      <c r="X27" s="399"/>
      <c r="Y27" s="400"/>
      <c r="Z27" s="375" t="s">
        <v>172</v>
      </c>
      <c r="AA27" s="376"/>
      <c r="AB27" s="376"/>
      <c r="AC27" s="376"/>
      <c r="AD27" s="376"/>
      <c r="AE27" s="376"/>
      <c r="AF27" s="376"/>
      <c r="AG27" s="377"/>
      <c r="AH27" s="372">
        <v>8</v>
      </c>
      <c r="AI27" s="373"/>
      <c r="AJ27" s="373"/>
      <c r="AK27" s="373"/>
      <c r="AL27" s="374"/>
      <c r="AM27" s="372">
        <v>22235</v>
      </c>
      <c r="AN27" s="373"/>
      <c r="AO27" s="373"/>
      <c r="AP27" s="373"/>
      <c r="AQ27" s="373"/>
      <c r="AR27" s="374"/>
      <c r="AS27" s="372">
        <v>2779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2790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1438900</v>
      </c>
      <c r="BO28" s="449"/>
      <c r="BP28" s="449"/>
      <c r="BQ28" s="449"/>
      <c r="BR28" s="449"/>
      <c r="BS28" s="449"/>
      <c r="BT28" s="449"/>
      <c r="BU28" s="450"/>
      <c r="BV28" s="448">
        <v>1462117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12</v>
      </c>
      <c r="M29" s="373"/>
      <c r="N29" s="373"/>
      <c r="O29" s="373"/>
      <c r="P29" s="374"/>
      <c r="Q29" s="372">
        <v>2500</v>
      </c>
      <c r="R29" s="373"/>
      <c r="S29" s="373"/>
      <c r="T29" s="373"/>
      <c r="U29" s="373"/>
      <c r="V29" s="374"/>
      <c r="W29" s="463"/>
      <c r="X29" s="464"/>
      <c r="Y29" s="465"/>
      <c r="Z29" s="375" t="s">
        <v>178</v>
      </c>
      <c r="AA29" s="376"/>
      <c r="AB29" s="376"/>
      <c r="AC29" s="376"/>
      <c r="AD29" s="376"/>
      <c r="AE29" s="376"/>
      <c r="AF29" s="376"/>
      <c r="AG29" s="377"/>
      <c r="AH29" s="372">
        <v>196</v>
      </c>
      <c r="AI29" s="373"/>
      <c r="AJ29" s="373"/>
      <c r="AK29" s="373"/>
      <c r="AL29" s="374"/>
      <c r="AM29" s="372">
        <v>557659</v>
      </c>
      <c r="AN29" s="373"/>
      <c r="AO29" s="373"/>
      <c r="AP29" s="373"/>
      <c r="AQ29" s="373"/>
      <c r="AR29" s="374"/>
      <c r="AS29" s="372">
        <v>2845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324</v>
      </c>
      <c r="BO29" s="420"/>
      <c r="BP29" s="420"/>
      <c r="BQ29" s="420"/>
      <c r="BR29" s="420"/>
      <c r="BS29" s="420"/>
      <c r="BT29" s="420"/>
      <c r="BU29" s="421"/>
      <c r="BV29" s="419">
        <v>324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2028690</v>
      </c>
      <c r="BO30" s="454"/>
      <c r="BP30" s="454"/>
      <c r="BQ30" s="454"/>
      <c r="BR30" s="454"/>
      <c r="BS30" s="454"/>
      <c r="BT30" s="454"/>
      <c r="BU30" s="455"/>
      <c r="BV30" s="453">
        <v>2335853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東部知多衛生組合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知多中部広域事務組合(一般会計)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知多中部広域事務組合(消防指令センター特別会計)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愛知県市町村職員退職手当組合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愛知県後期高齢者医療広域連合（一般会計）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愛知県後期高齢者医療広域連合（後期高齢者医療特別会計）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uB6CFKJmwVyc1LpkRMv6Y97Ul56jUDquwqXOvqMbep/q+5feq9qWlrg2we4yqnpsuZUJHHogoIPrSqPPVFyMQ==" saltValue="zOaQ7PavHrBmXY1RQsl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19.28</v>
      </c>
      <c r="G34" s="33">
        <v>19.100000000000001</v>
      </c>
      <c r="H34" s="33">
        <v>19.739999999999998</v>
      </c>
      <c r="I34" s="33">
        <v>17.54</v>
      </c>
      <c r="J34" s="34">
        <v>15.69</v>
      </c>
      <c r="K34" s="22"/>
      <c r="L34" s="22"/>
      <c r="M34" s="22"/>
      <c r="N34" s="22"/>
      <c r="O34" s="22"/>
      <c r="P34" s="22"/>
    </row>
    <row r="35" spans="1:16" ht="39" customHeight="1" x14ac:dyDescent="0.15">
      <c r="A35" s="22"/>
      <c r="B35" s="35"/>
      <c r="C35" s="1145" t="s">
        <v>532</v>
      </c>
      <c r="D35" s="1146"/>
      <c r="E35" s="1147"/>
      <c r="F35" s="36">
        <v>5.41</v>
      </c>
      <c r="G35" s="37">
        <v>7.8</v>
      </c>
      <c r="H35" s="37">
        <v>7.77</v>
      </c>
      <c r="I35" s="37">
        <v>7.11</v>
      </c>
      <c r="J35" s="38">
        <v>8.61</v>
      </c>
      <c r="K35" s="22"/>
      <c r="L35" s="22"/>
      <c r="M35" s="22"/>
      <c r="N35" s="22"/>
      <c r="O35" s="22"/>
      <c r="P35" s="22"/>
    </row>
    <row r="36" spans="1:16" ht="39" customHeight="1" x14ac:dyDescent="0.15">
      <c r="A36" s="22"/>
      <c r="B36" s="35"/>
      <c r="C36" s="1145" t="s">
        <v>533</v>
      </c>
      <c r="D36" s="1146"/>
      <c r="E36" s="1147"/>
      <c r="F36" s="36">
        <v>2.21</v>
      </c>
      <c r="G36" s="37">
        <v>2.1800000000000002</v>
      </c>
      <c r="H36" s="37">
        <v>1.54</v>
      </c>
      <c r="I36" s="37">
        <v>0.87</v>
      </c>
      <c r="J36" s="38">
        <v>0.94</v>
      </c>
      <c r="K36" s="22"/>
      <c r="L36" s="22"/>
      <c r="M36" s="22"/>
      <c r="N36" s="22"/>
      <c r="O36" s="22"/>
      <c r="P36" s="22"/>
    </row>
    <row r="37" spans="1:16" ht="39" customHeight="1" x14ac:dyDescent="0.15">
      <c r="A37" s="22"/>
      <c r="B37" s="35"/>
      <c r="C37" s="1145" t="s">
        <v>534</v>
      </c>
      <c r="D37" s="1146"/>
      <c r="E37" s="1147"/>
      <c r="F37" s="36">
        <v>0.86</v>
      </c>
      <c r="G37" s="37">
        <v>0.71</v>
      </c>
      <c r="H37" s="37">
        <v>0.79</v>
      </c>
      <c r="I37" s="37">
        <v>0.74</v>
      </c>
      <c r="J37" s="38">
        <v>0.75</v>
      </c>
      <c r="K37" s="22"/>
      <c r="L37" s="22"/>
      <c r="M37" s="22"/>
      <c r="N37" s="22"/>
      <c r="O37" s="22"/>
      <c r="P37" s="22"/>
    </row>
    <row r="38" spans="1:16" ht="39" customHeight="1" x14ac:dyDescent="0.15">
      <c r="A38" s="22"/>
      <c r="B38" s="35"/>
      <c r="C38" s="1145" t="s">
        <v>535</v>
      </c>
      <c r="D38" s="1146"/>
      <c r="E38" s="1147"/>
      <c r="F38" s="36">
        <v>1.34</v>
      </c>
      <c r="G38" s="37">
        <v>1.03</v>
      </c>
      <c r="H38" s="37">
        <v>1.1599999999999999</v>
      </c>
      <c r="I38" s="37">
        <v>0.68</v>
      </c>
      <c r="J38" s="38">
        <v>0.75</v>
      </c>
      <c r="K38" s="22"/>
      <c r="L38" s="22"/>
      <c r="M38" s="22"/>
      <c r="N38" s="22"/>
      <c r="O38" s="22"/>
      <c r="P38" s="22"/>
    </row>
    <row r="39" spans="1:16" ht="39" customHeight="1" x14ac:dyDescent="0.15">
      <c r="A39" s="22"/>
      <c r="B39" s="35"/>
      <c r="C39" s="1145" t="s">
        <v>536</v>
      </c>
      <c r="D39" s="1146"/>
      <c r="E39" s="1147"/>
      <c r="F39" s="36">
        <v>0.01</v>
      </c>
      <c r="G39" s="37">
        <v>0.02</v>
      </c>
      <c r="H39" s="37">
        <v>0.01</v>
      </c>
      <c r="I39" s="37">
        <v>0.09</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BkN/eBmwhR+SQY+VQQcbaDRSSZEqv6lF28kVio7pN5B4BX4B2ESxivZrU9+NSnF6kM/wfvFQCX6wC6froPqbQ==" saltValue="CoxVamj+zeNDazQ4T/dk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704</v>
      </c>
      <c r="L45" s="60">
        <v>729</v>
      </c>
      <c r="M45" s="60">
        <v>826</v>
      </c>
      <c r="N45" s="60">
        <v>852</v>
      </c>
      <c r="O45" s="61">
        <v>827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260</v>
      </c>
      <c r="L48" s="64">
        <v>238</v>
      </c>
      <c r="M48" s="64">
        <v>241</v>
      </c>
      <c r="N48" s="64">
        <v>232</v>
      </c>
      <c r="O48" s="65">
        <v>220</v>
      </c>
      <c r="P48" s="48"/>
      <c r="Q48" s="48"/>
      <c r="R48" s="48"/>
      <c r="S48" s="48"/>
      <c r="T48" s="48"/>
      <c r="U48" s="48"/>
    </row>
    <row r="49" spans="1:21" ht="30.75" customHeight="1" x14ac:dyDescent="0.15">
      <c r="A49" s="48"/>
      <c r="B49" s="1178"/>
      <c r="C49" s="1179"/>
      <c r="D49" s="62"/>
      <c r="E49" s="1155" t="s">
        <v>14</v>
      </c>
      <c r="F49" s="1155"/>
      <c r="G49" s="1155"/>
      <c r="H49" s="1155"/>
      <c r="I49" s="1155"/>
      <c r="J49" s="1156"/>
      <c r="K49" s="63">
        <v>32</v>
      </c>
      <c r="L49" s="64">
        <v>71</v>
      </c>
      <c r="M49" s="64">
        <v>130</v>
      </c>
      <c r="N49" s="64">
        <v>133</v>
      </c>
      <c r="O49" s="65">
        <v>123</v>
      </c>
      <c r="P49" s="48"/>
      <c r="Q49" s="48"/>
      <c r="R49" s="48"/>
      <c r="S49" s="48"/>
      <c r="T49" s="48"/>
      <c r="U49" s="48"/>
    </row>
    <row r="50" spans="1:21" ht="30.75" customHeight="1" x14ac:dyDescent="0.15">
      <c r="A50" s="48"/>
      <c r="B50" s="1178"/>
      <c r="C50" s="1179"/>
      <c r="D50" s="62"/>
      <c r="E50" s="1155" t="s">
        <v>15</v>
      </c>
      <c r="F50" s="1155"/>
      <c r="G50" s="1155"/>
      <c r="H50" s="1155"/>
      <c r="I50" s="1155"/>
      <c r="J50" s="1156"/>
      <c r="K50" s="63">
        <v>37</v>
      </c>
      <c r="L50" s="64">
        <v>37</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825</v>
      </c>
      <c r="L52" s="64">
        <v>833</v>
      </c>
      <c r="M52" s="64">
        <v>871</v>
      </c>
      <c r="N52" s="64">
        <v>865</v>
      </c>
      <c r="O52" s="65">
        <v>849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208</v>
      </c>
      <c r="L53" s="69">
        <v>242</v>
      </c>
      <c r="M53" s="69">
        <v>326</v>
      </c>
      <c r="N53" s="69">
        <v>352</v>
      </c>
      <c r="O53" s="70">
        <v>321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486</v>
      </c>
      <c r="L58" s="84" t="s">
        <v>486</v>
      </c>
      <c r="M58" s="84" t="s">
        <v>486</v>
      </c>
      <c r="N58" s="84" t="s">
        <v>486</v>
      </c>
      <c r="O58" s="85" t="s">
        <v>486</v>
      </c>
    </row>
    <row r="59" spans="1:21" ht="31.5" customHeight="1" x14ac:dyDescent="0.15">
      <c r="B59" s="1163"/>
      <c r="C59" s="1164"/>
      <c r="D59" s="1170" t="s">
        <v>26</v>
      </c>
      <c r="E59" s="1171"/>
      <c r="F59" s="1171"/>
      <c r="G59" s="1171"/>
      <c r="H59" s="1171"/>
      <c r="I59" s="1171"/>
      <c r="J59" s="1172"/>
      <c r="K59" s="86" t="s">
        <v>486</v>
      </c>
      <c r="L59" s="87" t="s">
        <v>486</v>
      </c>
      <c r="M59" s="87" t="s">
        <v>486</v>
      </c>
      <c r="N59" s="87" t="s">
        <v>486</v>
      </c>
      <c r="O59" s="88" t="s">
        <v>486</v>
      </c>
    </row>
    <row r="60" spans="1:21" ht="31.5" customHeight="1" thickBot="1" x14ac:dyDescent="0.2">
      <c r="B60" s="1165"/>
      <c r="C60" s="1166"/>
      <c r="D60" s="1173" t="s">
        <v>27</v>
      </c>
      <c r="E60" s="1174"/>
      <c r="F60" s="1174"/>
      <c r="G60" s="1174"/>
      <c r="H60" s="1174"/>
      <c r="I60" s="1174"/>
      <c r="J60" s="1175"/>
      <c r="K60" s="89" t="s">
        <v>486</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irErr5hQmzDqZlhaAH8tI+Bfs7t6zi5nxOOHbmNVsG3NfjR1mjl86Z0bD2lpwtBGyKUif+si0IX8w1lQS2RKA==" saltValue="YIiQjYjD2kCNO6IIy+uJ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10155</v>
      </c>
      <c r="J41" s="344">
        <v>10248</v>
      </c>
      <c r="K41" s="344">
        <v>9848</v>
      </c>
      <c r="L41" s="344">
        <v>9332</v>
      </c>
      <c r="M41" s="345">
        <v>8649</v>
      </c>
    </row>
    <row r="42" spans="2:13" ht="27.75" customHeight="1" x14ac:dyDescent="0.15">
      <c r="B42" s="1186"/>
      <c r="C42" s="1187"/>
      <c r="D42" s="106"/>
      <c r="E42" s="1190" t="s">
        <v>32</v>
      </c>
      <c r="F42" s="1190"/>
      <c r="G42" s="1190"/>
      <c r="H42" s="1191"/>
      <c r="I42" s="346">
        <v>37</v>
      </c>
      <c r="J42" s="347" t="s">
        <v>486</v>
      </c>
      <c r="K42" s="347" t="s">
        <v>486</v>
      </c>
      <c r="L42" s="347" t="s">
        <v>486</v>
      </c>
      <c r="M42" s="348" t="s">
        <v>486</v>
      </c>
    </row>
    <row r="43" spans="2:13" ht="27.75" customHeight="1" x14ac:dyDescent="0.15">
      <c r="B43" s="1186"/>
      <c r="C43" s="1187"/>
      <c r="D43" s="106"/>
      <c r="E43" s="1190" t="s">
        <v>33</v>
      </c>
      <c r="F43" s="1190"/>
      <c r="G43" s="1190"/>
      <c r="H43" s="1191"/>
      <c r="I43" s="346">
        <v>2400</v>
      </c>
      <c r="J43" s="347">
        <v>2036</v>
      </c>
      <c r="K43" s="347">
        <v>1805</v>
      </c>
      <c r="L43" s="347">
        <v>1597</v>
      </c>
      <c r="M43" s="348">
        <v>1431</v>
      </c>
    </row>
    <row r="44" spans="2:13" ht="27.75" customHeight="1" x14ac:dyDescent="0.15">
      <c r="B44" s="1186"/>
      <c r="C44" s="1187"/>
      <c r="D44" s="106"/>
      <c r="E44" s="1190" t="s">
        <v>34</v>
      </c>
      <c r="F44" s="1190"/>
      <c r="G44" s="1190"/>
      <c r="H44" s="1191"/>
      <c r="I44" s="346">
        <v>1455</v>
      </c>
      <c r="J44" s="347">
        <v>1403</v>
      </c>
      <c r="K44" s="347">
        <v>1279</v>
      </c>
      <c r="L44" s="347">
        <v>1148</v>
      </c>
      <c r="M44" s="348">
        <v>1117</v>
      </c>
    </row>
    <row r="45" spans="2:13" ht="27.75" customHeight="1" x14ac:dyDescent="0.15">
      <c r="B45" s="1186"/>
      <c r="C45" s="1187"/>
      <c r="D45" s="106"/>
      <c r="E45" s="1190" t="s">
        <v>35</v>
      </c>
      <c r="F45" s="1190"/>
      <c r="G45" s="1190"/>
      <c r="H45" s="1191"/>
      <c r="I45" s="346">
        <v>1409</v>
      </c>
      <c r="J45" s="347">
        <v>1384</v>
      </c>
      <c r="K45" s="347">
        <v>1368</v>
      </c>
      <c r="L45" s="347">
        <v>1340</v>
      </c>
      <c r="M45" s="348">
        <v>1339</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2236</v>
      </c>
      <c r="J50" s="347">
        <v>2790</v>
      </c>
      <c r="K50" s="347">
        <v>4165</v>
      </c>
      <c r="L50" s="347">
        <v>4172</v>
      </c>
      <c r="M50" s="348">
        <v>3842</v>
      </c>
    </row>
    <row r="51" spans="2:13" ht="27.75" customHeight="1" x14ac:dyDescent="0.15">
      <c r="B51" s="1186"/>
      <c r="C51" s="1187"/>
      <c r="D51" s="106"/>
      <c r="E51" s="1190" t="s">
        <v>42</v>
      </c>
      <c r="F51" s="1190"/>
      <c r="G51" s="1190"/>
      <c r="H51" s="1191"/>
      <c r="I51" s="346">
        <v>2011</v>
      </c>
      <c r="J51" s="347">
        <v>1750</v>
      </c>
      <c r="K51" s="347">
        <v>1584</v>
      </c>
      <c r="L51" s="347">
        <v>1432</v>
      </c>
      <c r="M51" s="348">
        <v>1310</v>
      </c>
    </row>
    <row r="52" spans="2:13" ht="27.75" customHeight="1" x14ac:dyDescent="0.15">
      <c r="B52" s="1188"/>
      <c r="C52" s="1189"/>
      <c r="D52" s="106"/>
      <c r="E52" s="1190" t="s">
        <v>43</v>
      </c>
      <c r="F52" s="1190"/>
      <c r="G52" s="1190"/>
      <c r="H52" s="1191"/>
      <c r="I52" s="346">
        <v>7686</v>
      </c>
      <c r="J52" s="347">
        <v>7601</v>
      </c>
      <c r="K52" s="347">
        <v>7321</v>
      </c>
      <c r="L52" s="347">
        <v>6861</v>
      </c>
      <c r="M52" s="348">
        <v>6257</v>
      </c>
    </row>
    <row r="53" spans="2:13" ht="27.75" customHeight="1" thickBot="1" x14ac:dyDescent="0.2">
      <c r="B53" s="1192" t="s">
        <v>19</v>
      </c>
      <c r="C53" s="1193"/>
      <c r="D53" s="110"/>
      <c r="E53" s="1194" t="s">
        <v>44</v>
      </c>
      <c r="F53" s="1194"/>
      <c r="G53" s="1194"/>
      <c r="H53" s="1195"/>
      <c r="I53" s="349">
        <v>3524</v>
      </c>
      <c r="J53" s="350">
        <v>2930</v>
      </c>
      <c r="K53" s="350">
        <v>1230</v>
      </c>
      <c r="L53" s="350">
        <v>952</v>
      </c>
      <c r="M53" s="351">
        <v>1128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113PDlEkOlYdbFxz4XudTpokYJ2deNU1V068n12GF4mEjIOF5U02OGHwL/O0a+JvkDfD+uLPB68yxcnIjyYZA==" saltValue="W0lO+sbyoSeVEQz9iq7/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1348</v>
      </c>
      <c r="G55" s="352">
        <v>1462</v>
      </c>
      <c r="H55" s="353">
        <v>1439</v>
      </c>
    </row>
    <row r="56" spans="2:8" ht="52.5" customHeight="1" x14ac:dyDescent="0.15">
      <c r="B56" s="122"/>
      <c r="C56" s="1213" t="s">
        <v>47</v>
      </c>
      <c r="D56" s="1213"/>
      <c r="E56" s="1214"/>
      <c r="F56" s="354">
        <v>0</v>
      </c>
      <c r="G56" s="354">
        <v>0</v>
      </c>
      <c r="H56" s="355">
        <v>0</v>
      </c>
    </row>
    <row r="57" spans="2:8" ht="53.25" customHeight="1" x14ac:dyDescent="0.15">
      <c r="B57" s="122"/>
      <c r="C57" s="1215" t="s">
        <v>48</v>
      </c>
      <c r="D57" s="1215"/>
      <c r="E57" s="1216"/>
      <c r="F57" s="356">
        <v>2443</v>
      </c>
      <c r="G57" s="356">
        <v>2336</v>
      </c>
      <c r="H57" s="357">
        <v>2029</v>
      </c>
    </row>
    <row r="58" spans="2:8" ht="45.75" customHeight="1" x14ac:dyDescent="0.15">
      <c r="B58" s="123"/>
      <c r="C58" s="1203" t="s">
        <v>548</v>
      </c>
      <c r="D58" s="1204"/>
      <c r="E58" s="1205"/>
      <c r="F58" s="358">
        <v>1273</v>
      </c>
      <c r="G58" s="358">
        <v>1236</v>
      </c>
      <c r="H58" s="359">
        <v>1034</v>
      </c>
    </row>
    <row r="59" spans="2:8" ht="45.75" customHeight="1" x14ac:dyDescent="0.15">
      <c r="B59" s="123"/>
      <c r="C59" s="1203" t="s">
        <v>549</v>
      </c>
      <c r="D59" s="1204"/>
      <c r="E59" s="1205"/>
      <c r="F59" s="358">
        <v>690</v>
      </c>
      <c r="G59" s="358">
        <v>617</v>
      </c>
      <c r="H59" s="359">
        <v>541</v>
      </c>
    </row>
    <row r="60" spans="2:8" ht="45.75" customHeight="1" x14ac:dyDescent="0.15">
      <c r="B60" s="123"/>
      <c r="C60" s="1203" t="s">
        <v>550</v>
      </c>
      <c r="D60" s="1204"/>
      <c r="E60" s="1205"/>
      <c r="F60" s="358">
        <v>396</v>
      </c>
      <c r="G60" s="358">
        <v>388</v>
      </c>
      <c r="H60" s="359">
        <v>346</v>
      </c>
    </row>
    <row r="61" spans="2:8" ht="45.75" customHeight="1" x14ac:dyDescent="0.15">
      <c r="B61" s="123"/>
      <c r="C61" s="1203" t="s">
        <v>551</v>
      </c>
      <c r="D61" s="1204"/>
      <c r="E61" s="1205"/>
      <c r="F61" s="358">
        <v>74</v>
      </c>
      <c r="G61" s="358">
        <v>83</v>
      </c>
      <c r="H61" s="359">
        <v>107</v>
      </c>
    </row>
    <row r="62" spans="2:8" ht="45.75" customHeight="1" thickBot="1" x14ac:dyDescent="0.2">
      <c r="B62" s="124"/>
      <c r="C62" s="1206" t="s">
        <v>552</v>
      </c>
      <c r="D62" s="1207"/>
      <c r="E62" s="1208"/>
      <c r="F62" s="360">
        <v>6</v>
      </c>
      <c r="G62" s="360">
        <v>8</v>
      </c>
      <c r="H62" s="361">
        <v>0</v>
      </c>
    </row>
    <row r="63" spans="2:8" ht="52.5" customHeight="1" thickBot="1" x14ac:dyDescent="0.2">
      <c r="B63" s="125"/>
      <c r="C63" s="1209" t="s">
        <v>49</v>
      </c>
      <c r="D63" s="1209"/>
      <c r="E63" s="1210"/>
      <c r="F63" s="362">
        <v>3791</v>
      </c>
      <c r="G63" s="362">
        <v>3798</v>
      </c>
      <c r="H63" s="363">
        <v>3468</v>
      </c>
    </row>
    <row r="64" spans="2:8" x14ac:dyDescent="0.15"/>
  </sheetData>
  <sheetProtection algorithmName="SHA-512" hashValue="JcVpijU+fyvWZIJmVzmAnpoEzxluPjuzKCaKbsEa7RzYZzVwKs5nnPVSyXR/Q7MGYGJYhkSnGWYLdB1HCQ10fw==" saltValue="TjdkRLR0JfOPg0L+/cb+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78316</v>
      </c>
      <c r="E3" s="144"/>
      <c r="F3" s="145">
        <v>53895</v>
      </c>
      <c r="G3" s="146"/>
      <c r="H3" s="147"/>
    </row>
    <row r="4" spans="1:8" x14ac:dyDescent="0.15">
      <c r="A4" s="148"/>
      <c r="B4" s="149"/>
      <c r="C4" s="150"/>
      <c r="D4" s="151">
        <v>63705</v>
      </c>
      <c r="E4" s="152"/>
      <c r="F4" s="153">
        <v>31224</v>
      </c>
      <c r="G4" s="154"/>
      <c r="H4" s="155"/>
    </row>
    <row r="5" spans="1:8" x14ac:dyDescent="0.15">
      <c r="A5" s="136" t="s">
        <v>519</v>
      </c>
      <c r="B5" s="141"/>
      <c r="C5" s="142"/>
      <c r="D5" s="143">
        <v>22557</v>
      </c>
      <c r="E5" s="144"/>
      <c r="F5" s="145">
        <v>47161</v>
      </c>
      <c r="G5" s="146"/>
      <c r="H5" s="147"/>
    </row>
    <row r="6" spans="1:8" x14ac:dyDescent="0.15">
      <c r="A6" s="148"/>
      <c r="B6" s="149"/>
      <c r="C6" s="150"/>
      <c r="D6" s="151">
        <v>15805</v>
      </c>
      <c r="E6" s="152"/>
      <c r="F6" s="153">
        <v>24595</v>
      </c>
      <c r="G6" s="154"/>
      <c r="H6" s="155"/>
    </row>
    <row r="7" spans="1:8" x14ac:dyDescent="0.15">
      <c r="A7" s="136" t="s">
        <v>520</v>
      </c>
      <c r="B7" s="141"/>
      <c r="C7" s="142"/>
      <c r="D7" s="143">
        <v>39953</v>
      </c>
      <c r="E7" s="144"/>
      <c r="F7" s="145">
        <v>43423</v>
      </c>
      <c r="G7" s="146"/>
      <c r="H7" s="147"/>
    </row>
    <row r="8" spans="1:8" x14ac:dyDescent="0.15">
      <c r="A8" s="148"/>
      <c r="B8" s="149"/>
      <c r="C8" s="150"/>
      <c r="D8" s="151">
        <v>19397</v>
      </c>
      <c r="E8" s="152"/>
      <c r="F8" s="153">
        <v>22207</v>
      </c>
      <c r="G8" s="154"/>
      <c r="H8" s="155"/>
    </row>
    <row r="9" spans="1:8" x14ac:dyDescent="0.15">
      <c r="A9" s="136" t="s">
        <v>521</v>
      </c>
      <c r="B9" s="141"/>
      <c r="C9" s="142"/>
      <c r="D9" s="143">
        <v>31678</v>
      </c>
      <c r="E9" s="144"/>
      <c r="F9" s="145">
        <v>45265</v>
      </c>
      <c r="G9" s="146"/>
      <c r="H9" s="147"/>
    </row>
    <row r="10" spans="1:8" x14ac:dyDescent="0.15">
      <c r="A10" s="148"/>
      <c r="B10" s="149"/>
      <c r="C10" s="150"/>
      <c r="D10" s="151">
        <v>26570</v>
      </c>
      <c r="E10" s="152"/>
      <c r="F10" s="153">
        <v>22600</v>
      </c>
      <c r="G10" s="154"/>
      <c r="H10" s="155"/>
    </row>
    <row r="11" spans="1:8" x14ac:dyDescent="0.15">
      <c r="A11" s="136" t="s">
        <v>522</v>
      </c>
      <c r="B11" s="141"/>
      <c r="C11" s="142"/>
      <c r="D11" s="143">
        <v>36218</v>
      </c>
      <c r="E11" s="144"/>
      <c r="F11" s="145">
        <v>54621</v>
      </c>
      <c r="G11" s="146"/>
      <c r="H11" s="147"/>
    </row>
    <row r="12" spans="1:8" x14ac:dyDescent="0.15">
      <c r="A12" s="148"/>
      <c r="B12" s="149"/>
      <c r="C12" s="156"/>
      <c r="D12" s="151">
        <v>32051</v>
      </c>
      <c r="E12" s="152"/>
      <c r="F12" s="153">
        <v>30892</v>
      </c>
      <c r="G12" s="154"/>
      <c r="H12" s="155"/>
    </row>
    <row r="13" spans="1:8" x14ac:dyDescent="0.15">
      <c r="A13" s="136"/>
      <c r="B13" s="141"/>
      <c r="C13" s="157"/>
      <c r="D13" s="158">
        <v>41744</v>
      </c>
      <c r="E13" s="159"/>
      <c r="F13" s="160">
        <v>48873</v>
      </c>
      <c r="G13" s="161"/>
      <c r="H13" s="147"/>
    </row>
    <row r="14" spans="1:8" x14ac:dyDescent="0.15">
      <c r="A14" s="148"/>
      <c r="B14" s="149"/>
      <c r="C14" s="150"/>
      <c r="D14" s="151">
        <v>31506</v>
      </c>
      <c r="E14" s="152"/>
      <c r="F14" s="153">
        <v>26304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5.42</v>
      </c>
      <c r="C19" s="162">
        <f>ROUND(VALUE(SUBSTITUTE(実質収支比率等に係る経年分析!G$48,"▲","-")),2)</f>
        <v>7.81</v>
      </c>
      <c r="D19" s="162">
        <f>ROUND(VALUE(SUBSTITUTE(実質収支比率等に係る経年分析!H$48,"▲","-")),2)</f>
        <v>7.77</v>
      </c>
      <c r="E19" s="162">
        <f>ROUND(VALUE(SUBSTITUTE(実質収支比率等に係る経年分析!I$48,"▲","-")),2)</f>
        <v>7.11</v>
      </c>
      <c r="F19" s="162">
        <f>ROUND(VALUE(SUBSTITUTE(実質収支比率等に係る経年分析!J$48,"▲","-")),2)</f>
        <v>8.6199999999999992</v>
      </c>
    </row>
    <row r="20" spans="1:11" x14ac:dyDescent="0.15">
      <c r="A20" s="162" t="s">
        <v>53</v>
      </c>
      <c r="B20" s="162">
        <f>ROUND(VALUE(SUBSTITUTE(実質収支比率等に係る経年分析!F$47,"▲","-")),2)</f>
        <v>21.66</v>
      </c>
      <c r="C20" s="162">
        <f>ROUND(VALUE(SUBSTITUTE(実質収支比率等に係る経年分析!G$47,"▲","-")),2)</f>
        <v>19.46</v>
      </c>
      <c r="D20" s="162">
        <f>ROUND(VALUE(SUBSTITUTE(実質収支比率等に係る経年分析!H$47,"▲","-")),2)</f>
        <v>20.72</v>
      </c>
      <c r="E20" s="162">
        <f>ROUND(VALUE(SUBSTITUTE(実質収支比率等に係る経年分析!I$47,"▲","-")),2)</f>
        <v>22.12</v>
      </c>
      <c r="F20" s="162">
        <f>ROUND(VALUE(SUBSTITUTE(実質収支比率等に係る経年分析!J$47,"▲","-")),2)</f>
        <v>20.81</v>
      </c>
    </row>
    <row r="21" spans="1:11" x14ac:dyDescent="0.15">
      <c r="A21" s="162" t="s">
        <v>54</v>
      </c>
      <c r="B21" s="162">
        <f>IF(ISNUMBER(VALUE(SUBSTITUTE(実質収支比率等に係る経年分析!F$49,"▲","-"))),ROUND(VALUE(SUBSTITUTE(実質収支比率等に係る経年分析!F$49,"▲","-")),2),NA())</f>
        <v>-1.34</v>
      </c>
      <c r="C21" s="162">
        <f>IF(ISNUMBER(VALUE(SUBSTITUTE(実質収支比率等に係る経年分析!G$49,"▲","-"))),ROUND(VALUE(SUBSTITUTE(実質収支比率等に係る経年分析!G$49,"▲","-")),2),NA())</f>
        <v>2.16</v>
      </c>
      <c r="D21" s="162">
        <f>IF(ISNUMBER(VALUE(SUBSTITUTE(実質収支比率等に係る経年分析!H$49,"▲","-"))),ROUND(VALUE(SUBSTITUTE(実質収支比率等に係る経年分析!H$49,"▲","-")),2),NA())</f>
        <v>0.5</v>
      </c>
      <c r="E21" s="162">
        <f>IF(ISNUMBER(VALUE(SUBSTITUTE(実質収支比率等に係る経年分析!I$49,"▲","-"))),ROUND(VALUE(SUBSTITUTE(実質収支比率等に係る経年分析!I$49,"▲","-")),2),NA())</f>
        <v>1.19</v>
      </c>
      <c r="F21" s="162">
        <f>IF(ISNUMBER(VALUE(SUBSTITUTE(実質収支比率等に係る経年分析!J$49,"▲","-"))),ROUND(VALUE(SUBSTITUTE(実質収支比率等に係る経年分析!J$49,"▲","-")),2),NA())</f>
        <v>1.49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1.1599999999999999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0.75</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2.1800000000000002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7.11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8.61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19.100000000000001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19.739999999999998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15.69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825</v>
      </c>
      <c r="E42" s="164"/>
      <c r="F42" s="164"/>
      <c r="G42" s="164">
        <f>'実質公債費比率（分子）の構造'!L$52</f>
        <v>833</v>
      </c>
      <c r="H42" s="164"/>
      <c r="I42" s="164"/>
      <c r="J42" s="164">
        <f>'実質公債費比率（分子）の構造'!M$52</f>
        <v>871</v>
      </c>
      <c r="K42" s="164"/>
      <c r="L42" s="164"/>
      <c r="M42" s="164">
        <f>'実質公債費比率（分子）の構造'!N$52</f>
        <v>865</v>
      </c>
      <c r="N42" s="164"/>
      <c r="O42" s="164"/>
      <c r="P42" s="164">
        <f>'実質公債費比率（分子）の構造'!O$52</f>
        <v>849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37</v>
      </c>
      <c r="C44" s="164"/>
      <c r="D44" s="164"/>
      <c r="E44" s="164">
        <f>'実質公債費比率（分子）の構造'!L$50</f>
        <v>37</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32</v>
      </c>
      <c r="C45" s="164"/>
      <c r="D45" s="164"/>
      <c r="E45" s="164">
        <f>'実質公債費比率（分子）の構造'!L$49</f>
        <v>71</v>
      </c>
      <c r="F45" s="164"/>
      <c r="G45" s="164"/>
      <c r="H45" s="164">
        <f>'実質公債費比率（分子）の構造'!M$49</f>
        <v>130</v>
      </c>
      <c r="I45" s="164"/>
      <c r="J45" s="164"/>
      <c r="K45" s="164">
        <f>'実質公債費比率（分子）の構造'!N$49</f>
        <v>133</v>
      </c>
      <c r="L45" s="164"/>
      <c r="M45" s="164"/>
      <c r="N45" s="164">
        <f>'実質公債費比率（分子）の構造'!O$49</f>
        <v>123</v>
      </c>
      <c r="O45" s="164"/>
      <c r="P45" s="164"/>
    </row>
    <row r="46" spans="1:16" x14ac:dyDescent="0.15">
      <c r="A46" s="164" t="s">
        <v>64</v>
      </c>
      <c r="B46" s="164">
        <f>'実質公債費比率（分子）の構造'!K$48</f>
        <v>260</v>
      </c>
      <c r="C46" s="164"/>
      <c r="D46" s="164"/>
      <c r="E46" s="164">
        <f>'実質公債費比率（分子）の構造'!L$48</f>
        <v>238</v>
      </c>
      <c r="F46" s="164"/>
      <c r="G46" s="164"/>
      <c r="H46" s="164">
        <f>'実質公債費比率（分子）の構造'!M$48</f>
        <v>241</v>
      </c>
      <c r="I46" s="164"/>
      <c r="J46" s="164"/>
      <c r="K46" s="164">
        <f>'実質公債費比率（分子）の構造'!N$48</f>
        <v>232</v>
      </c>
      <c r="L46" s="164"/>
      <c r="M46" s="164"/>
      <c r="N46" s="164">
        <f>'実質公債費比率（分子）の構造'!O$48</f>
        <v>220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704</v>
      </c>
      <c r="C49" s="164"/>
      <c r="D49" s="164"/>
      <c r="E49" s="164">
        <f>'実質公債費比率（分子）の構造'!L$45</f>
        <v>729</v>
      </c>
      <c r="F49" s="164"/>
      <c r="G49" s="164"/>
      <c r="H49" s="164">
        <f>'実質公債費比率（分子）の構造'!M$45</f>
        <v>826</v>
      </c>
      <c r="I49" s="164"/>
      <c r="J49" s="164"/>
      <c r="K49" s="164">
        <f>'実質公債費比率（分子）の構造'!N$45</f>
        <v>852</v>
      </c>
      <c r="L49" s="164"/>
      <c r="M49" s="164"/>
      <c r="N49" s="164">
        <f>'実質公債費比率（分子）の構造'!O$45</f>
        <v>827</v>
      </c>
      <c r="O49" s="164"/>
      <c r="P49" s="164"/>
    </row>
    <row r="50" spans="1:16" x14ac:dyDescent="0.15">
      <c r="A50" s="164" t="s">
        <v>67</v>
      </c>
      <c r="B50" s="164" t="e">
        <f>NA()</f>
        <v>#N/A</v>
      </c>
      <c r="C50" s="164">
        <f>IF(ISNUMBER('実質公債費比率（分子）の構造'!K$53),'実質公債費比率（分子）の構造'!K$53,NA())</f>
        <v>208</v>
      </c>
      <c r="D50" s="164" t="e">
        <f>NA()</f>
        <v>#N/A</v>
      </c>
      <c r="E50" s="164" t="e">
        <f>NA()</f>
        <v>#N/A</v>
      </c>
      <c r="F50" s="164">
        <f>IF(ISNUMBER('実質公債費比率（分子）の構造'!L$53),'実質公債費比率（分子）の構造'!L$53,NA())</f>
        <v>242</v>
      </c>
      <c r="G50" s="164" t="e">
        <f>NA()</f>
        <v>#N/A</v>
      </c>
      <c r="H50" s="164" t="e">
        <f>NA()</f>
        <v>#N/A</v>
      </c>
      <c r="I50" s="164">
        <f>IF(ISNUMBER('実質公債費比率（分子）の構造'!M$53),'実質公債費比率（分子）の構造'!M$53,NA())</f>
        <v>326</v>
      </c>
      <c r="J50" s="164" t="e">
        <f>NA()</f>
        <v>#N/A</v>
      </c>
      <c r="K50" s="164" t="e">
        <f>NA()</f>
        <v>#N/A</v>
      </c>
      <c r="L50" s="164">
        <f>IF(ISNUMBER('実質公債費比率（分子）の構造'!N$53),'実質公債費比率（分子）の構造'!N$53,NA())</f>
        <v>352</v>
      </c>
      <c r="M50" s="164" t="e">
        <f>NA()</f>
        <v>#N/A</v>
      </c>
      <c r="N50" s="164" t="e">
        <f>NA()</f>
        <v>#N/A</v>
      </c>
      <c r="O50" s="164">
        <f>IF(ISNUMBER('実質公債費比率（分子）の構造'!O$53),'実質公債費比率（分子）の構造'!O$53,NA())</f>
        <v>321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7686</v>
      </c>
      <c r="E56" s="163"/>
      <c r="F56" s="163"/>
      <c r="G56" s="163">
        <f>'将来負担比率（分子）の構造'!J$52</f>
        <v>7601</v>
      </c>
      <c r="H56" s="163"/>
      <c r="I56" s="163"/>
      <c r="J56" s="163">
        <f>'将来負担比率（分子）の構造'!K$52</f>
        <v>7321</v>
      </c>
      <c r="K56" s="163"/>
      <c r="L56" s="163"/>
      <c r="M56" s="163">
        <f>'将来負担比率（分子）の構造'!L$52</f>
        <v>6861</v>
      </c>
      <c r="N56" s="163"/>
      <c r="O56" s="163"/>
      <c r="P56" s="163">
        <f>'将来負担比率（分子）の構造'!M$52</f>
        <v>6257</v>
      </c>
    </row>
    <row r="57" spans="1:16" x14ac:dyDescent="0.15">
      <c r="A57" s="163" t="s">
        <v>42</v>
      </c>
      <c r="B57" s="163"/>
      <c r="C57" s="163"/>
      <c r="D57" s="163">
        <f>'将来負担比率（分子）の構造'!I$51</f>
        <v>2011</v>
      </c>
      <c r="E57" s="163"/>
      <c r="F57" s="163"/>
      <c r="G57" s="163">
        <f>'将来負担比率（分子）の構造'!J$51</f>
        <v>1750</v>
      </c>
      <c r="H57" s="163"/>
      <c r="I57" s="163"/>
      <c r="J57" s="163">
        <f>'将来負担比率（分子）の構造'!K$51</f>
        <v>1584</v>
      </c>
      <c r="K57" s="163"/>
      <c r="L57" s="163"/>
      <c r="M57" s="163">
        <f>'将来負担比率（分子）の構造'!L$51</f>
        <v>1432</v>
      </c>
      <c r="N57" s="163"/>
      <c r="O57" s="163"/>
      <c r="P57" s="163">
        <f>'将来負担比率（分子）の構造'!M$51</f>
        <v>1310</v>
      </c>
    </row>
    <row r="58" spans="1:16" x14ac:dyDescent="0.15">
      <c r="A58" s="163" t="s">
        <v>41</v>
      </c>
      <c r="B58" s="163"/>
      <c r="C58" s="163"/>
      <c r="D58" s="163">
        <f>'将来負担比率（分子）の構造'!I$50</f>
        <v>2236</v>
      </c>
      <c r="E58" s="163"/>
      <c r="F58" s="163"/>
      <c r="G58" s="163">
        <f>'将来負担比率（分子）の構造'!J$50</f>
        <v>2790</v>
      </c>
      <c r="H58" s="163"/>
      <c r="I58" s="163"/>
      <c r="J58" s="163">
        <f>'将来負担比率（分子）の構造'!K$50</f>
        <v>4165</v>
      </c>
      <c r="K58" s="163"/>
      <c r="L58" s="163"/>
      <c r="M58" s="163">
        <f>'将来負担比率（分子）の構造'!L$50</f>
        <v>4172</v>
      </c>
      <c r="N58" s="163"/>
      <c r="O58" s="163"/>
      <c r="P58" s="163">
        <f>'将来負担比率（分子）の構造'!M$50</f>
        <v>3842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1409</v>
      </c>
      <c r="C62" s="163"/>
      <c r="D62" s="163"/>
      <c r="E62" s="163">
        <f>'将来負担比率（分子）の構造'!J$45</f>
        <v>1384</v>
      </c>
      <c r="F62" s="163"/>
      <c r="G62" s="163"/>
      <c r="H62" s="163">
        <f>'将来負担比率（分子）の構造'!K$45</f>
        <v>1368</v>
      </c>
      <c r="I62" s="163"/>
      <c r="J62" s="163"/>
      <c r="K62" s="163">
        <f>'将来負担比率（分子）の構造'!L$45</f>
        <v>1340</v>
      </c>
      <c r="L62" s="163"/>
      <c r="M62" s="163"/>
      <c r="N62" s="163">
        <f>'将来負担比率（分子）の構造'!M$45</f>
        <v>1339</v>
      </c>
      <c r="O62" s="163"/>
      <c r="P62" s="163"/>
    </row>
    <row r="63" spans="1:16" x14ac:dyDescent="0.15">
      <c r="A63" s="163" t="s">
        <v>34</v>
      </c>
      <c r="B63" s="163">
        <f>'将来負担比率（分子）の構造'!I$44</f>
        <v>1455</v>
      </c>
      <c r="C63" s="163"/>
      <c r="D63" s="163"/>
      <c r="E63" s="163">
        <f>'将来負担比率（分子）の構造'!J$44</f>
        <v>1403</v>
      </c>
      <c r="F63" s="163"/>
      <c r="G63" s="163"/>
      <c r="H63" s="163">
        <f>'将来負担比率（分子）の構造'!K$44</f>
        <v>1279</v>
      </c>
      <c r="I63" s="163"/>
      <c r="J63" s="163"/>
      <c r="K63" s="163">
        <f>'将来負担比率（分子）の構造'!L$44</f>
        <v>1148</v>
      </c>
      <c r="L63" s="163"/>
      <c r="M63" s="163"/>
      <c r="N63" s="163">
        <f>'将来負担比率（分子）の構造'!M$44</f>
        <v>1117</v>
      </c>
      <c r="O63" s="163"/>
      <c r="P63" s="163"/>
    </row>
    <row r="64" spans="1:16" x14ac:dyDescent="0.15">
      <c r="A64" s="163" t="s">
        <v>33</v>
      </c>
      <c r="B64" s="163">
        <f>'将来負担比率（分子）の構造'!I$43</f>
        <v>2400</v>
      </c>
      <c r="C64" s="163"/>
      <c r="D64" s="163"/>
      <c r="E64" s="163">
        <f>'将来負担比率（分子）の構造'!J$43</f>
        <v>2036</v>
      </c>
      <c r="F64" s="163"/>
      <c r="G64" s="163"/>
      <c r="H64" s="163">
        <f>'将来負担比率（分子）の構造'!K$43</f>
        <v>1805</v>
      </c>
      <c r="I64" s="163"/>
      <c r="J64" s="163"/>
      <c r="K64" s="163">
        <f>'将来負担比率（分子）の構造'!L$43</f>
        <v>1597</v>
      </c>
      <c r="L64" s="163"/>
      <c r="M64" s="163"/>
      <c r="N64" s="163">
        <f>'将来負担比率（分子）の構造'!M$43</f>
        <v>1431</v>
      </c>
      <c r="O64" s="163"/>
      <c r="P64" s="163"/>
    </row>
    <row r="65" spans="1:16" x14ac:dyDescent="0.15">
      <c r="A65" s="163" t="s">
        <v>32</v>
      </c>
      <c r="B65" s="163">
        <f>'将来負担比率（分子）の構造'!I$42</f>
        <v>37</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10155</v>
      </c>
      <c r="C66" s="163"/>
      <c r="D66" s="163"/>
      <c r="E66" s="163">
        <f>'将来負担比率（分子）の構造'!J$41</f>
        <v>10248</v>
      </c>
      <c r="F66" s="163"/>
      <c r="G66" s="163"/>
      <c r="H66" s="163">
        <f>'将来負担比率（分子）の構造'!K$41</f>
        <v>9848</v>
      </c>
      <c r="I66" s="163"/>
      <c r="J66" s="163"/>
      <c r="K66" s="163">
        <f>'将来負担比率（分子）の構造'!L$41</f>
        <v>9332</v>
      </c>
      <c r="L66" s="163"/>
      <c r="M66" s="163"/>
      <c r="N66" s="163">
        <f>'将来負担比率（分子）の構造'!M$41</f>
        <v>8649</v>
      </c>
      <c r="O66" s="163"/>
      <c r="P66" s="163"/>
    </row>
    <row r="67" spans="1:16" x14ac:dyDescent="0.15">
      <c r="A67" s="163" t="s">
        <v>71</v>
      </c>
      <c r="B67" s="163" t="e">
        <f>NA()</f>
        <v>#N/A</v>
      </c>
      <c r="C67" s="163">
        <f>IF(ISNUMBER('将来負担比率（分子）の構造'!I$53), IF('将来負担比率（分子）の構造'!I$53 &lt; 0, 0, '将来負担比率（分子）の構造'!I$53), NA())</f>
        <v>3524</v>
      </c>
      <c r="D67" s="163" t="e">
        <f>NA()</f>
        <v>#N/A</v>
      </c>
      <c r="E67" s="163" t="e">
        <f>NA()</f>
        <v>#N/A</v>
      </c>
      <c r="F67" s="163">
        <f>IF(ISNUMBER('将来負担比率（分子）の構造'!J$53), IF('将来負担比率（分子）の構造'!J$53 &lt; 0, 0, '将来負担比率（分子）の構造'!J$53), NA())</f>
        <v>2930</v>
      </c>
      <c r="G67" s="163" t="e">
        <f>NA()</f>
        <v>#N/A</v>
      </c>
      <c r="H67" s="163" t="e">
        <f>NA()</f>
        <v>#N/A</v>
      </c>
      <c r="I67" s="163">
        <f>IF(ISNUMBER('将来負担比率（分子）の構造'!K$53), IF('将来負担比率（分子）の構造'!K$53 &lt; 0, 0, '将来負担比率（分子）の構造'!K$53), NA())</f>
        <v>1230</v>
      </c>
      <c r="J67" s="163" t="e">
        <f>NA()</f>
        <v>#N/A</v>
      </c>
      <c r="K67" s="163" t="e">
        <f>NA()</f>
        <v>#N/A</v>
      </c>
      <c r="L67" s="163">
        <f>IF(ISNUMBER('将来負担比率（分子）の構造'!L$53), IF('将来負担比率（分子）の構造'!L$53 &lt; 0, 0, '将来負担比率（分子）の構造'!L$53), NA())</f>
        <v>952</v>
      </c>
      <c r="M67" s="163" t="e">
        <f>NA()</f>
        <v>#N/A</v>
      </c>
      <c r="N67" s="163" t="e">
        <f>NA()</f>
        <v>#N/A</v>
      </c>
      <c r="O67" s="163">
        <f>IF(ISNUMBER('将来負担比率（分子）の構造'!M$53), IF('将来負担比率（分子）の構造'!M$53 &lt; 0, 0, '将来負担比率（分子）の構造'!M$53), NA())</f>
        <v>1128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1348</v>
      </c>
      <c r="C72" s="167">
        <f>基金残高に係る経年分析!G55</f>
        <v>1462</v>
      </c>
      <c r="D72" s="167">
        <f>基金残高に係る経年分析!H55</f>
        <v>1439</v>
      </c>
    </row>
    <row r="73" spans="1:16" x14ac:dyDescent="0.15">
      <c r="A73" s="166" t="s">
        <v>74</v>
      </c>
      <c r="B73" s="167">
        <f>基金残高に係る経年分析!F56</f>
        <v>0</v>
      </c>
      <c r="C73" s="167">
        <f>基金残高に係る経年分析!G56</f>
        <v>0</v>
      </c>
      <c r="D73" s="167">
        <f>基金残高に係る経年分析!H56</f>
        <v>0</v>
      </c>
    </row>
    <row r="74" spans="1:16" x14ac:dyDescent="0.15">
      <c r="A74" s="166" t="s">
        <v>75</v>
      </c>
      <c r="B74" s="167">
        <f>基金残高に係る経年分析!F57</f>
        <v>2443</v>
      </c>
      <c r="C74" s="167">
        <f>基金残高に係る経年分析!G57</f>
        <v>2336</v>
      </c>
      <c r="D74" s="167">
        <f>基金残高に係る経年分析!H57</f>
        <v>2029</v>
      </c>
    </row>
  </sheetData>
  <sheetProtection algorithmName="SHA-512" hashValue="CvDom2+n/7sJQadSYuLyQr/z0yV/aey10I64Xy0KpWIGDnASfTMGHkwF9vPVAuiP47G7i4YiUYuD47TlWVuazA==" saltValue="bmq5YQ4ToA0mPHIZ64+2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4252680</v>
      </c>
      <c r="S5" s="677"/>
      <c r="T5" s="677"/>
      <c r="U5" s="677"/>
      <c r="V5" s="677"/>
      <c r="W5" s="677"/>
      <c r="X5" s="677"/>
      <c r="Y5" s="702"/>
      <c r="Z5" s="715">
        <v>36</v>
      </c>
      <c r="AA5" s="715"/>
      <c r="AB5" s="715"/>
      <c r="AC5" s="715"/>
      <c r="AD5" s="716">
        <v>3955426</v>
      </c>
      <c r="AE5" s="716"/>
      <c r="AF5" s="716"/>
      <c r="AG5" s="716"/>
      <c r="AH5" s="716"/>
      <c r="AI5" s="716"/>
      <c r="AJ5" s="716"/>
      <c r="AK5" s="716"/>
      <c r="AL5" s="703">
        <v>56</v>
      </c>
      <c r="AM5" s="685"/>
      <c r="AN5" s="685"/>
      <c r="AO5" s="704"/>
      <c r="AP5" s="679" t="s">
        <v>217</v>
      </c>
      <c r="AQ5" s="680"/>
      <c r="AR5" s="680"/>
      <c r="AS5" s="680"/>
      <c r="AT5" s="680"/>
      <c r="AU5" s="680"/>
      <c r="AV5" s="680"/>
      <c r="AW5" s="680"/>
      <c r="AX5" s="680"/>
      <c r="AY5" s="680"/>
      <c r="AZ5" s="680"/>
      <c r="BA5" s="680"/>
      <c r="BB5" s="680"/>
      <c r="BC5" s="680"/>
      <c r="BD5" s="680"/>
      <c r="BE5" s="680"/>
      <c r="BF5" s="681"/>
      <c r="BG5" s="621">
        <v>3955426</v>
      </c>
      <c r="BH5" s="622"/>
      <c r="BI5" s="622"/>
      <c r="BJ5" s="622"/>
      <c r="BK5" s="622"/>
      <c r="BL5" s="622"/>
      <c r="BM5" s="622"/>
      <c r="BN5" s="623"/>
      <c r="BO5" s="659">
        <v>93</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100920</v>
      </c>
      <c r="S6" s="622"/>
      <c r="T6" s="622"/>
      <c r="U6" s="622"/>
      <c r="V6" s="622"/>
      <c r="W6" s="622"/>
      <c r="X6" s="622"/>
      <c r="Y6" s="623"/>
      <c r="Z6" s="659">
        <v>0.9</v>
      </c>
      <c r="AA6" s="659"/>
      <c r="AB6" s="659"/>
      <c r="AC6" s="659"/>
      <c r="AD6" s="660">
        <v>100920</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3955426</v>
      </c>
      <c r="BH6" s="622"/>
      <c r="BI6" s="622"/>
      <c r="BJ6" s="622"/>
      <c r="BK6" s="622"/>
      <c r="BL6" s="622"/>
      <c r="BM6" s="622"/>
      <c r="BN6" s="623"/>
      <c r="BO6" s="659">
        <v>93</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103719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103719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2435</v>
      </c>
      <c r="S7" s="622"/>
      <c r="T7" s="622"/>
      <c r="U7" s="622"/>
      <c r="V7" s="622"/>
      <c r="W7" s="622"/>
      <c r="X7" s="622"/>
      <c r="Y7" s="623"/>
      <c r="Z7" s="659">
        <v>0</v>
      </c>
      <c r="AA7" s="659"/>
      <c r="AB7" s="659"/>
      <c r="AC7" s="659"/>
      <c r="AD7" s="660">
        <v>2435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1781296</v>
      </c>
      <c r="BH7" s="622"/>
      <c r="BI7" s="622"/>
      <c r="BJ7" s="622"/>
      <c r="BK7" s="622"/>
      <c r="BL7" s="622"/>
      <c r="BM7" s="622"/>
      <c r="BN7" s="623"/>
      <c r="BO7" s="659">
        <v>41.9</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1460282</v>
      </c>
      <c r="CS7" s="622"/>
      <c r="CT7" s="622"/>
      <c r="CU7" s="622"/>
      <c r="CV7" s="622"/>
      <c r="CW7" s="622"/>
      <c r="CX7" s="622"/>
      <c r="CY7" s="623"/>
      <c r="CZ7" s="659">
        <v>13.1</v>
      </c>
      <c r="DA7" s="659"/>
      <c r="DB7" s="659"/>
      <c r="DC7" s="659"/>
      <c r="DD7" s="627">
        <v>25022</v>
      </c>
      <c r="DE7" s="622"/>
      <c r="DF7" s="622"/>
      <c r="DG7" s="622"/>
      <c r="DH7" s="622"/>
      <c r="DI7" s="622"/>
      <c r="DJ7" s="622"/>
      <c r="DK7" s="622"/>
      <c r="DL7" s="622"/>
      <c r="DM7" s="622"/>
      <c r="DN7" s="622"/>
      <c r="DO7" s="622"/>
      <c r="DP7" s="623"/>
      <c r="DQ7" s="627">
        <v>1255149</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49922</v>
      </c>
      <c r="S8" s="622"/>
      <c r="T8" s="622"/>
      <c r="U8" s="622"/>
      <c r="V8" s="622"/>
      <c r="W8" s="622"/>
      <c r="X8" s="622"/>
      <c r="Y8" s="623"/>
      <c r="Z8" s="659">
        <v>0.4</v>
      </c>
      <c r="AA8" s="659"/>
      <c r="AB8" s="659"/>
      <c r="AC8" s="659"/>
      <c r="AD8" s="660">
        <v>49922</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44118</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4541755</v>
      </c>
      <c r="CS8" s="622"/>
      <c r="CT8" s="622"/>
      <c r="CU8" s="622"/>
      <c r="CV8" s="622"/>
      <c r="CW8" s="622"/>
      <c r="CX8" s="622"/>
      <c r="CY8" s="623"/>
      <c r="CZ8" s="659">
        <v>40.700000000000003</v>
      </c>
      <c r="DA8" s="659"/>
      <c r="DB8" s="659"/>
      <c r="DC8" s="659"/>
      <c r="DD8" s="627">
        <v>67180</v>
      </c>
      <c r="DE8" s="622"/>
      <c r="DF8" s="622"/>
      <c r="DG8" s="622"/>
      <c r="DH8" s="622"/>
      <c r="DI8" s="622"/>
      <c r="DJ8" s="622"/>
      <c r="DK8" s="622"/>
      <c r="DL8" s="622"/>
      <c r="DM8" s="622"/>
      <c r="DN8" s="622"/>
      <c r="DO8" s="622"/>
      <c r="DP8" s="623"/>
      <c r="DQ8" s="627">
        <v>2623828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66304</v>
      </c>
      <c r="S9" s="622"/>
      <c r="T9" s="622"/>
      <c r="U9" s="622"/>
      <c r="V9" s="622"/>
      <c r="W9" s="622"/>
      <c r="X9" s="622"/>
      <c r="Y9" s="623"/>
      <c r="Z9" s="659">
        <v>0.6</v>
      </c>
      <c r="AA9" s="659"/>
      <c r="AB9" s="659"/>
      <c r="AC9" s="659"/>
      <c r="AD9" s="660">
        <v>66304</v>
      </c>
      <c r="AE9" s="660"/>
      <c r="AF9" s="660"/>
      <c r="AG9" s="660"/>
      <c r="AH9" s="660"/>
      <c r="AI9" s="660"/>
      <c r="AJ9" s="660"/>
      <c r="AK9" s="660"/>
      <c r="AL9" s="624">
        <v>0.9</v>
      </c>
      <c r="AM9" s="625"/>
      <c r="AN9" s="625"/>
      <c r="AO9" s="661"/>
      <c r="AP9" s="618" t="s">
        <v>231</v>
      </c>
      <c r="AQ9" s="619"/>
      <c r="AR9" s="619"/>
      <c r="AS9" s="619"/>
      <c r="AT9" s="619"/>
      <c r="AU9" s="619"/>
      <c r="AV9" s="619"/>
      <c r="AW9" s="619"/>
      <c r="AX9" s="619"/>
      <c r="AY9" s="619"/>
      <c r="AZ9" s="619"/>
      <c r="BA9" s="619"/>
      <c r="BB9" s="619"/>
      <c r="BC9" s="619"/>
      <c r="BD9" s="619"/>
      <c r="BE9" s="619"/>
      <c r="BF9" s="620"/>
      <c r="BG9" s="621">
        <v>1522771</v>
      </c>
      <c r="BH9" s="622"/>
      <c r="BI9" s="622"/>
      <c r="BJ9" s="622"/>
      <c r="BK9" s="622"/>
      <c r="BL9" s="622"/>
      <c r="BM9" s="622"/>
      <c r="BN9" s="623"/>
      <c r="BO9" s="659">
        <v>35.799999999999997</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894989</v>
      </c>
      <c r="CS9" s="622"/>
      <c r="CT9" s="622"/>
      <c r="CU9" s="622"/>
      <c r="CV9" s="622"/>
      <c r="CW9" s="622"/>
      <c r="CX9" s="622"/>
      <c r="CY9" s="623"/>
      <c r="CZ9" s="659">
        <v>8</v>
      </c>
      <c r="DA9" s="659"/>
      <c r="DB9" s="659"/>
      <c r="DC9" s="659"/>
      <c r="DD9" s="627">
        <v>5946</v>
      </c>
      <c r="DE9" s="622"/>
      <c r="DF9" s="622"/>
      <c r="DG9" s="622"/>
      <c r="DH9" s="622"/>
      <c r="DI9" s="622"/>
      <c r="DJ9" s="622"/>
      <c r="DK9" s="622"/>
      <c r="DL9" s="622"/>
      <c r="DM9" s="622"/>
      <c r="DN9" s="622"/>
      <c r="DO9" s="622"/>
      <c r="DP9" s="623"/>
      <c r="DQ9" s="627">
        <v>811603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64314</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29815</v>
      </c>
      <c r="CS10" s="622"/>
      <c r="CT10" s="622"/>
      <c r="CU10" s="622"/>
      <c r="CV10" s="622"/>
      <c r="CW10" s="622"/>
      <c r="CX10" s="622"/>
      <c r="CY10" s="623"/>
      <c r="CZ10" s="659">
        <v>0.3</v>
      </c>
      <c r="DA10" s="659"/>
      <c r="DB10" s="659"/>
      <c r="DC10" s="659"/>
      <c r="DD10" s="627">
        <v>1501</v>
      </c>
      <c r="DE10" s="622"/>
      <c r="DF10" s="622"/>
      <c r="DG10" s="622"/>
      <c r="DH10" s="622"/>
      <c r="DI10" s="622"/>
      <c r="DJ10" s="622"/>
      <c r="DK10" s="622"/>
      <c r="DL10" s="622"/>
      <c r="DM10" s="622"/>
      <c r="DN10" s="622"/>
      <c r="DO10" s="622"/>
      <c r="DP10" s="623"/>
      <c r="DQ10" s="627">
        <v>20627</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700690</v>
      </c>
      <c r="S11" s="622"/>
      <c r="T11" s="622"/>
      <c r="U11" s="622"/>
      <c r="V11" s="622"/>
      <c r="W11" s="622"/>
      <c r="X11" s="622"/>
      <c r="Y11" s="623"/>
      <c r="Z11" s="624">
        <v>5.9</v>
      </c>
      <c r="AA11" s="625"/>
      <c r="AB11" s="625"/>
      <c r="AC11" s="626"/>
      <c r="AD11" s="627">
        <v>700690</v>
      </c>
      <c r="AE11" s="622"/>
      <c r="AF11" s="622"/>
      <c r="AG11" s="622"/>
      <c r="AH11" s="622"/>
      <c r="AI11" s="622"/>
      <c r="AJ11" s="622"/>
      <c r="AK11" s="623"/>
      <c r="AL11" s="624">
        <v>9.9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150093</v>
      </c>
      <c r="BH11" s="622"/>
      <c r="BI11" s="622"/>
      <c r="BJ11" s="622"/>
      <c r="BK11" s="622"/>
      <c r="BL11" s="622"/>
      <c r="BM11" s="622"/>
      <c r="BN11" s="623"/>
      <c r="BO11" s="659">
        <v>3.5</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223094</v>
      </c>
      <c r="CS11" s="622"/>
      <c r="CT11" s="622"/>
      <c r="CU11" s="622"/>
      <c r="CV11" s="622"/>
      <c r="CW11" s="622"/>
      <c r="CX11" s="622"/>
      <c r="CY11" s="623"/>
      <c r="CZ11" s="659">
        <v>2</v>
      </c>
      <c r="DA11" s="659"/>
      <c r="DB11" s="659"/>
      <c r="DC11" s="659"/>
      <c r="DD11" s="627">
        <v>93974</v>
      </c>
      <c r="DE11" s="622"/>
      <c r="DF11" s="622"/>
      <c r="DG11" s="622"/>
      <c r="DH11" s="622"/>
      <c r="DI11" s="622"/>
      <c r="DJ11" s="622"/>
      <c r="DK11" s="622"/>
      <c r="DL11" s="622"/>
      <c r="DM11" s="622"/>
      <c r="DN11" s="622"/>
      <c r="DO11" s="622"/>
      <c r="DP11" s="623"/>
      <c r="DQ11" s="627">
        <v>151763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1876174</v>
      </c>
      <c r="BH12" s="622"/>
      <c r="BI12" s="622"/>
      <c r="BJ12" s="622"/>
      <c r="BK12" s="622"/>
      <c r="BL12" s="622"/>
      <c r="BM12" s="622"/>
      <c r="BN12" s="623"/>
      <c r="BO12" s="659">
        <v>44.1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79716</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41576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v>1478</v>
      </c>
      <c r="S13" s="622"/>
      <c r="T13" s="622"/>
      <c r="U13" s="622"/>
      <c r="V13" s="622"/>
      <c r="W13" s="622"/>
      <c r="X13" s="622"/>
      <c r="Y13" s="623"/>
      <c r="Z13" s="659">
        <v>0</v>
      </c>
      <c r="AA13" s="659"/>
      <c r="AB13" s="659"/>
      <c r="AC13" s="659"/>
      <c r="AD13" s="660">
        <v>1478</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1876174</v>
      </c>
      <c r="BH13" s="622"/>
      <c r="BI13" s="622"/>
      <c r="BJ13" s="622"/>
      <c r="BK13" s="622"/>
      <c r="BL13" s="622"/>
      <c r="BM13" s="622"/>
      <c r="BN13" s="623"/>
      <c r="BO13" s="659">
        <v>44.1</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906814</v>
      </c>
      <c r="CS13" s="622"/>
      <c r="CT13" s="622"/>
      <c r="CU13" s="622"/>
      <c r="CV13" s="622"/>
      <c r="CW13" s="622"/>
      <c r="CX13" s="622"/>
      <c r="CY13" s="623"/>
      <c r="CZ13" s="659">
        <v>8.1</v>
      </c>
      <c r="DA13" s="659"/>
      <c r="DB13" s="659"/>
      <c r="DC13" s="659"/>
      <c r="DD13" s="627">
        <v>452073</v>
      </c>
      <c r="DE13" s="622"/>
      <c r="DF13" s="622"/>
      <c r="DG13" s="622"/>
      <c r="DH13" s="622"/>
      <c r="DI13" s="622"/>
      <c r="DJ13" s="622"/>
      <c r="DK13" s="622"/>
      <c r="DL13" s="622"/>
      <c r="DM13" s="622"/>
      <c r="DN13" s="622"/>
      <c r="DO13" s="622"/>
      <c r="DP13" s="623"/>
      <c r="DQ13" s="627">
        <v>654714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97367</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438005</v>
      </c>
      <c r="CS14" s="622"/>
      <c r="CT14" s="622"/>
      <c r="CU14" s="622"/>
      <c r="CV14" s="622"/>
      <c r="CW14" s="622"/>
      <c r="CX14" s="622"/>
      <c r="CY14" s="623"/>
      <c r="CZ14" s="659">
        <v>3.9</v>
      </c>
      <c r="DA14" s="659"/>
      <c r="DB14" s="659"/>
      <c r="DC14" s="659"/>
      <c r="DD14" s="627">
        <v>4868</v>
      </c>
      <c r="DE14" s="622"/>
      <c r="DF14" s="622"/>
      <c r="DG14" s="622"/>
      <c r="DH14" s="622"/>
      <c r="DI14" s="622"/>
      <c r="DJ14" s="622"/>
      <c r="DK14" s="622"/>
      <c r="DL14" s="622"/>
      <c r="DM14" s="622"/>
      <c r="DN14" s="622"/>
      <c r="DO14" s="622"/>
      <c r="DP14" s="623"/>
      <c r="DQ14" s="627">
        <v>425514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28804</v>
      </c>
      <c r="S15" s="622"/>
      <c r="T15" s="622"/>
      <c r="U15" s="622"/>
      <c r="V15" s="622"/>
      <c r="W15" s="622"/>
      <c r="X15" s="622"/>
      <c r="Y15" s="623"/>
      <c r="Z15" s="659">
        <v>0.2</v>
      </c>
      <c r="AA15" s="659"/>
      <c r="AB15" s="659"/>
      <c r="AC15" s="659"/>
      <c r="AD15" s="660">
        <v>28804</v>
      </c>
      <c r="AE15" s="660"/>
      <c r="AF15" s="660"/>
      <c r="AG15" s="660"/>
      <c r="AH15" s="660"/>
      <c r="AI15" s="660"/>
      <c r="AJ15" s="660"/>
      <c r="AK15" s="660"/>
      <c r="AL15" s="624">
        <v>0.4</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200589</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1665731</v>
      </c>
      <c r="CS15" s="622"/>
      <c r="CT15" s="622"/>
      <c r="CU15" s="622"/>
      <c r="CV15" s="622"/>
      <c r="CW15" s="622"/>
      <c r="CX15" s="622"/>
      <c r="CY15" s="623"/>
      <c r="CZ15" s="659">
        <v>14.9</v>
      </c>
      <c r="DA15" s="659"/>
      <c r="DB15" s="659"/>
      <c r="DC15" s="659"/>
      <c r="DD15" s="627">
        <v>366549</v>
      </c>
      <c r="DE15" s="622"/>
      <c r="DF15" s="622"/>
      <c r="DG15" s="622"/>
      <c r="DH15" s="622"/>
      <c r="DI15" s="622"/>
      <c r="DJ15" s="622"/>
      <c r="DK15" s="622"/>
      <c r="DL15" s="622"/>
      <c r="DM15" s="622"/>
      <c r="DN15" s="622"/>
      <c r="DO15" s="622"/>
      <c r="DP15" s="623"/>
      <c r="DQ15" s="627">
        <v>1068403</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94644</v>
      </c>
      <c r="S16" s="622"/>
      <c r="T16" s="622"/>
      <c r="U16" s="622"/>
      <c r="V16" s="622"/>
      <c r="W16" s="622"/>
      <c r="X16" s="622"/>
      <c r="Y16" s="623"/>
      <c r="Z16" s="659">
        <v>0.8</v>
      </c>
      <c r="AA16" s="659"/>
      <c r="AB16" s="659"/>
      <c r="AC16" s="659"/>
      <c r="AD16" s="660">
        <v>94644</v>
      </c>
      <c r="AE16" s="660"/>
      <c r="AF16" s="660"/>
      <c r="AG16" s="660"/>
      <c r="AH16" s="660"/>
      <c r="AI16" s="660"/>
      <c r="AJ16" s="660"/>
      <c r="AK16" s="660"/>
      <c r="AL16" s="624">
        <v>1.3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182543</v>
      </c>
      <c r="S17" s="622"/>
      <c r="T17" s="622"/>
      <c r="U17" s="622"/>
      <c r="V17" s="622"/>
      <c r="W17" s="622"/>
      <c r="X17" s="622"/>
      <c r="Y17" s="623"/>
      <c r="Z17" s="659">
        <v>1.5</v>
      </c>
      <c r="AA17" s="659"/>
      <c r="AB17" s="659"/>
      <c r="AC17" s="659"/>
      <c r="AD17" s="660">
        <v>182543</v>
      </c>
      <c r="AE17" s="660"/>
      <c r="AF17" s="660"/>
      <c r="AG17" s="660"/>
      <c r="AH17" s="660"/>
      <c r="AI17" s="660"/>
      <c r="AJ17" s="660"/>
      <c r="AK17" s="660"/>
      <c r="AL17" s="624">
        <v>2.6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826664</v>
      </c>
      <c r="CS17" s="622"/>
      <c r="CT17" s="622"/>
      <c r="CU17" s="622"/>
      <c r="CV17" s="622"/>
      <c r="CW17" s="622"/>
      <c r="CX17" s="622"/>
      <c r="CY17" s="623"/>
      <c r="CZ17" s="659">
        <v>7.4</v>
      </c>
      <c r="DA17" s="659"/>
      <c r="DB17" s="659"/>
      <c r="DC17" s="659"/>
      <c r="DD17" s="627" t="s">
        <v>122</v>
      </c>
      <c r="DE17" s="622"/>
      <c r="DF17" s="622"/>
      <c r="DG17" s="622"/>
      <c r="DH17" s="622"/>
      <c r="DI17" s="622"/>
      <c r="DJ17" s="622"/>
      <c r="DK17" s="622"/>
      <c r="DL17" s="622"/>
      <c r="DM17" s="622"/>
      <c r="DN17" s="622"/>
      <c r="DO17" s="622"/>
      <c r="DP17" s="623"/>
      <c r="DQ17" s="627">
        <v>826664</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42563</v>
      </c>
      <c r="S18" s="622"/>
      <c r="T18" s="622"/>
      <c r="U18" s="622"/>
      <c r="V18" s="622"/>
      <c r="W18" s="622"/>
      <c r="X18" s="622"/>
      <c r="Y18" s="623"/>
      <c r="Z18" s="659">
        <v>0.4</v>
      </c>
      <c r="AA18" s="659"/>
      <c r="AB18" s="659"/>
      <c r="AC18" s="659"/>
      <c r="AD18" s="660">
        <v>42563</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138474</v>
      </c>
      <c r="S19" s="622"/>
      <c r="T19" s="622"/>
      <c r="U19" s="622"/>
      <c r="V19" s="622"/>
      <c r="W19" s="622"/>
      <c r="X19" s="622"/>
      <c r="Y19" s="623"/>
      <c r="Z19" s="659">
        <v>1.2</v>
      </c>
      <c r="AA19" s="659"/>
      <c r="AB19" s="659"/>
      <c r="AC19" s="659"/>
      <c r="AD19" s="660">
        <v>138474</v>
      </c>
      <c r="AE19" s="660"/>
      <c r="AF19" s="660"/>
      <c r="AG19" s="660"/>
      <c r="AH19" s="660"/>
      <c r="AI19" s="660"/>
      <c r="AJ19" s="660"/>
      <c r="AK19" s="660"/>
      <c r="AL19" s="624">
        <v>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297254</v>
      </c>
      <c r="BH19" s="622"/>
      <c r="BI19" s="622"/>
      <c r="BJ19" s="622"/>
      <c r="BK19" s="622"/>
      <c r="BL19" s="622"/>
      <c r="BM19" s="622"/>
      <c r="BN19" s="623"/>
      <c r="BO19" s="659">
        <v>7</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1506</v>
      </c>
      <c r="S20" s="622"/>
      <c r="T20" s="622"/>
      <c r="U20" s="622"/>
      <c r="V20" s="622"/>
      <c r="W20" s="622"/>
      <c r="X20" s="622"/>
      <c r="Y20" s="623"/>
      <c r="Z20" s="659">
        <v>0</v>
      </c>
      <c r="AA20" s="659"/>
      <c r="AB20" s="659"/>
      <c r="AC20" s="659"/>
      <c r="AD20" s="660">
        <v>1506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297254</v>
      </c>
      <c r="BH20" s="622"/>
      <c r="BI20" s="622"/>
      <c r="BJ20" s="622"/>
      <c r="BK20" s="622"/>
      <c r="BL20" s="622"/>
      <c r="BM20" s="622"/>
      <c r="BN20" s="623"/>
      <c r="BO20" s="659">
        <v>7</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11170584</v>
      </c>
      <c r="CS20" s="622"/>
      <c r="CT20" s="622"/>
      <c r="CU20" s="622"/>
      <c r="CV20" s="622"/>
      <c r="CW20" s="622"/>
      <c r="CX20" s="622"/>
      <c r="CY20" s="623"/>
      <c r="CZ20" s="659">
        <v>100</v>
      </c>
      <c r="DA20" s="659"/>
      <c r="DB20" s="659"/>
      <c r="DC20" s="659"/>
      <c r="DD20" s="627">
        <v>1017113</v>
      </c>
      <c r="DE20" s="622"/>
      <c r="DF20" s="622"/>
      <c r="DG20" s="622"/>
      <c r="DH20" s="622"/>
      <c r="DI20" s="622"/>
      <c r="DJ20" s="622"/>
      <c r="DK20" s="622"/>
      <c r="DL20" s="622"/>
      <c r="DM20" s="622"/>
      <c r="DN20" s="622"/>
      <c r="DO20" s="622"/>
      <c r="DP20" s="623"/>
      <c r="DQ20" s="627">
        <v>7983560</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1875177</v>
      </c>
      <c r="S21" s="622"/>
      <c r="T21" s="622"/>
      <c r="U21" s="622"/>
      <c r="V21" s="622"/>
      <c r="W21" s="622"/>
      <c r="X21" s="622"/>
      <c r="Y21" s="623"/>
      <c r="Z21" s="659">
        <v>15.9</v>
      </c>
      <c r="AA21" s="659"/>
      <c r="AB21" s="659"/>
      <c r="AC21" s="659"/>
      <c r="AD21" s="660">
        <v>1836900</v>
      </c>
      <c r="AE21" s="660"/>
      <c r="AF21" s="660"/>
      <c r="AG21" s="660"/>
      <c r="AH21" s="660"/>
      <c r="AI21" s="660"/>
      <c r="AJ21" s="660"/>
      <c r="AK21" s="660"/>
      <c r="AL21" s="624">
        <v>26</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1836900</v>
      </c>
      <c r="S22" s="622"/>
      <c r="T22" s="622"/>
      <c r="U22" s="622"/>
      <c r="V22" s="622"/>
      <c r="W22" s="622"/>
      <c r="X22" s="622"/>
      <c r="Y22" s="623"/>
      <c r="Z22" s="659">
        <v>15.6</v>
      </c>
      <c r="AA22" s="659"/>
      <c r="AB22" s="659"/>
      <c r="AC22" s="659"/>
      <c r="AD22" s="660">
        <v>1836900</v>
      </c>
      <c r="AE22" s="660"/>
      <c r="AF22" s="660"/>
      <c r="AG22" s="660"/>
      <c r="AH22" s="660"/>
      <c r="AI22" s="660"/>
      <c r="AJ22" s="660"/>
      <c r="AK22" s="660"/>
      <c r="AL22" s="624">
        <v>26</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38277</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297254</v>
      </c>
      <c r="BH23" s="622"/>
      <c r="BI23" s="622"/>
      <c r="BJ23" s="622"/>
      <c r="BK23" s="622"/>
      <c r="BL23" s="622"/>
      <c r="BM23" s="622"/>
      <c r="BN23" s="623"/>
      <c r="BO23" s="659">
        <v>7</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5335385</v>
      </c>
      <c r="CS24" s="677"/>
      <c r="CT24" s="677"/>
      <c r="CU24" s="677"/>
      <c r="CV24" s="677"/>
      <c r="CW24" s="677"/>
      <c r="CX24" s="677"/>
      <c r="CY24" s="702"/>
      <c r="CZ24" s="703">
        <v>47.8</v>
      </c>
      <c r="DA24" s="685"/>
      <c r="DB24" s="685"/>
      <c r="DC24" s="705"/>
      <c r="DD24" s="701">
        <v>3707227</v>
      </c>
      <c r="DE24" s="677"/>
      <c r="DF24" s="677"/>
      <c r="DG24" s="677"/>
      <c r="DH24" s="677"/>
      <c r="DI24" s="677"/>
      <c r="DJ24" s="677"/>
      <c r="DK24" s="702"/>
      <c r="DL24" s="701">
        <v>3320160</v>
      </c>
      <c r="DM24" s="677"/>
      <c r="DN24" s="677"/>
      <c r="DO24" s="677"/>
      <c r="DP24" s="677"/>
      <c r="DQ24" s="677"/>
      <c r="DR24" s="677"/>
      <c r="DS24" s="677"/>
      <c r="DT24" s="677"/>
      <c r="DU24" s="677"/>
      <c r="DV24" s="702"/>
      <c r="DW24" s="703">
        <v>46.8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7355597</v>
      </c>
      <c r="S25" s="622"/>
      <c r="T25" s="622"/>
      <c r="U25" s="622"/>
      <c r="V25" s="622"/>
      <c r="W25" s="622"/>
      <c r="X25" s="622"/>
      <c r="Y25" s="623"/>
      <c r="Z25" s="659">
        <v>62.3</v>
      </c>
      <c r="AA25" s="659"/>
      <c r="AB25" s="659"/>
      <c r="AC25" s="659"/>
      <c r="AD25" s="660">
        <v>7020066</v>
      </c>
      <c r="AE25" s="660"/>
      <c r="AF25" s="660"/>
      <c r="AG25" s="660"/>
      <c r="AH25" s="660"/>
      <c r="AI25" s="660"/>
      <c r="AJ25" s="660"/>
      <c r="AK25" s="660"/>
      <c r="AL25" s="624">
        <v>99.4</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1960964</v>
      </c>
      <c r="CS25" s="634"/>
      <c r="CT25" s="634"/>
      <c r="CU25" s="634"/>
      <c r="CV25" s="634"/>
      <c r="CW25" s="634"/>
      <c r="CX25" s="634"/>
      <c r="CY25" s="635"/>
      <c r="CZ25" s="624">
        <v>17.600000000000001</v>
      </c>
      <c r="DA25" s="636"/>
      <c r="DB25" s="636"/>
      <c r="DC25" s="637"/>
      <c r="DD25" s="627">
        <v>1822323</v>
      </c>
      <c r="DE25" s="634"/>
      <c r="DF25" s="634"/>
      <c r="DG25" s="634"/>
      <c r="DH25" s="634"/>
      <c r="DI25" s="634"/>
      <c r="DJ25" s="634"/>
      <c r="DK25" s="635"/>
      <c r="DL25" s="627">
        <v>1751480</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3865</v>
      </c>
      <c r="S26" s="622"/>
      <c r="T26" s="622"/>
      <c r="U26" s="622"/>
      <c r="V26" s="622"/>
      <c r="W26" s="622"/>
      <c r="X26" s="622"/>
      <c r="Y26" s="623"/>
      <c r="Z26" s="659">
        <v>0</v>
      </c>
      <c r="AA26" s="659"/>
      <c r="AB26" s="659"/>
      <c r="AC26" s="659"/>
      <c r="AD26" s="660">
        <v>3865</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1050428</v>
      </c>
      <c r="CS26" s="622"/>
      <c r="CT26" s="622"/>
      <c r="CU26" s="622"/>
      <c r="CV26" s="622"/>
      <c r="CW26" s="622"/>
      <c r="CX26" s="622"/>
      <c r="CY26" s="623"/>
      <c r="CZ26" s="624">
        <v>9.4</v>
      </c>
      <c r="DA26" s="636"/>
      <c r="DB26" s="636"/>
      <c r="DC26" s="637"/>
      <c r="DD26" s="627">
        <v>945794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177065</v>
      </c>
      <c r="S27" s="622"/>
      <c r="T27" s="622"/>
      <c r="U27" s="622"/>
      <c r="V27" s="622"/>
      <c r="W27" s="622"/>
      <c r="X27" s="622"/>
      <c r="Y27" s="623"/>
      <c r="Z27" s="659">
        <v>1.5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4252680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2547757</v>
      </c>
      <c r="CS27" s="634"/>
      <c r="CT27" s="634"/>
      <c r="CU27" s="634"/>
      <c r="CV27" s="634"/>
      <c r="CW27" s="634"/>
      <c r="CX27" s="634"/>
      <c r="CY27" s="635"/>
      <c r="CZ27" s="624">
        <v>22.8</v>
      </c>
      <c r="DA27" s="636"/>
      <c r="DB27" s="636"/>
      <c r="DC27" s="637"/>
      <c r="DD27" s="627">
        <v>1058240</v>
      </c>
      <c r="DE27" s="634"/>
      <c r="DF27" s="634"/>
      <c r="DG27" s="634"/>
      <c r="DH27" s="634"/>
      <c r="DI27" s="634"/>
      <c r="DJ27" s="634"/>
      <c r="DK27" s="635"/>
      <c r="DL27" s="627">
        <v>742016</v>
      </c>
      <c r="DM27" s="634"/>
      <c r="DN27" s="634"/>
      <c r="DO27" s="634"/>
      <c r="DP27" s="634"/>
      <c r="DQ27" s="634"/>
      <c r="DR27" s="634"/>
      <c r="DS27" s="634"/>
      <c r="DT27" s="634"/>
      <c r="DU27" s="634"/>
      <c r="DV27" s="635"/>
      <c r="DW27" s="624">
        <v>10.5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66973</v>
      </c>
      <c r="S28" s="622"/>
      <c r="T28" s="622"/>
      <c r="U28" s="622"/>
      <c r="V28" s="622"/>
      <c r="W28" s="622"/>
      <c r="X28" s="622"/>
      <c r="Y28" s="623"/>
      <c r="Z28" s="659">
        <v>0.6</v>
      </c>
      <c r="AA28" s="659"/>
      <c r="AB28" s="659"/>
      <c r="AC28" s="659"/>
      <c r="AD28" s="660">
        <v>20553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826664</v>
      </c>
      <c r="CS28" s="622"/>
      <c r="CT28" s="622"/>
      <c r="CU28" s="622"/>
      <c r="CV28" s="622"/>
      <c r="CW28" s="622"/>
      <c r="CX28" s="622"/>
      <c r="CY28" s="623"/>
      <c r="CZ28" s="624">
        <v>7.4</v>
      </c>
      <c r="DA28" s="636"/>
      <c r="DB28" s="636"/>
      <c r="DC28" s="637"/>
      <c r="DD28" s="627">
        <v>826664</v>
      </c>
      <c r="DE28" s="622"/>
      <c r="DF28" s="622"/>
      <c r="DG28" s="622"/>
      <c r="DH28" s="622"/>
      <c r="DI28" s="622"/>
      <c r="DJ28" s="622"/>
      <c r="DK28" s="623"/>
      <c r="DL28" s="627">
        <v>826664</v>
      </c>
      <c r="DM28" s="622"/>
      <c r="DN28" s="622"/>
      <c r="DO28" s="622"/>
      <c r="DP28" s="622"/>
      <c r="DQ28" s="622"/>
      <c r="DR28" s="622"/>
      <c r="DS28" s="622"/>
      <c r="DT28" s="622"/>
      <c r="DU28" s="622"/>
      <c r="DV28" s="623"/>
      <c r="DW28" s="624">
        <v>11.6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55971</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826664</v>
      </c>
      <c r="CS29" s="634"/>
      <c r="CT29" s="634"/>
      <c r="CU29" s="634"/>
      <c r="CV29" s="634"/>
      <c r="CW29" s="634"/>
      <c r="CX29" s="634"/>
      <c r="CY29" s="635"/>
      <c r="CZ29" s="624">
        <v>7.4</v>
      </c>
      <c r="DA29" s="636"/>
      <c r="DB29" s="636"/>
      <c r="DC29" s="637"/>
      <c r="DD29" s="627">
        <v>826664</v>
      </c>
      <c r="DE29" s="634"/>
      <c r="DF29" s="634"/>
      <c r="DG29" s="634"/>
      <c r="DH29" s="634"/>
      <c r="DI29" s="634"/>
      <c r="DJ29" s="634"/>
      <c r="DK29" s="635"/>
      <c r="DL29" s="627">
        <v>826664</v>
      </c>
      <c r="DM29" s="634"/>
      <c r="DN29" s="634"/>
      <c r="DO29" s="634"/>
      <c r="DP29" s="634"/>
      <c r="DQ29" s="634"/>
      <c r="DR29" s="634"/>
      <c r="DS29" s="634"/>
      <c r="DT29" s="634"/>
      <c r="DU29" s="634"/>
      <c r="DV29" s="635"/>
      <c r="DW29" s="624">
        <v>11.6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1553511</v>
      </c>
      <c r="S30" s="622"/>
      <c r="T30" s="622"/>
      <c r="U30" s="622"/>
      <c r="V30" s="622"/>
      <c r="W30" s="622"/>
      <c r="X30" s="622"/>
      <c r="Y30" s="623"/>
      <c r="Z30" s="659">
        <v>13.2</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807248</v>
      </c>
      <c r="CS30" s="622"/>
      <c r="CT30" s="622"/>
      <c r="CU30" s="622"/>
      <c r="CV30" s="622"/>
      <c r="CW30" s="622"/>
      <c r="CX30" s="622"/>
      <c r="CY30" s="623"/>
      <c r="CZ30" s="624">
        <v>7.2</v>
      </c>
      <c r="DA30" s="636"/>
      <c r="DB30" s="636"/>
      <c r="DC30" s="637"/>
      <c r="DD30" s="627">
        <v>807248</v>
      </c>
      <c r="DE30" s="622"/>
      <c r="DF30" s="622"/>
      <c r="DG30" s="622"/>
      <c r="DH30" s="622"/>
      <c r="DI30" s="622"/>
      <c r="DJ30" s="622"/>
      <c r="DK30" s="623"/>
      <c r="DL30" s="627">
        <v>807248</v>
      </c>
      <c r="DM30" s="622"/>
      <c r="DN30" s="622"/>
      <c r="DO30" s="622"/>
      <c r="DP30" s="622"/>
      <c r="DQ30" s="622"/>
      <c r="DR30" s="622"/>
      <c r="DS30" s="622"/>
      <c r="DT30" s="622"/>
      <c r="DU30" s="622"/>
      <c r="DV30" s="623"/>
      <c r="DW30" s="624">
        <v>11.4</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99.6</v>
      </c>
      <c r="BH31" s="684"/>
      <c r="BI31" s="684"/>
      <c r="BJ31" s="684"/>
      <c r="BK31" s="684"/>
      <c r="BL31" s="684"/>
      <c r="BM31" s="685">
        <v>98.7</v>
      </c>
      <c r="BN31" s="684"/>
      <c r="BO31" s="684"/>
      <c r="BP31" s="684"/>
      <c r="BQ31" s="686"/>
      <c r="BR31" s="683">
        <v>99.3</v>
      </c>
      <c r="BS31" s="684"/>
      <c r="BT31" s="684"/>
      <c r="BU31" s="684"/>
      <c r="BV31" s="684"/>
      <c r="BW31" s="684"/>
      <c r="BX31" s="685">
        <v>98.7</v>
      </c>
      <c r="BY31" s="684"/>
      <c r="BZ31" s="684"/>
      <c r="CA31" s="684"/>
      <c r="CB31" s="686"/>
      <c r="CD31" s="642"/>
      <c r="CE31" s="643"/>
      <c r="CF31" s="618" t="s">
        <v>301</v>
      </c>
      <c r="CG31" s="619"/>
      <c r="CH31" s="619"/>
      <c r="CI31" s="619"/>
      <c r="CJ31" s="619"/>
      <c r="CK31" s="619"/>
      <c r="CL31" s="619"/>
      <c r="CM31" s="619"/>
      <c r="CN31" s="619"/>
      <c r="CO31" s="619"/>
      <c r="CP31" s="619"/>
      <c r="CQ31" s="620"/>
      <c r="CR31" s="621">
        <v>19416</v>
      </c>
      <c r="CS31" s="634"/>
      <c r="CT31" s="634"/>
      <c r="CU31" s="634"/>
      <c r="CV31" s="634"/>
      <c r="CW31" s="634"/>
      <c r="CX31" s="634"/>
      <c r="CY31" s="635"/>
      <c r="CZ31" s="624">
        <v>0.2</v>
      </c>
      <c r="DA31" s="636"/>
      <c r="DB31" s="636"/>
      <c r="DC31" s="637"/>
      <c r="DD31" s="627">
        <v>19416</v>
      </c>
      <c r="DE31" s="634"/>
      <c r="DF31" s="634"/>
      <c r="DG31" s="634"/>
      <c r="DH31" s="634"/>
      <c r="DI31" s="634"/>
      <c r="DJ31" s="634"/>
      <c r="DK31" s="635"/>
      <c r="DL31" s="627">
        <v>19416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805953</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99.5</v>
      </c>
      <c r="BH32" s="634"/>
      <c r="BI32" s="634"/>
      <c r="BJ32" s="634"/>
      <c r="BK32" s="634"/>
      <c r="BL32" s="634"/>
      <c r="BM32" s="625">
        <v>98.4</v>
      </c>
      <c r="BN32" s="634"/>
      <c r="BO32" s="634"/>
      <c r="BP32" s="634"/>
      <c r="BQ32" s="657"/>
      <c r="BR32" s="687">
        <v>99.1</v>
      </c>
      <c r="BS32" s="634"/>
      <c r="BT32" s="634"/>
      <c r="BU32" s="634"/>
      <c r="BV32" s="634"/>
      <c r="BW32" s="634"/>
      <c r="BX32" s="625">
        <v>98.5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6328</v>
      </c>
      <c r="S33" s="622"/>
      <c r="T33" s="622"/>
      <c r="U33" s="622"/>
      <c r="V33" s="622"/>
      <c r="W33" s="622"/>
      <c r="X33" s="622"/>
      <c r="Y33" s="623"/>
      <c r="Z33" s="659">
        <v>0.1</v>
      </c>
      <c r="AA33" s="659"/>
      <c r="AB33" s="659"/>
      <c r="AC33" s="659"/>
      <c r="AD33" s="660">
        <v>3229</v>
      </c>
      <c r="AE33" s="660"/>
      <c r="AF33" s="660"/>
      <c r="AG33" s="660"/>
      <c r="AH33" s="660"/>
      <c r="AI33" s="660"/>
      <c r="AJ33" s="660"/>
      <c r="AK33" s="660"/>
      <c r="AL33" s="624">
        <v>0</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99.5</v>
      </c>
      <c r="BH33" s="606"/>
      <c r="BI33" s="606"/>
      <c r="BJ33" s="606"/>
      <c r="BK33" s="606"/>
      <c r="BL33" s="606"/>
      <c r="BM33" s="652">
        <v>98.8</v>
      </c>
      <c r="BN33" s="606"/>
      <c r="BO33" s="606"/>
      <c r="BP33" s="606"/>
      <c r="BQ33" s="669"/>
      <c r="BR33" s="682">
        <v>99.3</v>
      </c>
      <c r="BS33" s="606"/>
      <c r="BT33" s="606"/>
      <c r="BU33" s="606"/>
      <c r="BV33" s="606"/>
      <c r="BW33" s="606"/>
      <c r="BX33" s="652">
        <v>98.9</v>
      </c>
      <c r="BY33" s="606"/>
      <c r="BZ33" s="606"/>
      <c r="CA33" s="606"/>
      <c r="CB33" s="669"/>
      <c r="CD33" s="618" t="s">
        <v>308</v>
      </c>
      <c r="CE33" s="619"/>
      <c r="CF33" s="619"/>
      <c r="CG33" s="619"/>
      <c r="CH33" s="619"/>
      <c r="CI33" s="619"/>
      <c r="CJ33" s="619"/>
      <c r="CK33" s="619"/>
      <c r="CL33" s="619"/>
      <c r="CM33" s="619"/>
      <c r="CN33" s="619"/>
      <c r="CO33" s="619"/>
      <c r="CP33" s="619"/>
      <c r="CQ33" s="620"/>
      <c r="CR33" s="621">
        <v>4818086</v>
      </c>
      <c r="CS33" s="634"/>
      <c r="CT33" s="634"/>
      <c r="CU33" s="634"/>
      <c r="CV33" s="634"/>
      <c r="CW33" s="634"/>
      <c r="CX33" s="634"/>
      <c r="CY33" s="635"/>
      <c r="CZ33" s="624">
        <v>43.1</v>
      </c>
      <c r="DA33" s="636"/>
      <c r="DB33" s="636"/>
      <c r="DC33" s="637"/>
      <c r="DD33" s="627">
        <v>3980587</v>
      </c>
      <c r="DE33" s="634"/>
      <c r="DF33" s="634"/>
      <c r="DG33" s="634"/>
      <c r="DH33" s="634"/>
      <c r="DI33" s="634"/>
      <c r="DJ33" s="634"/>
      <c r="DK33" s="635"/>
      <c r="DL33" s="627">
        <v>3189789</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36841</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1972852</v>
      </c>
      <c r="CS34" s="622"/>
      <c r="CT34" s="622"/>
      <c r="CU34" s="622"/>
      <c r="CV34" s="622"/>
      <c r="CW34" s="622"/>
      <c r="CX34" s="622"/>
      <c r="CY34" s="623"/>
      <c r="CZ34" s="624">
        <v>17.7</v>
      </c>
      <c r="DA34" s="636"/>
      <c r="DB34" s="636"/>
      <c r="DC34" s="637"/>
      <c r="DD34" s="627">
        <v>1473178</v>
      </c>
      <c r="DE34" s="622"/>
      <c r="DF34" s="622"/>
      <c r="DG34" s="622"/>
      <c r="DH34" s="622"/>
      <c r="DI34" s="622"/>
      <c r="DJ34" s="622"/>
      <c r="DK34" s="623"/>
      <c r="DL34" s="627">
        <v>1286221</v>
      </c>
      <c r="DM34" s="622"/>
      <c r="DN34" s="622"/>
      <c r="DO34" s="622"/>
      <c r="DP34" s="622"/>
      <c r="DQ34" s="622"/>
      <c r="DR34" s="622"/>
      <c r="DS34" s="622"/>
      <c r="DT34" s="622"/>
      <c r="DU34" s="622"/>
      <c r="DV34" s="623"/>
      <c r="DW34" s="624">
        <v>18.100000000000001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611018</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66243</v>
      </c>
      <c r="CS35" s="634"/>
      <c r="CT35" s="634"/>
      <c r="CU35" s="634"/>
      <c r="CV35" s="634"/>
      <c r="CW35" s="634"/>
      <c r="CX35" s="634"/>
      <c r="CY35" s="635"/>
      <c r="CZ35" s="624">
        <v>0.6</v>
      </c>
      <c r="DA35" s="636"/>
      <c r="DB35" s="636"/>
      <c r="DC35" s="637"/>
      <c r="DD35" s="627">
        <v>65023</v>
      </c>
      <c r="DE35" s="634"/>
      <c r="DF35" s="634"/>
      <c r="DG35" s="634"/>
      <c r="DH35" s="634"/>
      <c r="DI35" s="634"/>
      <c r="DJ35" s="634"/>
      <c r="DK35" s="635"/>
      <c r="DL35" s="627">
        <v>64007</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562149</v>
      </c>
      <c r="S36" s="622"/>
      <c r="T36" s="622"/>
      <c r="U36" s="622"/>
      <c r="V36" s="622"/>
      <c r="W36" s="622"/>
      <c r="X36" s="622"/>
      <c r="Y36" s="623"/>
      <c r="Z36" s="659">
        <v>4.8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1302156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52040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1397487</v>
      </c>
      <c r="CS36" s="622"/>
      <c r="CT36" s="622"/>
      <c r="CU36" s="622"/>
      <c r="CV36" s="622"/>
      <c r="CW36" s="622"/>
      <c r="CX36" s="622"/>
      <c r="CY36" s="623"/>
      <c r="CZ36" s="624">
        <v>12.5</v>
      </c>
      <c r="DA36" s="636"/>
      <c r="DB36" s="636"/>
      <c r="DC36" s="637"/>
      <c r="DD36" s="627">
        <v>1300523</v>
      </c>
      <c r="DE36" s="622"/>
      <c r="DF36" s="622"/>
      <c r="DG36" s="622"/>
      <c r="DH36" s="622"/>
      <c r="DI36" s="622"/>
      <c r="DJ36" s="622"/>
      <c r="DK36" s="623"/>
      <c r="DL36" s="627">
        <v>1081140</v>
      </c>
      <c r="DM36" s="622"/>
      <c r="DN36" s="622"/>
      <c r="DO36" s="622"/>
      <c r="DP36" s="622"/>
      <c r="DQ36" s="622"/>
      <c r="DR36" s="622"/>
      <c r="DS36" s="622"/>
      <c r="DT36" s="622"/>
      <c r="DU36" s="622"/>
      <c r="DV36" s="623"/>
      <c r="DW36" s="624">
        <v>15.2</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450795</v>
      </c>
      <c r="S37" s="622"/>
      <c r="T37" s="622"/>
      <c r="U37" s="622"/>
      <c r="V37" s="622"/>
      <c r="W37" s="622"/>
      <c r="X37" s="622"/>
      <c r="Y37" s="623"/>
      <c r="Z37" s="659">
        <v>3.8</v>
      </c>
      <c r="AA37" s="659"/>
      <c r="AB37" s="659"/>
      <c r="AC37" s="659"/>
      <c r="AD37" s="660">
        <v>14867</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312745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43530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704640</v>
      </c>
      <c r="CS37" s="634"/>
      <c r="CT37" s="634"/>
      <c r="CU37" s="634"/>
      <c r="CV37" s="634"/>
      <c r="CW37" s="634"/>
      <c r="CX37" s="634"/>
      <c r="CY37" s="635"/>
      <c r="CZ37" s="624">
        <v>6.3</v>
      </c>
      <c r="DA37" s="636"/>
      <c r="DB37" s="636"/>
      <c r="DC37" s="637"/>
      <c r="DD37" s="627">
        <v>704640</v>
      </c>
      <c r="DE37" s="634"/>
      <c r="DF37" s="634"/>
      <c r="DG37" s="634"/>
      <c r="DH37" s="634"/>
      <c r="DI37" s="634"/>
      <c r="DJ37" s="634"/>
      <c r="DK37" s="635"/>
      <c r="DL37" s="627">
        <v>672919</v>
      </c>
      <c r="DM37" s="634"/>
      <c r="DN37" s="634"/>
      <c r="DO37" s="634"/>
      <c r="DP37" s="634"/>
      <c r="DQ37" s="634"/>
      <c r="DR37" s="634"/>
      <c r="DS37" s="634"/>
      <c r="DT37" s="634"/>
      <c r="DU37" s="634"/>
      <c r="DV37" s="635"/>
      <c r="DW37" s="624">
        <v>9.5</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124936</v>
      </c>
      <c r="S38" s="622"/>
      <c r="T38" s="622"/>
      <c r="U38" s="622"/>
      <c r="V38" s="622"/>
      <c r="W38" s="622"/>
      <c r="X38" s="622"/>
      <c r="Y38" s="623"/>
      <c r="Z38" s="659">
        <v>1.1000000000000001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31049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2729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958362</v>
      </c>
      <c r="CS38" s="622"/>
      <c r="CT38" s="622"/>
      <c r="CU38" s="622"/>
      <c r="CV38" s="622"/>
      <c r="CW38" s="622"/>
      <c r="CX38" s="622"/>
      <c r="CY38" s="623"/>
      <c r="CZ38" s="624">
        <v>8.6</v>
      </c>
      <c r="DA38" s="636"/>
      <c r="DB38" s="636"/>
      <c r="DC38" s="637"/>
      <c r="DD38" s="627">
        <v>800558</v>
      </c>
      <c r="DE38" s="622"/>
      <c r="DF38" s="622"/>
      <c r="DG38" s="622"/>
      <c r="DH38" s="622"/>
      <c r="DI38" s="622"/>
      <c r="DJ38" s="622"/>
      <c r="DK38" s="623"/>
      <c r="DL38" s="627">
        <v>758421</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4163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271837</v>
      </c>
      <c r="CS39" s="634"/>
      <c r="CT39" s="634"/>
      <c r="CU39" s="634"/>
      <c r="CV39" s="634"/>
      <c r="CW39" s="634"/>
      <c r="CX39" s="634"/>
      <c r="CY39" s="635"/>
      <c r="CZ39" s="624">
        <v>2.4</v>
      </c>
      <c r="DA39" s="636"/>
      <c r="DB39" s="636"/>
      <c r="DC39" s="637"/>
      <c r="DD39" s="627">
        <v>235000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35136</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133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151305</v>
      </c>
      <c r="CS40" s="622"/>
      <c r="CT40" s="622"/>
      <c r="CU40" s="622"/>
      <c r="CV40" s="622"/>
      <c r="CW40" s="622"/>
      <c r="CX40" s="622"/>
      <c r="CY40" s="623"/>
      <c r="CZ40" s="624">
        <v>1.4</v>
      </c>
      <c r="DA40" s="636"/>
      <c r="DB40" s="636"/>
      <c r="DC40" s="637"/>
      <c r="DD40" s="627">
        <v>106305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11811002</v>
      </c>
      <c r="S41" s="646"/>
      <c r="T41" s="646"/>
      <c r="U41" s="646"/>
      <c r="V41" s="646"/>
      <c r="W41" s="646"/>
      <c r="X41" s="646"/>
      <c r="Y41" s="649"/>
      <c r="Z41" s="650">
        <v>100</v>
      </c>
      <c r="AA41" s="650"/>
      <c r="AB41" s="650"/>
      <c r="AC41" s="650"/>
      <c r="AD41" s="651">
        <v>7062580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187993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770369</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1017113</v>
      </c>
      <c r="CS42" s="634"/>
      <c r="CT42" s="634"/>
      <c r="CU42" s="634"/>
      <c r="CV42" s="634"/>
      <c r="CW42" s="634"/>
      <c r="CX42" s="634"/>
      <c r="CY42" s="635"/>
      <c r="CZ42" s="624">
        <v>9.1</v>
      </c>
      <c r="DA42" s="636"/>
      <c r="DB42" s="636"/>
      <c r="DC42" s="637"/>
      <c r="DD42" s="627">
        <v>295746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36816</v>
      </c>
      <c r="CS43" s="634"/>
      <c r="CT43" s="634"/>
      <c r="CU43" s="634"/>
      <c r="CV43" s="634"/>
      <c r="CW43" s="634"/>
      <c r="CX43" s="634"/>
      <c r="CY43" s="635"/>
      <c r="CZ43" s="624">
        <v>0.3</v>
      </c>
      <c r="DA43" s="636"/>
      <c r="DB43" s="636"/>
      <c r="DC43" s="637"/>
      <c r="DD43" s="627">
        <v>36816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1017113</v>
      </c>
      <c r="CS44" s="622"/>
      <c r="CT44" s="622"/>
      <c r="CU44" s="622"/>
      <c r="CV44" s="622"/>
      <c r="CW44" s="622"/>
      <c r="CX44" s="622"/>
      <c r="CY44" s="623"/>
      <c r="CZ44" s="624">
        <v>9.1</v>
      </c>
      <c r="DA44" s="625"/>
      <c r="DB44" s="625"/>
      <c r="DC44" s="626"/>
      <c r="DD44" s="627">
        <v>295746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74372</v>
      </c>
      <c r="CS45" s="634"/>
      <c r="CT45" s="634"/>
      <c r="CU45" s="634"/>
      <c r="CV45" s="634"/>
      <c r="CW45" s="634"/>
      <c r="CX45" s="634"/>
      <c r="CY45" s="635"/>
      <c r="CZ45" s="624">
        <v>0.7</v>
      </c>
      <c r="DA45" s="636"/>
      <c r="DB45" s="636"/>
      <c r="DC45" s="637"/>
      <c r="DD45" s="627">
        <v>6469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900097</v>
      </c>
      <c r="CS46" s="622"/>
      <c r="CT46" s="622"/>
      <c r="CU46" s="622"/>
      <c r="CV46" s="622"/>
      <c r="CW46" s="622"/>
      <c r="CX46" s="622"/>
      <c r="CY46" s="623"/>
      <c r="CZ46" s="624">
        <v>8.1</v>
      </c>
      <c r="DA46" s="625"/>
      <c r="DB46" s="625"/>
      <c r="DC46" s="626"/>
      <c r="DD46" s="627">
        <v>260433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11170584</v>
      </c>
      <c r="CS49" s="606"/>
      <c r="CT49" s="606"/>
      <c r="CU49" s="606"/>
      <c r="CV49" s="606"/>
      <c r="CW49" s="606"/>
      <c r="CX49" s="606"/>
      <c r="CY49" s="607"/>
      <c r="CZ49" s="608">
        <v>100</v>
      </c>
      <c r="DA49" s="609"/>
      <c r="DB49" s="609"/>
      <c r="DC49" s="610"/>
      <c r="DD49" s="611">
        <v>7983560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LaXsOfdYafLt6L/qrSN6Z8M60WmFsZ/RM6K2VK7yXGvE68+uaDArvC7924gJQd71K7AzzFhs4xGFbx+6z6Crw==" saltValue="wQc8ccv/WEdoC8Ow59Hk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11811</v>
      </c>
      <c r="R7" s="1103"/>
      <c r="S7" s="1103"/>
      <c r="T7" s="1103"/>
      <c r="U7" s="1103"/>
      <c r="V7" s="1103">
        <v>11171</v>
      </c>
      <c r="W7" s="1103"/>
      <c r="X7" s="1103"/>
      <c r="Y7" s="1103"/>
      <c r="Z7" s="1103"/>
      <c r="AA7" s="1103">
        <v>640</v>
      </c>
      <c r="AB7" s="1103"/>
      <c r="AC7" s="1103"/>
      <c r="AD7" s="1103"/>
      <c r="AE7" s="1104"/>
      <c r="AF7" s="1105">
        <v>596</v>
      </c>
      <c r="AG7" s="1106"/>
      <c r="AH7" s="1106"/>
      <c r="AI7" s="1106"/>
      <c r="AJ7" s="1107"/>
      <c r="AK7" s="1108">
        <v>611</v>
      </c>
      <c r="AL7" s="1109"/>
      <c r="AM7" s="1109"/>
      <c r="AN7" s="1109"/>
      <c r="AO7" s="1109"/>
      <c r="AP7" s="1109">
        <v>8649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11811</v>
      </c>
      <c r="R23" s="1061"/>
      <c r="S23" s="1061"/>
      <c r="T23" s="1061"/>
      <c r="U23" s="1061"/>
      <c r="V23" s="1061">
        <v>11171</v>
      </c>
      <c r="W23" s="1061"/>
      <c r="X23" s="1061"/>
      <c r="Y23" s="1061"/>
      <c r="Z23" s="1061"/>
      <c r="AA23" s="1061">
        <v>640</v>
      </c>
      <c r="AB23" s="1061"/>
      <c r="AC23" s="1061"/>
      <c r="AD23" s="1061"/>
      <c r="AE23" s="1068"/>
      <c r="AF23" s="1069">
        <v>596</v>
      </c>
      <c r="AG23" s="1061"/>
      <c r="AH23" s="1061"/>
      <c r="AI23" s="1061"/>
      <c r="AJ23" s="1070"/>
      <c r="AK23" s="1071"/>
      <c r="AL23" s="1072"/>
      <c r="AM23" s="1072"/>
      <c r="AN23" s="1072"/>
      <c r="AO23" s="1072"/>
      <c r="AP23" s="1061">
        <v>8649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2323</v>
      </c>
      <c r="R28" s="1051"/>
      <c r="S28" s="1051"/>
      <c r="T28" s="1051"/>
      <c r="U28" s="1051"/>
      <c r="V28" s="1051">
        <v>2271</v>
      </c>
      <c r="W28" s="1051"/>
      <c r="X28" s="1051"/>
      <c r="Y28" s="1051"/>
      <c r="Z28" s="1051"/>
      <c r="AA28" s="1051">
        <v>52</v>
      </c>
      <c r="AB28" s="1051"/>
      <c r="AC28" s="1051"/>
      <c r="AD28" s="1051"/>
      <c r="AE28" s="1052"/>
      <c r="AF28" s="1053">
        <v>52</v>
      </c>
      <c r="AG28" s="1051"/>
      <c r="AH28" s="1051"/>
      <c r="AI28" s="1051"/>
      <c r="AJ28" s="1054"/>
      <c r="AK28" s="1042">
        <v>150</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2137</v>
      </c>
      <c r="R29" s="1039"/>
      <c r="S29" s="1039"/>
      <c r="T29" s="1039"/>
      <c r="U29" s="1039"/>
      <c r="V29" s="1039">
        <v>2072</v>
      </c>
      <c r="W29" s="1039"/>
      <c r="X29" s="1039"/>
      <c r="Y29" s="1039"/>
      <c r="Z29" s="1039"/>
      <c r="AA29" s="1039">
        <v>65</v>
      </c>
      <c r="AB29" s="1039"/>
      <c r="AC29" s="1039"/>
      <c r="AD29" s="1039"/>
      <c r="AE29" s="1040"/>
      <c r="AF29" s="1035">
        <v>65</v>
      </c>
      <c r="AG29" s="1036"/>
      <c r="AH29" s="1036"/>
      <c r="AI29" s="1036"/>
      <c r="AJ29" s="1037"/>
      <c r="AK29" s="980">
        <v>295</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534</v>
      </c>
      <c r="R30" s="1039"/>
      <c r="S30" s="1039"/>
      <c r="T30" s="1039"/>
      <c r="U30" s="1039"/>
      <c r="V30" s="1039">
        <v>533</v>
      </c>
      <c r="W30" s="1039"/>
      <c r="X30" s="1039"/>
      <c r="Y30" s="1039"/>
      <c r="Z30" s="1039"/>
      <c r="AA30" s="1039">
        <v>1</v>
      </c>
      <c r="AB30" s="1039"/>
      <c r="AC30" s="1039"/>
      <c r="AD30" s="1039"/>
      <c r="AE30" s="1040"/>
      <c r="AF30" s="1035">
        <v>1</v>
      </c>
      <c r="AG30" s="1036"/>
      <c r="AH30" s="1036"/>
      <c r="AI30" s="1036"/>
      <c r="AJ30" s="1037"/>
      <c r="AK30" s="980">
        <v>80</v>
      </c>
      <c r="AL30" s="971"/>
      <c r="AM30" s="971"/>
      <c r="AN30" s="971"/>
      <c r="AO30" s="971"/>
      <c r="AP30" s="971" t="s">
        <v>544</v>
      </c>
      <c r="AQ30" s="971"/>
      <c r="AR30" s="971"/>
      <c r="AS30" s="971"/>
      <c r="AT30" s="971"/>
      <c r="AU30" s="971" t="s">
        <v>544</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547</v>
      </c>
      <c r="R31" s="1039"/>
      <c r="S31" s="1039"/>
      <c r="T31" s="1039"/>
      <c r="U31" s="1039"/>
      <c r="V31" s="1039">
        <v>520</v>
      </c>
      <c r="W31" s="1039"/>
      <c r="X31" s="1039"/>
      <c r="Y31" s="1039"/>
      <c r="Z31" s="1039"/>
      <c r="AA31" s="1039">
        <v>27</v>
      </c>
      <c r="AB31" s="1039"/>
      <c r="AC31" s="1039"/>
      <c r="AD31" s="1039"/>
      <c r="AE31" s="1040"/>
      <c r="AF31" s="1035">
        <v>1085</v>
      </c>
      <c r="AG31" s="1036"/>
      <c r="AH31" s="1036"/>
      <c r="AI31" s="1036"/>
      <c r="AJ31" s="1037"/>
      <c r="AK31" s="980">
        <v>3</v>
      </c>
      <c r="AL31" s="971"/>
      <c r="AM31" s="971"/>
      <c r="AN31" s="971"/>
      <c r="AO31" s="971"/>
      <c r="AP31" s="971">
        <v>273</v>
      </c>
      <c r="AQ31" s="971"/>
      <c r="AR31" s="971"/>
      <c r="AS31" s="971"/>
      <c r="AT31" s="971"/>
      <c r="AU31" s="971">
        <v>1</v>
      </c>
      <c r="AV31" s="971"/>
      <c r="AW31" s="971"/>
      <c r="AX31" s="971"/>
      <c r="AY31" s="971"/>
      <c r="AZ31" s="1041" t="s">
        <v>544</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508</v>
      </c>
      <c r="R32" s="1039"/>
      <c r="S32" s="1039"/>
      <c r="T32" s="1039"/>
      <c r="U32" s="1039"/>
      <c r="V32" s="1039">
        <v>497</v>
      </c>
      <c r="W32" s="1039"/>
      <c r="X32" s="1039"/>
      <c r="Y32" s="1039"/>
      <c r="Z32" s="1039"/>
      <c r="AA32" s="1039">
        <v>11</v>
      </c>
      <c r="AB32" s="1039"/>
      <c r="AC32" s="1039"/>
      <c r="AD32" s="1039"/>
      <c r="AE32" s="1040"/>
      <c r="AF32" s="1035">
        <v>52</v>
      </c>
      <c r="AG32" s="1036"/>
      <c r="AH32" s="1036"/>
      <c r="AI32" s="1036"/>
      <c r="AJ32" s="1037"/>
      <c r="AK32" s="980">
        <v>313</v>
      </c>
      <c r="AL32" s="971"/>
      <c r="AM32" s="971"/>
      <c r="AN32" s="971"/>
      <c r="AO32" s="971"/>
      <c r="AP32" s="971">
        <v>1983</v>
      </c>
      <c r="AQ32" s="971"/>
      <c r="AR32" s="971"/>
      <c r="AS32" s="971"/>
      <c r="AT32" s="971"/>
      <c r="AU32" s="971">
        <v>1430</v>
      </c>
      <c r="AV32" s="971"/>
      <c r="AW32" s="971"/>
      <c r="AX32" s="971"/>
      <c r="AY32" s="971"/>
      <c r="AZ32" s="1041" t="s">
        <v>544</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1255</v>
      </c>
      <c r="AG63" s="959"/>
      <c r="AH63" s="959"/>
      <c r="AI63" s="959"/>
      <c r="AJ63" s="1022"/>
      <c r="AK63" s="1023"/>
      <c r="AL63" s="963"/>
      <c r="AM63" s="963"/>
      <c r="AN63" s="963"/>
      <c r="AO63" s="963"/>
      <c r="AP63" s="959">
        <v>2256</v>
      </c>
      <c r="AQ63" s="959"/>
      <c r="AR63" s="959"/>
      <c r="AS63" s="959"/>
      <c r="AT63" s="959"/>
      <c r="AU63" s="959">
        <v>1431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3010</v>
      </c>
      <c r="R68" s="982"/>
      <c r="S68" s="982"/>
      <c r="T68" s="982"/>
      <c r="U68" s="982"/>
      <c r="V68" s="982">
        <v>2912</v>
      </c>
      <c r="W68" s="982"/>
      <c r="X68" s="982"/>
      <c r="Y68" s="982"/>
      <c r="Z68" s="982"/>
      <c r="AA68" s="982">
        <v>98</v>
      </c>
      <c r="AB68" s="982"/>
      <c r="AC68" s="982"/>
      <c r="AD68" s="982"/>
      <c r="AE68" s="982"/>
      <c r="AF68" s="982">
        <v>98</v>
      </c>
      <c r="AG68" s="982"/>
      <c r="AH68" s="982"/>
      <c r="AI68" s="982"/>
      <c r="AJ68" s="982"/>
      <c r="AK68" s="982" t="s">
        <v>547</v>
      </c>
      <c r="AL68" s="982"/>
      <c r="AM68" s="982"/>
      <c r="AN68" s="982"/>
      <c r="AO68" s="982"/>
      <c r="AP68" s="982">
        <v>8802</v>
      </c>
      <c r="AQ68" s="982"/>
      <c r="AR68" s="982"/>
      <c r="AS68" s="982"/>
      <c r="AT68" s="982"/>
      <c r="AU68" s="982">
        <v>1017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3068</v>
      </c>
      <c r="R69" s="971"/>
      <c r="S69" s="971"/>
      <c r="T69" s="971"/>
      <c r="U69" s="971"/>
      <c r="V69" s="971">
        <v>3031</v>
      </c>
      <c r="W69" s="971"/>
      <c r="X69" s="971"/>
      <c r="Y69" s="971"/>
      <c r="Z69" s="971"/>
      <c r="AA69" s="971">
        <v>37</v>
      </c>
      <c r="AB69" s="971"/>
      <c r="AC69" s="971"/>
      <c r="AD69" s="971"/>
      <c r="AE69" s="971"/>
      <c r="AF69" s="971">
        <v>37</v>
      </c>
      <c r="AG69" s="971"/>
      <c r="AH69" s="971"/>
      <c r="AI69" s="971"/>
      <c r="AJ69" s="971"/>
      <c r="AK69" s="971">
        <v>38</v>
      </c>
      <c r="AL69" s="971"/>
      <c r="AM69" s="971"/>
      <c r="AN69" s="971"/>
      <c r="AO69" s="971"/>
      <c r="AP69" s="971">
        <v>1359</v>
      </c>
      <c r="AQ69" s="971"/>
      <c r="AR69" s="971"/>
      <c r="AS69" s="971"/>
      <c r="AT69" s="971"/>
      <c r="AU69" s="971">
        <v>96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346</v>
      </c>
      <c r="R70" s="971"/>
      <c r="S70" s="971"/>
      <c r="T70" s="971"/>
      <c r="U70" s="971"/>
      <c r="V70" s="971">
        <v>340</v>
      </c>
      <c r="W70" s="971"/>
      <c r="X70" s="971"/>
      <c r="Y70" s="971"/>
      <c r="Z70" s="971"/>
      <c r="AA70" s="971">
        <v>6</v>
      </c>
      <c r="AB70" s="971"/>
      <c r="AC70" s="971"/>
      <c r="AD70" s="971"/>
      <c r="AE70" s="971"/>
      <c r="AF70" s="971">
        <v>6</v>
      </c>
      <c r="AG70" s="971"/>
      <c r="AH70" s="971"/>
      <c r="AI70" s="971"/>
      <c r="AJ70" s="971"/>
      <c r="AK70" s="971">
        <v>104</v>
      </c>
      <c r="AL70" s="971"/>
      <c r="AM70" s="971"/>
      <c r="AN70" s="971"/>
      <c r="AO70" s="971"/>
      <c r="AP70" s="971">
        <v>86</v>
      </c>
      <c r="AQ70" s="971"/>
      <c r="AR70" s="971"/>
      <c r="AS70" s="971"/>
      <c r="AT70" s="971"/>
      <c r="AU70" s="971">
        <v>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8102</v>
      </c>
      <c r="R71" s="971"/>
      <c r="S71" s="971"/>
      <c r="T71" s="971"/>
      <c r="U71" s="971"/>
      <c r="V71" s="971">
        <v>6206</v>
      </c>
      <c r="W71" s="971"/>
      <c r="X71" s="971"/>
      <c r="Y71" s="971"/>
      <c r="Z71" s="971"/>
      <c r="AA71" s="971">
        <v>1897</v>
      </c>
      <c r="AB71" s="971"/>
      <c r="AC71" s="971"/>
      <c r="AD71" s="971"/>
      <c r="AE71" s="971"/>
      <c r="AF71" s="971">
        <v>1897</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2653</v>
      </c>
      <c r="R72" s="971"/>
      <c r="S72" s="971"/>
      <c r="T72" s="971"/>
      <c r="U72" s="971"/>
      <c r="V72" s="971">
        <v>2392</v>
      </c>
      <c r="W72" s="971"/>
      <c r="X72" s="971"/>
      <c r="Y72" s="971"/>
      <c r="Z72" s="971"/>
      <c r="AA72" s="971">
        <v>261</v>
      </c>
      <c r="AB72" s="971"/>
      <c r="AC72" s="971"/>
      <c r="AD72" s="971"/>
      <c r="AE72" s="971"/>
      <c r="AF72" s="971">
        <v>261</v>
      </c>
      <c r="AG72" s="971"/>
      <c r="AH72" s="971"/>
      <c r="AI72" s="971"/>
      <c r="AJ72" s="971"/>
      <c r="AK72" s="971" t="s">
        <v>554</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1047955</v>
      </c>
      <c r="R73" s="971"/>
      <c r="S73" s="971"/>
      <c r="T73" s="971"/>
      <c r="U73" s="971"/>
      <c r="V73" s="971">
        <v>1016638</v>
      </c>
      <c r="W73" s="971"/>
      <c r="X73" s="971"/>
      <c r="Y73" s="971"/>
      <c r="Z73" s="971"/>
      <c r="AA73" s="971">
        <v>31318</v>
      </c>
      <c r="AB73" s="971"/>
      <c r="AC73" s="971"/>
      <c r="AD73" s="971"/>
      <c r="AE73" s="971"/>
      <c r="AF73" s="971">
        <v>31318</v>
      </c>
      <c r="AG73" s="971"/>
      <c r="AH73" s="971"/>
      <c r="AI73" s="971"/>
      <c r="AJ73" s="971"/>
      <c r="AK73" s="971">
        <v>1</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33617</v>
      </c>
      <c r="AG88" s="959"/>
      <c r="AH88" s="959"/>
      <c r="AI88" s="959"/>
      <c r="AJ88" s="959"/>
      <c r="AK88" s="963"/>
      <c r="AL88" s="963"/>
      <c r="AM88" s="963"/>
      <c r="AN88" s="963"/>
      <c r="AO88" s="963"/>
      <c r="AP88" s="959">
        <v>10247</v>
      </c>
      <c r="AQ88" s="959"/>
      <c r="AR88" s="959"/>
      <c r="AS88" s="959"/>
      <c r="AT88" s="959"/>
      <c r="AU88" s="959">
        <v>1116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825752</v>
      </c>
      <c r="AB110" s="889"/>
      <c r="AC110" s="889"/>
      <c r="AD110" s="889"/>
      <c r="AE110" s="890"/>
      <c r="AF110" s="891">
        <v>852126</v>
      </c>
      <c r="AG110" s="889"/>
      <c r="AH110" s="889"/>
      <c r="AI110" s="889"/>
      <c r="AJ110" s="890"/>
      <c r="AK110" s="891">
        <v>826664</v>
      </c>
      <c r="AL110" s="889"/>
      <c r="AM110" s="889"/>
      <c r="AN110" s="889"/>
      <c r="AO110" s="890"/>
      <c r="AP110" s="892">
        <v>13.2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9847621</v>
      </c>
      <c r="BR110" s="842"/>
      <c r="BS110" s="842"/>
      <c r="BT110" s="842"/>
      <c r="BU110" s="842"/>
      <c r="BV110" s="842">
        <v>9331797</v>
      </c>
      <c r="BW110" s="842"/>
      <c r="BX110" s="842"/>
      <c r="BY110" s="842"/>
      <c r="BZ110" s="842"/>
      <c r="CA110" s="842">
        <v>8649485</v>
      </c>
      <c r="CB110" s="842"/>
      <c r="CC110" s="842"/>
      <c r="CD110" s="842"/>
      <c r="CE110" s="842"/>
      <c r="CF110" s="866">
        <v>137.80000000000001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1805108</v>
      </c>
      <c r="BR112" s="817"/>
      <c r="BS112" s="817"/>
      <c r="BT112" s="817"/>
      <c r="BU112" s="817"/>
      <c r="BV112" s="817">
        <v>1597429</v>
      </c>
      <c r="BW112" s="817"/>
      <c r="BX112" s="817"/>
      <c r="BY112" s="817"/>
      <c r="BZ112" s="817"/>
      <c r="CA112" s="817">
        <v>1430982</v>
      </c>
      <c r="CB112" s="817"/>
      <c r="CC112" s="817"/>
      <c r="CD112" s="817"/>
      <c r="CE112" s="817"/>
      <c r="CF112" s="875">
        <v>22.8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241237</v>
      </c>
      <c r="AB113" s="919"/>
      <c r="AC113" s="919"/>
      <c r="AD113" s="919"/>
      <c r="AE113" s="920"/>
      <c r="AF113" s="921">
        <v>232093</v>
      </c>
      <c r="AG113" s="919"/>
      <c r="AH113" s="919"/>
      <c r="AI113" s="919"/>
      <c r="AJ113" s="920"/>
      <c r="AK113" s="921">
        <v>220027</v>
      </c>
      <c r="AL113" s="919"/>
      <c r="AM113" s="919"/>
      <c r="AN113" s="919"/>
      <c r="AO113" s="920"/>
      <c r="AP113" s="922">
        <v>3.5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1279471</v>
      </c>
      <c r="BR113" s="817"/>
      <c r="BS113" s="817"/>
      <c r="BT113" s="817"/>
      <c r="BU113" s="817"/>
      <c r="BV113" s="817">
        <v>1148444</v>
      </c>
      <c r="BW113" s="817"/>
      <c r="BX113" s="817"/>
      <c r="BY113" s="817"/>
      <c r="BZ113" s="817"/>
      <c r="CA113" s="817">
        <v>1116818</v>
      </c>
      <c r="CB113" s="817"/>
      <c r="CC113" s="817"/>
      <c r="CD113" s="817"/>
      <c r="CE113" s="817"/>
      <c r="CF113" s="875">
        <v>17.8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129737</v>
      </c>
      <c r="AB114" s="780"/>
      <c r="AC114" s="780"/>
      <c r="AD114" s="780"/>
      <c r="AE114" s="781"/>
      <c r="AF114" s="782">
        <v>132839</v>
      </c>
      <c r="AG114" s="780"/>
      <c r="AH114" s="780"/>
      <c r="AI114" s="780"/>
      <c r="AJ114" s="781"/>
      <c r="AK114" s="782">
        <v>122862</v>
      </c>
      <c r="AL114" s="780"/>
      <c r="AM114" s="780"/>
      <c r="AN114" s="780"/>
      <c r="AO114" s="781"/>
      <c r="AP114" s="824">
        <v>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1367705</v>
      </c>
      <c r="BR114" s="817"/>
      <c r="BS114" s="817"/>
      <c r="BT114" s="817"/>
      <c r="BU114" s="817"/>
      <c r="BV114" s="817">
        <v>1339769</v>
      </c>
      <c r="BW114" s="817"/>
      <c r="BX114" s="817"/>
      <c r="BY114" s="817"/>
      <c r="BZ114" s="817"/>
      <c r="CA114" s="817">
        <v>1338804</v>
      </c>
      <c r="CB114" s="817"/>
      <c r="CC114" s="817"/>
      <c r="CD114" s="817"/>
      <c r="CE114" s="817"/>
      <c r="CF114" s="875">
        <v>21.3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1196726</v>
      </c>
      <c r="AB117" s="903"/>
      <c r="AC117" s="903"/>
      <c r="AD117" s="903"/>
      <c r="AE117" s="904"/>
      <c r="AF117" s="905">
        <v>1217058</v>
      </c>
      <c r="AG117" s="903"/>
      <c r="AH117" s="903"/>
      <c r="AI117" s="903"/>
      <c r="AJ117" s="904"/>
      <c r="AK117" s="905">
        <v>1169553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14299905</v>
      </c>
      <c r="BR119" s="845"/>
      <c r="BS119" s="845"/>
      <c r="BT119" s="845"/>
      <c r="BU119" s="845"/>
      <c r="BV119" s="845">
        <v>13417439</v>
      </c>
      <c r="BW119" s="845"/>
      <c r="BX119" s="845"/>
      <c r="BY119" s="845"/>
      <c r="BZ119" s="845"/>
      <c r="CA119" s="845">
        <v>12536089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4164583</v>
      </c>
      <c r="BR120" s="842"/>
      <c r="BS120" s="842"/>
      <c r="BT120" s="842"/>
      <c r="BU120" s="842"/>
      <c r="BV120" s="842">
        <v>4171990</v>
      </c>
      <c r="BW120" s="842"/>
      <c r="BX120" s="842"/>
      <c r="BY120" s="842"/>
      <c r="BZ120" s="842"/>
      <c r="CA120" s="842">
        <v>3841729</v>
      </c>
      <c r="CB120" s="842"/>
      <c r="CC120" s="842"/>
      <c r="CD120" s="842"/>
      <c r="CE120" s="842"/>
      <c r="CF120" s="866">
        <v>61.2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1804122</v>
      </c>
      <c r="DH120" s="842"/>
      <c r="DI120" s="842"/>
      <c r="DJ120" s="842"/>
      <c r="DK120" s="842"/>
      <c r="DL120" s="842">
        <v>1596517</v>
      </c>
      <c r="DM120" s="842"/>
      <c r="DN120" s="842"/>
      <c r="DO120" s="842"/>
      <c r="DP120" s="842"/>
      <c r="DQ120" s="842">
        <v>1429892</v>
      </c>
      <c r="DR120" s="842"/>
      <c r="DS120" s="842"/>
      <c r="DT120" s="842"/>
      <c r="DU120" s="842"/>
      <c r="DV120" s="843">
        <v>22.8</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1584019</v>
      </c>
      <c r="BR121" s="817"/>
      <c r="BS121" s="817"/>
      <c r="BT121" s="817"/>
      <c r="BU121" s="817"/>
      <c r="BV121" s="817">
        <v>1432076</v>
      </c>
      <c r="BW121" s="817"/>
      <c r="BX121" s="817"/>
      <c r="BY121" s="817"/>
      <c r="BZ121" s="817"/>
      <c r="CA121" s="817">
        <v>1309781</v>
      </c>
      <c r="CB121" s="817"/>
      <c r="CC121" s="817"/>
      <c r="CD121" s="817"/>
      <c r="CE121" s="817"/>
      <c r="CF121" s="875">
        <v>20.9</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986</v>
      </c>
      <c r="DH121" s="817"/>
      <c r="DI121" s="817"/>
      <c r="DJ121" s="817"/>
      <c r="DK121" s="817"/>
      <c r="DL121" s="817">
        <v>912</v>
      </c>
      <c r="DM121" s="817"/>
      <c r="DN121" s="817"/>
      <c r="DO121" s="817"/>
      <c r="DP121" s="817"/>
      <c r="DQ121" s="817">
        <v>1090</v>
      </c>
      <c r="DR121" s="817"/>
      <c r="DS121" s="817"/>
      <c r="DT121" s="817"/>
      <c r="DU121" s="817"/>
      <c r="DV121" s="794">
        <v>0</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7320813</v>
      </c>
      <c r="BR122" s="845"/>
      <c r="BS122" s="845"/>
      <c r="BT122" s="845"/>
      <c r="BU122" s="845"/>
      <c r="BV122" s="845">
        <v>6861302</v>
      </c>
      <c r="BW122" s="845"/>
      <c r="BX122" s="845"/>
      <c r="BY122" s="845"/>
      <c r="BZ122" s="845"/>
      <c r="CA122" s="845">
        <v>6256951</v>
      </c>
      <c r="CB122" s="845"/>
      <c r="CC122" s="845"/>
      <c r="CD122" s="845"/>
      <c r="CE122" s="845"/>
      <c r="CF122" s="846">
        <v>99.7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13069415</v>
      </c>
      <c r="BR123" s="833"/>
      <c r="BS123" s="833"/>
      <c r="BT123" s="833"/>
      <c r="BU123" s="833"/>
      <c r="BV123" s="833">
        <v>12465368</v>
      </c>
      <c r="BW123" s="833"/>
      <c r="BX123" s="833"/>
      <c r="BY123" s="833"/>
      <c r="BZ123" s="833"/>
      <c r="CA123" s="833">
        <v>11408461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21</v>
      </c>
      <c r="BR124" s="831"/>
      <c r="BS124" s="831"/>
      <c r="BT124" s="831"/>
      <c r="BU124" s="831"/>
      <c r="BV124" s="831">
        <v>15.9</v>
      </c>
      <c r="BW124" s="831"/>
      <c r="BX124" s="831"/>
      <c r="BY124" s="831"/>
      <c r="BZ124" s="831"/>
      <c r="CA124" s="831">
        <v>17.899999999999999</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211840</v>
      </c>
      <c r="AB128" s="801"/>
      <c r="AC128" s="801"/>
      <c r="AD128" s="801"/>
      <c r="AE128" s="802"/>
      <c r="AF128" s="803">
        <v>213785</v>
      </c>
      <c r="AG128" s="801"/>
      <c r="AH128" s="801"/>
      <c r="AI128" s="801"/>
      <c r="AJ128" s="802"/>
      <c r="AK128" s="803">
        <v>209688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14.08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6503956</v>
      </c>
      <c r="AB129" s="780"/>
      <c r="AC129" s="780"/>
      <c r="AD129" s="780"/>
      <c r="AE129" s="781"/>
      <c r="AF129" s="782">
        <v>6608933</v>
      </c>
      <c r="AG129" s="780"/>
      <c r="AH129" s="780"/>
      <c r="AI129" s="780"/>
      <c r="AJ129" s="781"/>
      <c r="AK129" s="782">
        <v>6915777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19.079999999999998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659520</v>
      </c>
      <c r="AB130" s="780"/>
      <c r="AC130" s="780"/>
      <c r="AD130" s="780"/>
      <c r="AE130" s="781"/>
      <c r="AF130" s="782">
        <v>651478</v>
      </c>
      <c r="AG130" s="780"/>
      <c r="AH130" s="780"/>
      <c r="AI130" s="780"/>
      <c r="AJ130" s="781"/>
      <c r="AK130" s="782">
        <v>638966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5844436</v>
      </c>
      <c r="AB131" s="764"/>
      <c r="AC131" s="764"/>
      <c r="AD131" s="764"/>
      <c r="AE131" s="765"/>
      <c r="AF131" s="766">
        <v>5957455</v>
      </c>
      <c r="AG131" s="764"/>
      <c r="AH131" s="764"/>
      <c r="AI131" s="764"/>
      <c r="AJ131" s="765"/>
      <c r="AK131" s="766">
        <v>6276811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17.899999999999999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5.567106903</v>
      </c>
      <c r="AB132" s="745"/>
      <c r="AC132" s="745"/>
      <c r="AD132" s="745"/>
      <c r="AE132" s="746"/>
      <c r="AF132" s="747">
        <v>5.9051222379999997</v>
      </c>
      <c r="AG132" s="745"/>
      <c r="AH132" s="745"/>
      <c r="AI132" s="745"/>
      <c r="AJ132" s="746"/>
      <c r="AK132" s="747">
        <v>5.1124528040000001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4.4000000000000004</v>
      </c>
      <c r="AB133" s="724"/>
      <c r="AC133" s="724"/>
      <c r="AD133" s="724"/>
      <c r="AE133" s="725"/>
      <c r="AF133" s="723">
        <v>5.0999999999999996</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uc+yRz/u0RWVJDFaMzCONlEPBcBhmCz/XNTzjX0CJnltoBF94qbVsBujfsBz2eI2Gh16H0afa0jv7DliKPIaQ==" saltValue="JY5VMAZUXkftrd8yDD2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MsUbxC8nxgK0qgTqs+15kq+fOUw37KePXPLz2H5pm/cWkE8NXrGDmHZk4aySfr7aJrDiIbqZQRWIwxA0xhvaw==" saltValue="tkkUgozdjZUKVQrzcQwWW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Ook1FlMU3B3LHuH7pbGn/jC9UKxNBPf2mj0n9qW3/XgPlky7lEZbLlY5kMd0pPm6NnaI641mzvRg/LL5FE0Vg==" saltValue="KMYFC8hLeQITY1VXzbsLZ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1960964</v>
      </c>
      <c r="AP9" s="269">
        <v>69827</v>
      </c>
      <c r="AQ9" s="270">
        <v>72090</v>
      </c>
      <c r="AR9" s="271">
        <v>-3.1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335468</v>
      </c>
      <c r="AP10" s="272">
        <v>11946</v>
      </c>
      <c r="AQ10" s="273">
        <v>9072</v>
      </c>
      <c r="AR10" s="274">
        <v>31.7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383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104013</v>
      </c>
      <c r="AP13" s="272">
        <v>3704</v>
      </c>
      <c r="AQ13" s="273">
        <v>2732</v>
      </c>
      <c r="AR13" s="274">
        <v>35.6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36816</v>
      </c>
      <c r="AP14" s="272">
        <v>1311</v>
      </c>
      <c r="AQ14" s="273">
        <v>1315</v>
      </c>
      <c r="AR14" s="274">
        <v>-0.3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-108564</v>
      </c>
      <c r="AP15" s="272">
        <v>-3866</v>
      </c>
      <c r="AQ15" s="273">
        <v>-4107</v>
      </c>
      <c r="AR15" s="274">
        <v>-5.9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2328697</v>
      </c>
      <c r="AP16" s="272">
        <v>82922</v>
      </c>
      <c r="AQ16" s="273">
        <v>81511</v>
      </c>
      <c r="AR16" s="274">
        <v>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6.98</v>
      </c>
      <c r="AP21" s="286">
        <v>6.74</v>
      </c>
      <c r="AQ21" s="287">
        <v>0.24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96.3</v>
      </c>
      <c r="AP22" s="291">
        <v>97</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826664</v>
      </c>
      <c r="AP32" s="300">
        <v>29436</v>
      </c>
      <c r="AQ32" s="301">
        <v>33695</v>
      </c>
      <c r="AR32" s="302">
        <v>-12.6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220027</v>
      </c>
      <c r="AP35" s="300">
        <v>7835</v>
      </c>
      <c r="AQ35" s="301">
        <v>8394</v>
      </c>
      <c r="AR35" s="302">
        <v>-6.7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122862</v>
      </c>
      <c r="AP36" s="300">
        <v>4375</v>
      </c>
      <c r="AQ36" s="301">
        <v>1998</v>
      </c>
      <c r="AR36" s="302">
        <v>119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1021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-209688</v>
      </c>
      <c r="AP39" s="300">
        <v>-7467</v>
      </c>
      <c r="AQ39" s="301">
        <v>-3210</v>
      </c>
      <c r="AR39" s="302">
        <v>132.6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-638966</v>
      </c>
      <c r="AP40" s="300">
        <v>-22753</v>
      </c>
      <c r="AQ40" s="301">
        <v>-26336</v>
      </c>
      <c r="AR40" s="302">
        <v>-13.6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320899</v>
      </c>
      <c r="AP41" s="300">
        <v>11427</v>
      </c>
      <c r="AQ41" s="301">
        <v>15565</v>
      </c>
      <c r="AR41" s="302">
        <v>-26.6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2239604</v>
      </c>
      <c r="AN51" s="322">
        <v>78316</v>
      </c>
      <c r="AO51" s="323">
        <v>93</v>
      </c>
      <c r="AP51" s="324">
        <v>53895</v>
      </c>
      <c r="AQ51" s="325">
        <v>-8.8000000000000007</v>
      </c>
      <c r="AR51" s="326">
        <v>101.8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1821779</v>
      </c>
      <c r="AN52" s="330">
        <v>63705</v>
      </c>
      <c r="AO52" s="331">
        <v>222.2</v>
      </c>
      <c r="AP52" s="332">
        <v>31224</v>
      </c>
      <c r="AQ52" s="333">
        <v>4.4000000000000004</v>
      </c>
      <c r="AR52" s="334">
        <v>217.8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644132</v>
      </c>
      <c r="AN53" s="322">
        <v>22557</v>
      </c>
      <c r="AO53" s="323">
        <v>-71.2</v>
      </c>
      <c r="AP53" s="324">
        <v>47161</v>
      </c>
      <c r="AQ53" s="325">
        <v>-12.5</v>
      </c>
      <c r="AR53" s="326">
        <v>-58.7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451332</v>
      </c>
      <c r="AN54" s="330">
        <v>15805</v>
      </c>
      <c r="AO54" s="331">
        <v>-75.2</v>
      </c>
      <c r="AP54" s="332">
        <v>24595</v>
      </c>
      <c r="AQ54" s="333">
        <v>-21.2</v>
      </c>
      <c r="AR54" s="334">
        <v>-54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1136184</v>
      </c>
      <c r="AN55" s="322">
        <v>39953</v>
      </c>
      <c r="AO55" s="323">
        <v>77.099999999999994</v>
      </c>
      <c r="AP55" s="324">
        <v>43423</v>
      </c>
      <c r="AQ55" s="325">
        <v>-7.9</v>
      </c>
      <c r="AR55" s="326">
        <v>85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551608</v>
      </c>
      <c r="AN56" s="330">
        <v>19397</v>
      </c>
      <c r="AO56" s="331">
        <v>22.7</v>
      </c>
      <c r="AP56" s="332">
        <v>22207</v>
      </c>
      <c r="AQ56" s="333">
        <v>-9.6999999999999993</v>
      </c>
      <c r="AR56" s="334">
        <v>32.4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897071</v>
      </c>
      <c r="AN57" s="322">
        <v>31678</v>
      </c>
      <c r="AO57" s="323">
        <v>-20.7</v>
      </c>
      <c r="AP57" s="324">
        <v>45265</v>
      </c>
      <c r="AQ57" s="325">
        <v>4.2</v>
      </c>
      <c r="AR57" s="326">
        <v>-24.9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752412</v>
      </c>
      <c r="AN58" s="330">
        <v>26570</v>
      </c>
      <c r="AO58" s="331">
        <v>37</v>
      </c>
      <c r="AP58" s="332">
        <v>22600</v>
      </c>
      <c r="AQ58" s="333">
        <v>1.8</v>
      </c>
      <c r="AR58" s="334">
        <v>35.200000000000003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1017113</v>
      </c>
      <c r="AN59" s="322">
        <v>36218</v>
      </c>
      <c r="AO59" s="323">
        <v>14.3</v>
      </c>
      <c r="AP59" s="324">
        <v>54621</v>
      </c>
      <c r="AQ59" s="325">
        <v>20.7</v>
      </c>
      <c r="AR59" s="326">
        <v>-6.4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900097</v>
      </c>
      <c r="AN60" s="330">
        <v>32051</v>
      </c>
      <c r="AO60" s="331">
        <v>20.6</v>
      </c>
      <c r="AP60" s="332">
        <v>30892</v>
      </c>
      <c r="AQ60" s="333">
        <v>36.700000000000003</v>
      </c>
      <c r="AR60" s="334">
        <v>-16.100000000000001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1186821</v>
      </c>
      <c r="AN61" s="337">
        <v>41744</v>
      </c>
      <c r="AO61" s="338">
        <v>18.5</v>
      </c>
      <c r="AP61" s="339">
        <v>48873</v>
      </c>
      <c r="AQ61" s="340">
        <v>-0.9</v>
      </c>
      <c r="AR61" s="326">
        <v>19.399999999999999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895446</v>
      </c>
      <c r="AN62" s="330">
        <v>31506</v>
      </c>
      <c r="AO62" s="331">
        <v>45.5</v>
      </c>
      <c r="AP62" s="332">
        <v>26304</v>
      </c>
      <c r="AQ62" s="333">
        <v>2.4</v>
      </c>
      <c r="AR62" s="334">
        <v>43.1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04eBBmvui/6Je05wwC42Ro1HCUGu3pKvTAtzKEbcONaBpzJMtPM/RiOW2RTnLRJUPitSQI8cIsPpRfO32Dczg==" saltValue="tTW8k9zQPp3LcTsV5dqF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dO9/rszEqFTXBAzOsvyWC1dLp/ZUu66afi4M5XQ6Mk7Codlna2C8oTrgP7us14GfCs+OLk9Kx42L6hBJaIY4w==" saltValue="lqLI+8uDdYGnDRuvPR0/c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uGsYWQ5SXjP0TIMcf2cGwArJQDbVC1qdny9HiMq/zEgRVr2ojn220p5RqUmtm1lhQd/waJ0EsBtSK1FZlfKG/w==" saltValue="7EI863Hj+zKXr6UaVoT5J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21.66</v>
      </c>
      <c r="G47" s="12">
        <v>19.46</v>
      </c>
      <c r="H47" s="12">
        <v>20.72</v>
      </c>
      <c r="I47" s="12">
        <v>22.12</v>
      </c>
      <c r="J47" s="13">
        <v>20.81</v>
      </c>
    </row>
    <row r="48" spans="2:10" ht="57.75" customHeight="1" x14ac:dyDescent="0.15">
      <c r="B48" s="14"/>
      <c r="C48" s="1141" t="s">
        <v>4</v>
      </c>
      <c r="D48" s="1141"/>
      <c r="E48" s="1142"/>
      <c r="F48" s="15">
        <v>5.42</v>
      </c>
      <c r="G48" s="16">
        <v>7.81</v>
      </c>
      <c r="H48" s="16">
        <v>7.77</v>
      </c>
      <c r="I48" s="16">
        <v>7.11</v>
      </c>
      <c r="J48" s="17">
        <v>8.6199999999999992</v>
      </c>
    </row>
    <row r="49" spans="2:10" ht="57.75" customHeight="1" thickBot="1" x14ac:dyDescent="0.2">
      <c r="B49" s="18"/>
      <c r="C49" s="1143" t="s">
        <v>5</v>
      </c>
      <c r="D49" s="1143"/>
      <c r="E49" s="1144"/>
      <c r="F49" s="19" t="s">
        <v>530</v>
      </c>
      <c r="G49" s="20">
        <v>2.16</v>
      </c>
      <c r="H49" s="20">
        <v>0.5</v>
      </c>
      <c r="I49" s="20">
        <v>1.19</v>
      </c>
      <c r="J49" s="21">
        <v>1.49</v>
      </c>
    </row>
    <row r="50" spans="2:10" x14ac:dyDescent="0.15"/>
  </sheetData>
  <sheetProtection algorithmName="SHA-512" hashValue="hQfzBWIE+J9sC+BxXMfHnBNumIZSeaCSbWY7WAtEE5XQm0R0N859LRtSjY4435LGpUAFTqL0nlvFOdyNvprnJg==" saltValue="C+1CnzHEXKW/YVpq95bMu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2026-03-12T01:47:54Z</cp:lastPrinted>
  <dcterms:created xsi:type="dcterms:W3CDTF">2026-02-26T09:55:20Z</dcterms:created>
  <dcterms:modified xsi:type="dcterms:W3CDTF">2026-03-13T05:39:06Z</dcterms:modified>
  <cp:category/>
</cp:coreProperties>
</file>