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44 蟹江町\"/>
    </mc:Choice>
  </mc:AlternateContent>
  <xr:revisionPtr revIDLastSave="0" documentId="13_ncr:1_{B7C3C1A0-D01B-462B-9DAE-5B133DE038C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BW34" i="10" l="1"/>
  <c r="BW35" i="10" s="1"/>
  <c r="BW36" i="10" s="1"/>
  <c r="BW37" i="10" s="1"/>
  <c r="BW38" i="10" s="1"/>
  <c r="BW39" i="10" s="1"/>
  <c r="BW40" i="10" s="1"/>
  <c r="BW41" i="10" s="1"/>
  <c r="AM34" i="10"/>
  <c r="AM35" i="10" s="1"/>
</calcChain>
</file>

<file path=xl/sharedStrings.xml><?xml version="1.0" encoding="utf-8"?>
<sst xmlns="http://schemas.openxmlformats.org/spreadsheetml/2006/main" count="1137" uniqueCount="564">
  <si>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</si>
  <si>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</si>
  <si>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</si>
  <si>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</si>
  <si>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</si>
  <si>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</si>
  <si>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</si>
  <si>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</si>
  <si>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</si>
  <si>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</si>
  <si>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</si>
  <si>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</si>
  <si>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</si>
  <si>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</si>
  <si>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</si>
  <si>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</si>
  <si>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</si>
  <si>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</si>
  <si>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</si>
  <si>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</si>
  <si>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</si>
  <si>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</si>
  <si>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</si>
  <si>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</si>
  <si>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</si>
  <si>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</si>
  <si>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</si>
  <si>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</si>
  <si>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</si>
  <si>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</si>
  <si>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</si>
  <si>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</si>
  <si>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</si>
  <si>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</si>
  <si>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</si>
  <si>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</si>
  <si>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</si>
  <si>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</si>
  <si>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</si>
  <si>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</si>
  <si>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</si>
  <si>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</si>
  <si>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</si>
  <si>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</si>
  <si>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</si>
  <si>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</si>
  <si>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</si>
  <si>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</si>
  <si>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</si>
  <si>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</si>
  <si>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</si>
  <si>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</si>
  <si>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</si>
  <si>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</si>
  <si>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</si>
  <si>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</si>
  <si>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</si>
  <si>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</si>
  <si>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</si>
  <si>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</si>
  <si>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</si>
  <si>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</si>
  <si>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</si>
  <si>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</si>
  <si>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</si>
  <si>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</si>
  <si>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</si>
  <si>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</si>
  <si>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</si>
  <si>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</si>
  <si>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</si>
  <si>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</si>
  <si>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</si>
  <si>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</si>
  <si>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</si>
  <si>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</si>
  <si>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</si>
  <si>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</si>
  <si>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</si>
  <si>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</si>
  <si>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</si>
  <si>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</si>
  <si>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</si>
  <si>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</si>
  <si>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</si>
  <si>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</si>
  <si>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</si>
  <si>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</si>
  <si>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</si>
  <si>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</si>
  <si>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</si>
  <si>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</si>
  <si>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</si>
  <si>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</si>
  <si>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蟹江町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</si>
  <si>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</si>
  <si>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</si>
  <si>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</si>
  <si>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</si>
  <si>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</si>
  <si>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</si>
  <si>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</si>
  <si>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</si>
  <si>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</si>
  <si>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</si>
  <si>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</si>
  <si>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</si>
  <si>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</si>
  <si>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</si>
  <si>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</si>
  <si>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</si>
  <si>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</si>
  <si>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</si>
  <si>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</si>
  <si>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</si>
  <si>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</si>
  <si>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</si>
  <si>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</si>
  <si>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</si>
  <si>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</si>
  <si>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</si>
  <si>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</si>
  <si>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</si>
  <si>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</si>
  <si>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</si>
  <si>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</si>
  <si>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</si>
  <si>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</si>
  <si>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</si>
  <si>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</si>
  <si>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</si>
  <si>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</si>
  <si>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</si>
  <si>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</si>
  <si>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</si>
  <si>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</si>
  <si>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</si>
  <si>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</si>
  <si>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</si>
  <si>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</si>
  <si>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</si>
  <si>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</si>
  <si>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</si>
  <si>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</si>
  <si>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</si>
  <si>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</si>
  <si>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</si>
  <si>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</si>
  <si>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</si>
  <si>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</si>
  <si>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</si>
  <si>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</si>
  <si>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</si>
  <si>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</si>
  <si>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</si>
  <si>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</si>
  <si>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</si>
  <si>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</si>
  <si>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</si>
  <si>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</si>
  <si>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</si>
  <si>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</si>
  <si>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</si>
  <si>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</si>
  <si>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</si>
  <si>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</si>
  <si>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</si>
  <si>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</si>
  <si>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</si>
  <si>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</si>
  <si>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</si>
  <si>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</si>
  <si>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</si>
  <si>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</si>
  <si>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</si>
  <si>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</si>
  <si>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</si>
  <si>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</si>
  <si>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</si>
  <si>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</si>
  <si>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</si>
  <si>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</si>
  <si>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</si>
  <si>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</si>
  <si>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</si>
  <si>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</si>
  <si>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</si>
  <si>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</si>
  <si>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</si>
  <si>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</si>
  <si>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</si>
  <si>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</si>
  <si>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</si>
  <si>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</si>
  <si>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</si>
  <si>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</si>
  <si>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</si>
  <si>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</si>
  <si>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</si>
  <si>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</si>
  <si>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</si>
  <si>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</si>
  <si>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</si>
  <si>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愛知県蟹江町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</si>
  <si>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</si>
  <si>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</si>
  <si>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</si>
  <si>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</si>
  <si>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</si>
  <si>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</si>
  <si>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</si>
  <si>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</si>
  <si>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</si>
  <si>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</si>
  <si>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</si>
  <si>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</si>
  <si>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</si>
  <si>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</si>
  <si>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</si>
  <si>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</si>
  <si>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</si>
  <si>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</si>
  <si>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</si>
  <si>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</si>
  <si>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</si>
  <si>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</si>
  <si>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</si>
  <si>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</si>
  <si>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</si>
  <si>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</si>
  <si>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</si>
  <si>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</si>
  <si>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</si>
  <si>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</si>
  <si>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</si>
  <si>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</si>
  <si>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</si>
  <si>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</si>
  <si>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</si>
  <si>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</si>
  <si>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</si>
  <si>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</si>
  <si>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</si>
  <si>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</si>
  <si>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</si>
  <si>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</si>
  <si>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</si>
  <si>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</si>
  <si>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</si>
  <si>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</si>
  <si>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</si>
  <si>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</si>
  <si>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</si>
  <si>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</si>
  <si>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</si>
  <si>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</si>
  <si>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</si>
  <si>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</si>
  <si>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</si>
  <si>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</si>
  <si>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</si>
  <si>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</si>
  <si>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</si>
  <si>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</si>
  <si>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</si>
  <si>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</si>
  <si>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</si>
  <si>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</si>
  <si>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</si>
  <si>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</si>
  <si>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</si>
  <si>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</si>
  <si>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</si>
  <si>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</si>
  <si>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</si>
  <si>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</si>
  <si>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</si>
  <si>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</si>
  <si>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</si>
  <si>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</si>
  <si>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</si>
  <si>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</si>
  <si>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</si>
  <si>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</si>
  <si>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</si>
  <si>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</si>
  <si>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</si>
  <si>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</si>
  <si>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</si>
  <si>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</si>
  <si>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</si>
  <si>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</si>
  <si>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</si>
  <si>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</si>
  <si>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</si>
  <si>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</si>
  <si>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</si>
  <si>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</si>
  <si>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</si>
  <si>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</si>
  <si>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</si>
  <si>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</si>
  <si>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</si>
  <si>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</si>
  <si>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</si>
  <si>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</si>
  <si>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</si>
  <si>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</si>
  <si>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</si>
  <si>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</si>
  <si>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</si>
  <si>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</si>
  <si>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</si>
  <si>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</si>
  <si>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</si>
  <si>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</si>
  <si>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</si>
  <si>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</si>
  <si>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</si>
  <si>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</si>
  <si>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</si>
  <si>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</si>
  <si>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</si>
  <si>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</si>
  <si>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</si>
  <si>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</si>
  <si>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</si>
  <si>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</si>
  <si>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</si>
  <si>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</si>
  <si>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</si>
  <si>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</si>
  <si>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</si>
  <si>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</si>
  <si>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</si>
  <si>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</si>
  <si>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</si>
  <si>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</si>
  <si>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</si>
  <si>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</si>
  <si>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</si>
  <si>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</si>
  <si>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</si>
  <si>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</si>
  <si>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</si>
  <si>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</si>
  <si>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</si>
  <si>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</si>
  <si>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</si>
  <si>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</si>
  <si>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</si>
  <si>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</si>
  <si>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</si>
  <si>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</si>
  <si>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愛知県蟹江町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</si>
  <si>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</si>
  <si>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</si>
  <si>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</si>
  <si>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</si>
  <si>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</si>
  <si>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</si>
  <si>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</si>
  <si>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</si>
  <si>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</si>
  <si>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</si>
  <si>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</si>
  <si>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</si>
  <si>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</si>
  <si>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</si>
  <si>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</si>
  <si>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</si>
  <si>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</si>
  <si>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</si>
  <si>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</si>
  <si>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</si>
  <si>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</si>
  <si>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</si>
  <si>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</si>
  <si>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</si>
  <si>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</si>
  <si>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</si>
  <si>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</si>
  <si>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</si>
  <si>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</si>
  <si>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</si>
  <si>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</si>
  <si>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</si>
  <si>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</si>
  <si>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</si>
  <si>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</si>
  <si>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</si>
  <si>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介護保険管理特別会計</t>
    <phoneticPr fontId="5"/>
  </si>
  <si>
    <t>後期高齢者医療保険事業特別会計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</si>
  <si>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</si>
  <si>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</si>
  <si>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</si>
  <si>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</si>
  <si>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</si>
  <si>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</si>
  <si>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</si>
  <si>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</si>
  <si>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</si>
  <si>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</si>
  <si>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</si>
  <si>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</si>
  <si>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</si>
  <si>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</si>
  <si>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</si>
  <si>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</si>
  <si>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</si>
  <si>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</si>
  <si>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</si>
  <si>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</si>
  <si>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</si>
  <si>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</si>
  <si>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</si>
  <si>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</si>
  <si>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</si>
  <si>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</si>
  <si>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</si>
  <si>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</si>
  <si>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</si>
  <si>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</si>
  <si>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</si>
  <si>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</si>
  <si>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</si>
  <si>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</si>
  <si>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</si>
  <si>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</si>
  <si>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</si>
  <si>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</si>
  <si>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</si>
  <si>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</si>
  <si>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</si>
  <si>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</si>
  <si>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</si>
  <si>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</si>
  <si>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</si>
  <si>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</si>
  <si>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</si>
  <si>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</si>
  <si>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</si>
  <si>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</si>
  <si>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</si>
  <si>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</si>
  <si>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</si>
  <si>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</si>
  <si>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</si>
  <si>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</si>
  <si>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</si>
  <si>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</si>
  <si>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</si>
  <si>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</si>
  <si>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</si>
  <si>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</si>
  <si>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</si>
  <si>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</si>
  <si>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</si>
  <si>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</si>
  <si>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</si>
  <si>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</si>
  <si>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</si>
  <si>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</si>
  <si>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</si>
  <si>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</si>
  <si>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</si>
  <si>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</si>
  <si>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</si>
  <si>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</si>
  <si>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</si>
  <si>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</si>
  <si>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</si>
  <si>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</si>
  <si>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</si>
  <si>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</si>
  <si>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</si>
  <si>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</si>
  <si>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</si>
  <si>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</si>
  <si>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</si>
  <si>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</si>
  <si>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</si>
  <si>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</si>
  <si>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</si>
  <si>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</si>
  <si>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</si>
  <si>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</si>
  <si>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</si>
  <si>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</si>
  <si>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</si>
  <si>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</si>
  <si>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</si>
  <si>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</si>
  <si>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</si>
  <si>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</si>
  <si>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</si>
  <si>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</si>
  <si>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</si>
  <si>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</si>
  <si>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</si>
  <si>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</si>
  <si>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</si>
  <si>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</si>
  <si>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</si>
  <si>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</si>
  <si>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</si>
  <si>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</si>
  <si>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</si>
  <si>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</si>
  <si>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</si>
  <si>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</si>
  <si>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</si>
  <si>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</si>
  <si>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</si>
  <si>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</si>
  <si>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</si>
  <si>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</si>
  <si>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</si>
  <si>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</si>
  <si>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</si>
  <si>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</si>
  <si>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</si>
  <si>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</si>
  <si>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</si>
  <si>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</si>
  <si>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</si>
  <si>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</si>
  <si>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</si>
  <si>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</si>
  <si>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</si>
  <si>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</si>
  <si>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1.29</t>
  </si>
  <si>
    <t>▲ 2.08</t>
  </si>
  <si>
    <t>下水道事業会計</t>
  </si>
  <si>
    <t>水道事業会計</t>
  </si>
  <si>
    <t>一般会計</t>
  </si>
  <si>
    <t>国民健康保険事業特別会計</t>
  </si>
  <si>
    <t>介護保険管理特別会計</t>
  </si>
  <si>
    <t>後期高齢者医療保険事業特別会計</t>
  </si>
  <si>
    <t>コミュニティ・プラント事業特別会計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</si>
  <si>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</si>
  <si>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</si>
  <si>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</si>
  <si>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</si>
  <si>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</si>
  <si>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</si>
  <si>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</si>
  <si>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</si>
  <si>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</si>
  <si>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公共施設整備基金</t>
    <rPh sb="0" eb="4">
      <t>コウキョウシセツ</t>
    </rPh>
    <rPh sb="4" eb="8">
      <t>セイビキキン</t>
    </rPh>
    <phoneticPr fontId="5"/>
  </si>
  <si>
    <t>土地区画整理事業基金</t>
    <rPh sb="0" eb="4">
      <t>トチクカク</t>
    </rPh>
    <rPh sb="4" eb="6">
      <t>セイリ</t>
    </rPh>
    <rPh sb="6" eb="10">
      <t>ジギョウキキン</t>
    </rPh>
    <phoneticPr fontId="5"/>
  </si>
  <si>
    <t>下水道整備基金</t>
    <rPh sb="0" eb="5">
      <t>ゲスイドウセイビ</t>
    </rPh>
    <rPh sb="5" eb="7">
      <t>キキン</t>
    </rPh>
    <phoneticPr fontId="5"/>
  </si>
  <si>
    <t>森林環境事業基金</t>
    <rPh sb="0" eb="4">
      <t>シンリンカンキョウ</t>
    </rPh>
    <rPh sb="4" eb="8">
      <t>ジギョウキキン</t>
    </rPh>
    <phoneticPr fontId="5"/>
  </si>
  <si>
    <t>福祉基金</t>
    <rPh sb="0" eb="4">
      <t>フクシキキン</t>
    </rPh>
    <phoneticPr fontId="5"/>
  </si>
  <si>
    <t>海部南部広域事務組合（一般会計）</t>
  </si>
  <si>
    <t>海部南部広域事務組合（障害者総合支援特別会計）</t>
  </si>
  <si>
    <t>海部地区急病診療所組合</t>
  </si>
  <si>
    <t>海部地区環境事務組合</t>
    <rPh sb="0" eb="2">
      <t>アマ</t>
    </rPh>
    <rPh sb="2" eb="4">
      <t>チク</t>
    </rPh>
    <rPh sb="4" eb="6">
      <t>カンキョウ</t>
    </rPh>
    <rPh sb="6" eb="8">
      <t>ジム</t>
    </rPh>
    <rPh sb="8" eb="10">
      <t>クミアイ</t>
    </rPh>
    <phoneticPr fontId="11"/>
  </si>
  <si>
    <t>海部地区水防事務組合</t>
    <rPh sb="0" eb="2">
      <t>アマ</t>
    </rPh>
    <rPh sb="2" eb="4">
      <t>チク</t>
    </rPh>
    <rPh sb="4" eb="6">
      <t>スイボウ</t>
    </rPh>
    <rPh sb="6" eb="8">
      <t>ジム</t>
    </rPh>
    <rPh sb="8" eb="10">
      <t>クミアイ</t>
    </rPh>
    <phoneticPr fontId="11"/>
  </si>
  <si>
    <t>愛知県市町村職員退職手当組合</t>
  </si>
  <si>
    <t>愛知県後期高齢者医療広域連合（一般会計）</t>
  </si>
  <si>
    <t>愛知県後期高齢者医療広域連合（後期高齢者医療特別会計）</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</si>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</sst>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E2F0-434F-ACD5-54BE8313B9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45967</c:v>
                </c:pt>
                <c:pt idx="1">
                  <c:v>19959</c:v>
                </c:pt>
                <c:pt idx="2">
                  <c:v>20192</c:v>
                </c:pt>
                <c:pt idx="3">
                  <c:v>21683</c:v>
                </c:pt>
                <c:pt idx="4">
                  <c:v>27207</c:v>
                </c:pt>
              </c:numCache>
            </c:numRef>
          </c:val>
          <c:smooth val="0"/>
          <c:extLst>
            <c:ext xmlns:c16="http://schemas.microsoft.com/office/drawing/2014/chart" uri="{C3380CC4-5D6E-409C-BE32-E72D297353CC}">
              <c16:uniqueId val="{00000001-E2F0-434F-ACD5-54BE8313B9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8.75</c:v>
                </c:pt>
                <c:pt idx="1">
                  <c:v>7.82</c:v>
                </c:pt>
                <c:pt idx="2">
                  <c:v>6.22</c:v>
                </c:pt>
                <c:pt idx="3">
                  <c:v>6.68</c:v>
                </c:pt>
                <c:pt idx="4">
                  <c:v>5</c:v>
                </c:pt>
              </c:numCache>
            </c:numRef>
          </c:val>
          <c:extLst>
            <c:ext xmlns:c16="http://schemas.microsoft.com/office/drawing/2014/chart" uri="{C3380CC4-5D6E-409C-BE32-E72D297353CC}">
              <c16:uniqueId val="{00000000-08F0-4F98-8214-4A70001187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c:v>
                </c:pt>
                <c:pt idx="1">
                  <c:v>13.98</c:v>
                </c:pt>
                <c:pt idx="2">
                  <c:v>14.69</c:v>
                </c:pt>
                <c:pt idx="3">
                  <c:v>14.02</c:v>
                </c:pt>
                <c:pt idx="4">
                  <c:v>13.01</c:v>
                </c:pt>
              </c:numCache>
            </c:numRef>
          </c:val>
          <c:extLst>
            <c:ext xmlns:c16="http://schemas.microsoft.com/office/drawing/2014/chart" uri="{C3380CC4-5D6E-409C-BE32-E72D297353CC}">
              <c16:uniqueId val="{00000001-08F0-4F98-8214-4A70001187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3.32</c:v>
                </c:pt>
                <c:pt idx="2">
                  <c:v>-1.29</c:v>
                </c:pt>
                <c:pt idx="3">
                  <c:v>0.06</c:v>
                </c:pt>
                <c:pt idx="4">
                  <c:v>-2.08</c:v>
                </c:pt>
              </c:numCache>
            </c:numRef>
          </c:val>
          <c:smooth val="0"/>
          <c:extLst>
            <c:ext xmlns:c16="http://schemas.microsoft.com/office/drawing/2014/chart" uri="{C3380CC4-5D6E-409C-BE32-E72D297353CC}">
              <c16:uniqueId val="{00000002-08F0-4F98-8214-4A70001187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22-4941-BC86-6734AA1524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22-4941-BC86-6734AA15242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122-4941-BC86-6734AA152424}"/>
            </c:ext>
          </c:extLst>
        </c:ser>
        <c:ser>
          <c:idx val="3"/>
          <c:order val="3"/>
          <c:tx>
            <c:strRef>
              <c:f>データシート!$A$30</c:f>
              <c:strCache>
                <c:ptCount val="1"/>
                <c:pt idx="0">
                  <c:v>コミュニティ・プラント事業特別会計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0122-4941-BC86-6734AA152424}"/>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0.11</c:v>
                </c:pt>
                <c:pt idx="4">
                  <c:v>#N/A</c:v>
                </c:pt>
                <c:pt idx="5">
                  <c:v>0.32</c:v>
                </c:pt>
                <c:pt idx="6">
                  <c:v>#N/A</c:v>
                </c:pt>
                <c:pt idx="7">
                  <c:v>0.09</c:v>
                </c:pt>
                <c:pt idx="8">
                  <c:v>#N/A</c:v>
                </c:pt>
                <c:pt idx="9">
                  <c:v>7.0000000000000007E-2</c:v>
                </c:pt>
              </c:numCache>
            </c:numRef>
          </c:val>
          <c:extLst>
            <c:ext xmlns:c16="http://schemas.microsoft.com/office/drawing/2014/chart" uri="{C3380CC4-5D6E-409C-BE32-E72D297353CC}">
              <c16:uniqueId val="{00000004-0122-4941-BC86-6734AA152424}"/>
            </c:ext>
          </c:extLst>
        </c:ser>
        <c:ser>
          <c:idx val="5"/>
          <c:order val="5"/>
          <c:tx>
            <c:strRef>
              <c:f>データシート!$A$32</c:f>
              <c:strCache>
                <c:ptCount val="1"/>
                <c:pt idx="0">
                  <c:v>介護保険管理特別会計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2.5</c:v>
                </c:pt>
                <c:pt idx="2">
                  <c:v>#N/A</c:v>
                </c:pt>
                <c:pt idx="3">
                  <c:v>1.73</c:v>
                </c:pt>
                <c:pt idx="4">
                  <c:v>#N/A</c:v>
                </c:pt>
                <c:pt idx="5">
                  <c:v>1.84</c:v>
                </c:pt>
                <c:pt idx="6">
                  <c:v>#N/A</c:v>
                </c:pt>
                <c:pt idx="7">
                  <c:v>0.92</c:v>
                </c:pt>
                <c:pt idx="8">
                  <c:v>#N/A</c:v>
                </c:pt>
                <c:pt idx="9">
                  <c:v>0.66</c:v>
                </c:pt>
              </c:numCache>
            </c:numRef>
          </c:val>
          <c:extLst>
            <c:ext xmlns:c16="http://schemas.microsoft.com/office/drawing/2014/chart" uri="{C3380CC4-5D6E-409C-BE32-E72D297353CC}">
              <c16:uniqueId val="{00000005-0122-4941-BC86-6734AA15242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1.84</c:v>
                </c:pt>
                <c:pt idx="2">
                  <c:v>#N/A</c:v>
                </c:pt>
                <c:pt idx="3">
                  <c:v>1.85</c:v>
                </c:pt>
                <c:pt idx="4">
                  <c:v>#N/A</c:v>
                </c:pt>
                <c:pt idx="5">
                  <c:v>1.73</c:v>
                </c:pt>
                <c:pt idx="6">
                  <c:v>#N/A</c:v>
                </c:pt>
                <c:pt idx="7">
                  <c:v>0.59</c:v>
                </c:pt>
                <c:pt idx="8">
                  <c:v>#N/A</c:v>
                </c:pt>
                <c:pt idx="9">
                  <c:v>0.79</c:v>
                </c:pt>
              </c:numCache>
            </c:numRef>
          </c:val>
          <c:extLst>
            <c:ext xmlns:c16="http://schemas.microsoft.com/office/drawing/2014/chart" uri="{C3380CC4-5D6E-409C-BE32-E72D297353CC}">
              <c16:uniqueId val="{00000006-0122-4941-BC86-6734AA15242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8.7200000000000006</c:v>
                </c:pt>
                <c:pt idx="2">
                  <c:v>#N/A</c:v>
                </c:pt>
                <c:pt idx="3">
                  <c:v>7.79</c:v>
                </c:pt>
                <c:pt idx="4">
                  <c:v>#N/A</c:v>
                </c:pt>
                <c:pt idx="5">
                  <c:v>6.21</c:v>
                </c:pt>
                <c:pt idx="6">
                  <c:v>#N/A</c:v>
                </c:pt>
                <c:pt idx="7">
                  <c:v>6.66</c:v>
                </c:pt>
                <c:pt idx="8">
                  <c:v>#N/A</c:v>
                </c:pt>
                <c:pt idx="9">
                  <c:v>4.9800000000000004</c:v>
                </c:pt>
              </c:numCache>
            </c:numRef>
          </c:val>
          <c:extLst>
            <c:ext xmlns:c16="http://schemas.microsoft.com/office/drawing/2014/chart" uri="{C3380CC4-5D6E-409C-BE32-E72D297353CC}">
              <c16:uniqueId val="{00000007-0122-4941-BC86-6734AA1524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c:v>
                </c:pt>
                <c:pt idx="2">
                  <c:v>#N/A</c:v>
                </c:pt>
                <c:pt idx="3">
                  <c:v>8.09</c:v>
                </c:pt>
                <c:pt idx="4">
                  <c:v>#N/A</c:v>
                </c:pt>
                <c:pt idx="5">
                  <c:v>6.14</c:v>
                </c:pt>
                <c:pt idx="6">
                  <c:v>#N/A</c:v>
                </c:pt>
                <c:pt idx="7">
                  <c:v>5.19</c:v>
                </c:pt>
                <c:pt idx="8">
                  <c:v>#N/A</c:v>
                </c:pt>
                <c:pt idx="9">
                  <c:v>6.18</c:v>
                </c:pt>
              </c:numCache>
            </c:numRef>
          </c:val>
          <c:extLst>
            <c:ext xmlns:c16="http://schemas.microsoft.com/office/drawing/2014/chart" uri="{C3380CC4-5D6E-409C-BE32-E72D297353CC}">
              <c16:uniqueId val="{00000008-0122-4941-BC86-6734AA152424}"/>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15.18</c:v>
                </c:pt>
                <c:pt idx="2">
                  <c:v>#N/A</c:v>
                </c:pt>
                <c:pt idx="3">
                  <c:v>16.059999999999999</c:v>
                </c:pt>
                <c:pt idx="4">
                  <c:v>#N/A</c:v>
                </c:pt>
                <c:pt idx="5">
                  <c:v>17.82</c:v>
                </c:pt>
                <c:pt idx="6">
                  <c:v>#N/A</c:v>
                </c:pt>
                <c:pt idx="7">
                  <c:v>17.510000000000002</c:v>
                </c:pt>
                <c:pt idx="8">
                  <c:v>#N/A</c:v>
                </c:pt>
                <c:pt idx="9">
                  <c:v>18.190000000000001</c:v>
                </c:pt>
              </c:numCache>
            </c:numRef>
          </c:val>
          <c:extLst>
            <c:ext xmlns:c16="http://schemas.microsoft.com/office/drawing/2014/chart" uri="{C3380CC4-5D6E-409C-BE32-E72D297353CC}">
              <c16:uniqueId val="{00000009-0122-4941-BC86-6734AA1524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684</c:v>
                </c:pt>
                <c:pt idx="5">
                  <c:v>674</c:v>
                </c:pt>
                <c:pt idx="8">
                  <c:v>683</c:v>
                </c:pt>
                <c:pt idx="11">
                  <c:v>670</c:v>
                </c:pt>
                <c:pt idx="14">
                  <c:v>681</c:v>
                </c:pt>
              </c:numCache>
            </c:numRef>
          </c:val>
          <c:extLst>
            <c:ext xmlns:c16="http://schemas.microsoft.com/office/drawing/2014/chart" uri="{C3380CC4-5D6E-409C-BE32-E72D297353CC}">
              <c16:uniqueId val="{00000000-87F2-4662-A33D-A70D86D7FD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F2-4662-A33D-A70D86D7FD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7F2-4662-A33D-A70D86D7FD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c:v>
                </c:pt>
                <c:pt idx="3">
                  <c:v>15</c:v>
                </c:pt>
                <c:pt idx="6">
                  <c:v>26</c:v>
                </c:pt>
                <c:pt idx="9">
                  <c:v>25</c:v>
                </c:pt>
                <c:pt idx="12">
                  <c:v>27</c:v>
                </c:pt>
              </c:numCache>
            </c:numRef>
          </c:val>
          <c:extLst>
            <c:ext xmlns:c16="http://schemas.microsoft.com/office/drawing/2014/chart" uri="{C3380CC4-5D6E-409C-BE32-E72D297353CC}">
              <c16:uniqueId val="{00000003-87F2-4662-A33D-A70D86D7FD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198</c:v>
                </c:pt>
                <c:pt idx="3">
                  <c:v>206</c:v>
                </c:pt>
                <c:pt idx="6">
                  <c:v>207</c:v>
                </c:pt>
                <c:pt idx="9">
                  <c:v>206</c:v>
                </c:pt>
                <c:pt idx="12">
                  <c:v>231</c:v>
                </c:pt>
              </c:numCache>
            </c:numRef>
          </c:val>
          <c:extLst>
            <c:ext xmlns:c16="http://schemas.microsoft.com/office/drawing/2014/chart" uri="{C3380CC4-5D6E-409C-BE32-E72D297353CC}">
              <c16:uniqueId val="{00000004-87F2-4662-A33D-A70D86D7FD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F2-4662-A33D-A70D86D7FD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F2-4662-A33D-A70D86D7FD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740</c:v>
                </c:pt>
                <c:pt idx="3">
                  <c:v>837</c:v>
                </c:pt>
                <c:pt idx="6">
                  <c:v>833</c:v>
                </c:pt>
                <c:pt idx="9">
                  <c:v>863</c:v>
                </c:pt>
                <c:pt idx="12">
                  <c:v>886</c:v>
                </c:pt>
              </c:numCache>
            </c:numRef>
          </c:val>
          <c:extLst>
            <c:ext xmlns:c16="http://schemas.microsoft.com/office/drawing/2014/chart" uri="{C3380CC4-5D6E-409C-BE32-E72D297353CC}">
              <c16:uniqueId val="{00000007-87F2-4662-A33D-A70D86D7FD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264</c:v>
                </c:pt>
                <c:pt idx="2">
                  <c:v>#N/A</c:v>
                </c:pt>
                <c:pt idx="3">
                  <c:v>#N/A</c:v>
                </c:pt>
                <c:pt idx="4">
                  <c:v>384</c:v>
                </c:pt>
                <c:pt idx="5">
                  <c:v>#N/A</c:v>
                </c:pt>
                <c:pt idx="6">
                  <c:v>#N/A</c:v>
                </c:pt>
                <c:pt idx="7">
                  <c:v>383</c:v>
                </c:pt>
                <c:pt idx="8">
                  <c:v>#N/A</c:v>
                </c:pt>
                <c:pt idx="9">
                  <c:v>#N/A</c:v>
                </c:pt>
                <c:pt idx="10">
                  <c:v>424</c:v>
                </c:pt>
                <c:pt idx="11">
                  <c:v>#N/A</c:v>
                </c:pt>
                <c:pt idx="12">
                  <c:v>#N/A</c:v>
                </c:pt>
                <c:pt idx="13">
                  <c:v>463</c:v>
                </c:pt>
                <c:pt idx="14">
                  <c:v>#N/A</c:v>
                </c:pt>
              </c:numCache>
            </c:numRef>
          </c:val>
          <c:smooth val="0"/>
          <c:extLst>
            <c:ext xmlns:c16="http://schemas.microsoft.com/office/drawing/2014/chart" uri="{C3380CC4-5D6E-409C-BE32-E72D297353CC}">
              <c16:uniqueId val="{00000008-87F2-4662-A33D-A70D86D7FD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8780</c:v>
                </c:pt>
                <c:pt idx="5">
                  <c:v>8971</c:v>
                </c:pt>
                <c:pt idx="8">
                  <c:v>8340</c:v>
                </c:pt>
                <c:pt idx="11">
                  <c:v>7993</c:v>
                </c:pt>
                <c:pt idx="14">
                  <c:v>7493</c:v>
                </c:pt>
              </c:numCache>
            </c:numRef>
          </c:val>
          <c:extLst>
            <c:ext xmlns:c16="http://schemas.microsoft.com/office/drawing/2014/chart" uri="{C3380CC4-5D6E-409C-BE32-E72D297353CC}">
              <c16:uniqueId val="{00000000-8C74-4837-9A1B-F1326B43F8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C74-4837-9A1B-F1326B43F8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3700</c:v>
                </c:pt>
                <c:pt idx="5">
                  <c:v>4285</c:v>
                </c:pt>
                <c:pt idx="8">
                  <c:v>4602</c:v>
                </c:pt>
                <c:pt idx="11">
                  <c:v>4373</c:v>
                </c:pt>
                <c:pt idx="14">
                  <c:v>3847</c:v>
                </c:pt>
              </c:numCache>
            </c:numRef>
          </c:val>
          <c:extLst>
            <c:ext xmlns:c16="http://schemas.microsoft.com/office/drawing/2014/chart" uri="{C3380CC4-5D6E-409C-BE32-E72D297353CC}">
              <c16:uniqueId val="{00000002-8C74-4837-9A1B-F1326B43F8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C74-4837-9A1B-F1326B43F8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C74-4837-9A1B-F1326B43F8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74-4837-9A1B-F1326B43F8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1603</c:v>
                </c:pt>
                <c:pt idx="3">
                  <c:v>1591</c:v>
                </c:pt>
                <c:pt idx="6">
                  <c:v>1571</c:v>
                </c:pt>
                <c:pt idx="9">
                  <c:v>1550</c:v>
                </c:pt>
                <c:pt idx="12">
                  <c:v>1521</c:v>
                </c:pt>
              </c:numCache>
            </c:numRef>
          </c:val>
          <c:extLst>
            <c:ext xmlns:c16="http://schemas.microsoft.com/office/drawing/2014/chart" uri="{C3380CC4-5D6E-409C-BE32-E72D297353CC}">
              <c16:uniqueId val="{00000006-8C74-4837-9A1B-F1326B43F8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203</c:v>
                </c:pt>
                <c:pt idx="3">
                  <c:v>244</c:v>
                </c:pt>
                <c:pt idx="6">
                  <c:v>207</c:v>
                </c:pt>
                <c:pt idx="9">
                  <c:v>171</c:v>
                </c:pt>
                <c:pt idx="12">
                  <c:v>134</c:v>
                </c:pt>
              </c:numCache>
            </c:numRef>
          </c:val>
          <c:extLst>
            <c:ext xmlns:c16="http://schemas.microsoft.com/office/drawing/2014/chart" uri="{C3380CC4-5D6E-409C-BE32-E72D297353CC}">
              <c16:uniqueId val="{00000007-8C74-4837-9A1B-F1326B43F8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4918</c:v>
                </c:pt>
                <c:pt idx="3">
                  <c:v>5321</c:v>
                </c:pt>
                <c:pt idx="6">
                  <c:v>5294</c:v>
                </c:pt>
                <c:pt idx="9">
                  <c:v>5209</c:v>
                </c:pt>
                <c:pt idx="12">
                  <c:v>5268</c:v>
                </c:pt>
              </c:numCache>
            </c:numRef>
          </c:val>
          <c:extLst>
            <c:ext xmlns:c16="http://schemas.microsoft.com/office/drawing/2014/chart" uri="{C3380CC4-5D6E-409C-BE32-E72D297353CC}">
              <c16:uniqueId val="{00000008-8C74-4837-9A1B-F1326B43F8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C74-4837-9A1B-F1326B43F8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10083</c:v>
                </c:pt>
                <c:pt idx="3">
                  <c:v>10286</c:v>
                </c:pt>
                <c:pt idx="6">
                  <c:v>10063</c:v>
                </c:pt>
                <c:pt idx="9">
                  <c:v>9637</c:v>
                </c:pt>
                <c:pt idx="12">
                  <c:v>9274</c:v>
                </c:pt>
              </c:numCache>
            </c:numRef>
          </c:val>
          <c:extLst>
            <c:ext xmlns:c16="http://schemas.microsoft.com/office/drawing/2014/chart" uri="{C3380CC4-5D6E-409C-BE32-E72D297353CC}">
              <c16:uniqueId val="{0000000A-8C74-4837-9A1B-F1326B43F8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4328</c:v>
                </c:pt>
                <c:pt idx="2">
                  <c:v>#N/A</c:v>
                </c:pt>
                <c:pt idx="3">
                  <c:v>#N/A</c:v>
                </c:pt>
                <c:pt idx="4">
                  <c:v>4186</c:v>
                </c:pt>
                <c:pt idx="5">
                  <c:v>#N/A</c:v>
                </c:pt>
                <c:pt idx="6">
                  <c:v>#N/A</c:v>
                </c:pt>
                <c:pt idx="7">
                  <c:v>4192</c:v>
                </c:pt>
                <c:pt idx="8">
                  <c:v>#N/A</c:v>
                </c:pt>
                <c:pt idx="9">
                  <c:v>#N/A</c:v>
                </c:pt>
                <c:pt idx="10">
                  <c:v>4200</c:v>
                </c:pt>
                <c:pt idx="11">
                  <c:v>#N/A</c:v>
                </c:pt>
                <c:pt idx="12">
                  <c:v>#N/A</c:v>
                </c:pt>
                <c:pt idx="13">
                  <c:v>4856</c:v>
                </c:pt>
                <c:pt idx="14">
                  <c:v>#N/A</c:v>
                </c:pt>
              </c:numCache>
            </c:numRef>
          </c:val>
          <c:smooth val="0"/>
          <c:extLst>
            <c:ext xmlns:c16="http://schemas.microsoft.com/office/drawing/2014/chart" uri="{C3380CC4-5D6E-409C-BE32-E72D297353CC}">
              <c16:uniqueId val="{0000000B-8C74-4837-9A1B-F1326B43F8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1163</c:v>
                </c:pt>
                <c:pt idx="1">
                  <c:v>1125</c:v>
                </c:pt>
                <c:pt idx="2">
                  <c:v>1075</c:v>
                </c:pt>
              </c:numCache>
            </c:numRef>
          </c:val>
          <c:extLst>
            <c:ext xmlns:c16="http://schemas.microsoft.com/office/drawing/2014/chart" uri="{C3380CC4-5D6E-409C-BE32-E72D297353CC}">
              <c16:uniqueId val="{00000000-3D37-4140-A4EB-91B2C74014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594</c:v>
                </c:pt>
                <c:pt idx="1">
                  <c:v>695</c:v>
                </c:pt>
                <c:pt idx="2">
                  <c:v>695</c:v>
                </c:pt>
              </c:numCache>
            </c:numRef>
          </c:val>
          <c:extLst>
            <c:ext xmlns:c16="http://schemas.microsoft.com/office/drawing/2014/chart" uri="{C3380CC4-5D6E-409C-BE32-E72D297353CC}">
              <c16:uniqueId val="{00000001-3D37-4140-A4EB-91B2C74014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1648</c:v>
                </c:pt>
                <c:pt idx="1">
                  <c:v>1478</c:v>
                </c:pt>
                <c:pt idx="2">
                  <c:v>1284</c:v>
                </c:pt>
              </c:numCache>
            </c:numRef>
          </c:val>
          <c:extLst>
            <c:ext xmlns:c16="http://schemas.microsoft.com/office/drawing/2014/chart" uri="{C3380CC4-5D6E-409C-BE32-E72D297353CC}">
              <c16:uniqueId val="{00000002-3D37-4140-A4EB-91B2C74014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令和２年度以降は自由通路等整備事業などの大規模事業に係る起債の償還が開始したことや、公共施設長寿命化事業の実施などにより今後も、元利償還金は増加していく見込みである。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下水道事業の拡大に伴って企業債の元利償還金が増加しているため、今後も同水準の繰入が続く見込みである。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今後は国庫補助金や補正予算債など、交付税措置率の高い起債を活用していくが臨時財政対策債の発行額が減少傾向にあるため、微減傾向になる見込みである。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算入公債費等が増加したものの、元利償還金の増加により、実質公債費比率の分子は増加している。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今後も、大規模事業に係る元利償還金の増加や公共施設長寿命化事業実施などにより、実質公債費比率の分子も増加していく見込みである。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本町では、満期一括償還による借入を行った翌年度から、借入額を償還期間で除した額以上の額を積み立てるものとしている。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大型事業による起債の増加により令和３年度までは増加した。令和６年度は臨時財政対策債の発行額が減少したため地方債残高は減少したが、今後は公共施設の更新等により増加傾向が続く見込みである。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下水道事業の進捗に伴い、下水道事業債の元利償還金は増加しているため、今後も同水準の繰入が続く見込みである。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海部地区環境事務組合の起債事業は平成</a:t>
          </a:r>
          <a:r>
            <a:rPr kumimoji="1" lang="en-US" altLang="ja-JP"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年度から令和３年度までの４か年計画のため、令和３年度以降は減少していく見込みである。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●退職手当負担見込額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令和６年度は職員数が増加したものの、退職手当組合の積立額不足額の減少により減少傾向にある。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充当可能基金は、大規模事業や下水道事業の事業費の増加に伴う特定目的基金の取崩しや、扶助費等の増加による財源不足に対応するための財政調整基金の取崩しにより、減少した。今後も大規模事業の実施により減少傾向に推移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●基準財政需要額算入見込額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は臨時財政対策の算入率の減少により需用費が減少した。今後は国庫補助金や補正予算債など、交付税措置率の高い起債を活用していくが、臨時財政対策債の発行額の減少傾向にあるため、微減傾向に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は一般会計等に係る地方債の残高は減少したが、基準財政需要額算入見込額や充当可能基金が減少し、公営企業債等繰入見込額が増加したため、将来負担比率は前年度に比べ増加した。今後も大規模事業や下水道事業の事業費の増加により、充当可能財源が減少していく見込みのため、将来負担比率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一般会計等の大規模事業を始めとした事業計画の見直しや事業実施の適正化を図り、国県支出金等の財源の確保し、財政負担の少ない起債を有効活用し、基金残高を確保することにより健全財政を確保することが重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愛知県蟹江町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百円、減債基金に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百円、土地区画整理基金に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百万円、森林環境事業基金に４百円を積み立てた一方、下水道事業への補助金に充てるために下水道整備基金から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百万円、元利償還金に充てるため減債基金を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百万円を取り崩したほか、財源不足を補うために財政調整基金から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百万円を取り崩したことにより、取崩額が計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百万円となり、基金全体としては、基金残高が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基金残高が減少となり、今後も、扶助費の増加等による財源不足に対応するための財政調整基金からの取崩しや、公共施設の整備費用の増加、下水道事業の進捗による下水道事業費の増加などに対応するための特定目的基金の取崩しにより、減少傾向が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そのため、更なる歳出の徹底的な見直しと事務事業の重点化を図りながら、財源を確実に確保することによって、財源不足の縮小及び基金残高の確保に努める。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下水道整備基金：公共下水道の整備事業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土地区画整理事業基金：土地区画整理事業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福祉基金：福祉施設の整備、福祉の向上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地域福祉基金：地域福祉の増進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森林環境事業基金：森林整備及び促進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下水道整備基金：下水道事業の進捗による事業費及び企業債の償還費のために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土地区画整理事業基金：土地区画整理事業に備えるため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森林環境事業基金：森林環境事業資金として４百万円積み立てたことにより、基金残高は増加した。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公共施設整備基金：将来見込まれている大規模事業や公共施設等総合管理計画に基づく公共施設の整備費用が増加するため、公共施設整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備基金を活用して事業を実施していく予定である。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下水道整備基金：下水道事業の進捗により、今後も下水道の整備費用及び企業債の償還費用が増加する見込みであるため、下水道整備基</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金を活用して事業を実施していく予定である。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土地区画整理事業基金：土地区画整理事業に備えるため、今後も積立可能額の一部を積み立てていく予定である。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森林環境事業基金：学校施設や児童福祉施設などの改修事業に森林環境事業基金を活用して事業を実施する見込みであるため、基金に積</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立を行いながら事業を実施していく予定である。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地方交付税、地方税、県税交付金等の決算見込額が増収となったため、財政調整基金へ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百万円を積み立てたが、扶助費等の財源不足に対応するため財政調整基金から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百万円を取り崩したことにより、前年度に比べて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財政調整基金の積立の目安は、標準財政規模の約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億円としているが、財源不足が増加する傾向にある現状では、毎年度の取崩しは避けられない状況にあるため、歳出の見直しと財源確保を図りながら、基金への積立てを行っていく。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令和６年度は元利償還金に充てるため減債基金を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百万円を取り崩したが、今後の公債費の償還に備えるため積立額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年度以降の大規模事業の公債費償還の開始により公債費が増加傾向にあることから、今後も将来の償還額の増加に備えるため、積立可能額の一部を積み立てていく。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36,824
34,792
11.09
14,613,216
14,195,296
413,040
8,262,476
9,274,057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年度以降ほぼ横ばいの状態が続いていたが、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令和元年度以降は社会保障経費の増加などの影響により低下傾向にある。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年度決算では、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法人均等割や固定資産税（土地）が増加したものの、こども子育て費や高齢者保健福祉費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社会保障経費が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基準財政収入額に比べ</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基準財政需要額が増加した影響で令和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ポイント減少した。また、令和３年度から町税収入が増加したこともあり、依然として類似団体内平均を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ポイント上回っている。今後も引き続き、事務事業の徹底的な見直しと施策の重点化の両立に努め、活力あるまちづくりを展開しつつ行政の効率化を推進し、更なる財政の健全化に努める。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年度決算は、扶助費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、人件費や公債費</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の増加により経常経費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増加することとなり、類似団体内平均を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人件費と扶助費は類似団体平均より高い傾向が続いており、特に人件費は類似団体内平均を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％上回っている状況である。加えて、平成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年度以降に発行した地方債の元金償還が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開始したこと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公債費が増加する見込みである。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引き続き、歳出の徹底的な見直しと施策の重点化を図り、経常経費の削減に努める。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65</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15650"/>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553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142557</xdr:rowOff>
    </xdr:from>
    <xdr:to>
      <xdr:col>15</xdr:col>
      <xdr:colOff>82550</xdr:colOff>
      <xdr:row>63</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8107"/>
          <a:ext cx="889000" cy="59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61</xdr:row>
      <xdr:rowOff>125413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8107"/>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91757</xdr:rowOff>
    </xdr:from>
    <xdr:to>
      <xdr:col>11</xdr:col>
      <xdr:colOff>82550</xdr:colOff>
      <xdr:row>60</xdr:row>
      <xdr:rowOff>21907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32084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74613</xdr:rowOff>
    </xdr:from>
    <xdr:to>
      <xdr:col>7</xdr:col>
      <xdr:colOff>31750</xdr:colOff>
      <xdr:row>62</xdr:row>
      <xdr:rowOff>4763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人件費の人口１人当たりの決算額は、類似団体内平均を若干下回る水準で推移している。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これは、民生部門と消防部門の職員数が多いことから、これらの部門の職員給が類似団体内平均を上回っているものの、その他の人件費と物件費</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類似団体内平均を下回っているためである。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今後も引き続き、効率的な人員配置や適正な給与水準の維持に努めるとともに、行政の効率化を推進し、歳出の削減に努める。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98850</xdr:rowOff>
    </xdr:from>
    <xdr:to>
      <xdr:col>23</xdr:col>
      <xdr:colOff>133350</xdr:colOff>
      <xdr:row>83</xdr:row>
      <xdr:rowOff>3699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57750"/>
          <a:ext cx="838200" cy="7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98850</xdr:rowOff>
    </xdr:from>
    <xdr:to>
      <xdr:col>19</xdr:col>
      <xdr:colOff>133350</xdr:colOff>
      <xdr:row>82</xdr:row>
      <xdr:rowOff>106319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57750"/>
          <a:ext cx="8890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104865</xdr:rowOff>
    </xdr:from>
    <xdr:to>
      <xdr:col>15</xdr:col>
      <xdr:colOff>82550</xdr:colOff>
      <xdr:row>82</xdr:row>
      <xdr:rowOff>106319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63765"/>
          <a:ext cx="889000" cy="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55978</xdr:rowOff>
    </xdr:from>
    <xdr:to>
      <xdr:col>11</xdr:col>
      <xdr:colOff>31750</xdr:colOff>
      <xdr:row>82</xdr:row>
      <xdr:rowOff>104865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14878"/>
          <a:ext cx="889000" cy="4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124349</xdr:rowOff>
    </xdr:from>
    <xdr:to>
      <xdr:col>23</xdr:col>
      <xdr:colOff>184150</xdr:colOff>
      <xdr:row>83</xdr:row>
      <xdr:rowOff>54499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140876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2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48050</xdr:rowOff>
    </xdr:from>
    <xdr:to>
      <xdr:col>19</xdr:col>
      <xdr:colOff>184150</xdr:colOff>
      <xdr:row>82</xdr:row>
      <xdr:rowOff>149650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159827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7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55519</xdr:rowOff>
    </xdr:from>
    <xdr:to>
      <xdr:col>15</xdr:col>
      <xdr:colOff>133350</xdr:colOff>
      <xdr:row>82</xdr:row>
      <xdr:rowOff>157119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167296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83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54065</xdr:rowOff>
    </xdr:from>
    <xdr:to>
      <xdr:col>11</xdr:col>
      <xdr:colOff>82550</xdr:colOff>
      <xdr:row>82</xdr:row>
      <xdr:rowOff>155665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1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165842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8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5178</xdr:rowOff>
    </xdr:from>
    <xdr:to>
      <xdr:col>7</xdr:col>
      <xdr:colOff>31750</xdr:colOff>
      <xdr:row>82</xdr:row>
      <xdr:rowOff>106778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6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116955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3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いずれの年度も、類似団体内平均を大きく下回った水準で推移している。職務の責任に応じた適正な給与制度の運用等に努めたこと等により、令和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年度は上昇したが、依然として類似団体内平均を下回っている。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今後も、適正な給与水準を確保するとともに、各手当等の見直し等を推進すること等により、一層の給与制度の適正化に努める。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82</xdr:row>
      <xdr:rowOff>97971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1898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131536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9672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81</xdr:row>
      <xdr:rowOff>131536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39672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81</xdr:row>
      <xdr:rowOff>131536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8638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人当たりの職員数は、類似団体内平均を上回った水準で推移しており、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人以上高くなっている。これは、保育所・児童館等の児童福祉に係る施設を多く備えていることや消防本部と消防署を単独で備えていることにより、民生部門と消防部門の職員数が多いためである。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本町においても子育て支援の充実を図っていることから、今後も保育部門の職員数の増加が見込まれるが、職種ごとの職務性や職務内容を考慮しつつ、効率的な人員配置等により、適正な定員管理に努める。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2893</xdr:rowOff>
    </xdr:from>
    <xdr:to>
      <xdr:col>81</xdr:col>
      <xdr:colOff>44450</xdr:colOff>
      <xdr:row>62</xdr:row>
      <xdr:rowOff>2893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6327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2893</xdr:rowOff>
    </xdr:from>
    <xdr:to>
      <xdr:col>77</xdr:col>
      <xdr:colOff>44450</xdr:colOff>
      <xdr:row>62</xdr:row>
      <xdr:rowOff>23001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63279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21661</xdr:rowOff>
    </xdr:from>
    <xdr:to>
      <xdr:col>72</xdr:col>
      <xdr:colOff>203200</xdr:colOff>
      <xdr:row>62</xdr:row>
      <xdr:rowOff>23001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51561"/>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14958</xdr:rowOff>
    </xdr:from>
    <xdr:to>
      <xdr:col>68</xdr:col>
      <xdr:colOff>152400</xdr:colOff>
      <xdr:row>62</xdr:row>
      <xdr:rowOff>21661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4485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123543</xdr:rowOff>
    </xdr:from>
    <xdr:to>
      <xdr:col>81</xdr:col>
      <xdr:colOff>95250</xdr:colOff>
      <xdr:row>62</xdr:row>
      <xdr:rowOff>53693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95620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5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123543</xdr:rowOff>
    </xdr:from>
    <xdr:to>
      <xdr:col>77</xdr:col>
      <xdr:colOff>95250</xdr:colOff>
      <xdr:row>62</xdr:row>
      <xdr:rowOff>53693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38470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68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143651</xdr:rowOff>
    </xdr:from>
    <xdr:to>
      <xdr:col>73</xdr:col>
      <xdr:colOff>44450</xdr:colOff>
      <xdr:row>62</xdr:row>
      <xdr:rowOff>73801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58578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8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142311</xdr:rowOff>
    </xdr:from>
    <xdr:to>
      <xdr:col>68</xdr:col>
      <xdr:colOff>203200</xdr:colOff>
      <xdr:row>62</xdr:row>
      <xdr:rowOff>72461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57238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135608</xdr:rowOff>
    </xdr:from>
    <xdr:to>
      <xdr:col>64</xdr:col>
      <xdr:colOff>152400</xdr:colOff>
      <xdr:row>62</xdr:row>
      <xdr:rowOff>65758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50535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令和２年度から大規模事業の元金償還が始まったため、実質公債費比率は増加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実質公債費比率は増加傾向の見込みである。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そのため、大規模事業の事業計画の見直しや事業実施の適正化を図り、国県支出金等の財源を確保するとともに、財政負担の少ない起債や基金を活用することにより健全な財政運営に努める。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11854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1717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54610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8563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充当可能財源等が減少したことが主な要因である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下水道事業の拡大による公営企業への補助金の増加や公共施設の長寿命化事業の増加が見込まれるため、大規模事業を始めとした事業計画の見直しや事業実施の適正化を図り、国県支出金等の財源を確保するとともに、財政負担の少ない起債や基金を活用することにより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39824</xdr:rowOff>
    </xdr:from>
    <xdr:to>
      <xdr:col>81</xdr:col>
      <xdr:colOff>44450</xdr:colOff>
      <xdr:row>19</xdr:row>
      <xdr:rowOff>155303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3297374"/>
          <a:ext cx="838200" cy="1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39824</xdr:rowOff>
    </xdr:from>
    <xdr:to>
      <xdr:col>77</xdr:col>
      <xdr:colOff>44450</xdr:colOff>
      <xdr:row>19</xdr:row>
      <xdr:rowOff>53612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29737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31206</xdr:rowOff>
    </xdr:from>
    <xdr:to>
      <xdr:col>72</xdr:col>
      <xdr:colOff>203200</xdr:colOff>
      <xdr:row>19</xdr:row>
      <xdr:rowOff>53612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3288756"/>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31206</xdr:rowOff>
    </xdr:from>
    <xdr:to>
      <xdr:col>68</xdr:col>
      <xdr:colOff>152400</xdr:colOff>
      <xdr:row>19</xdr:row>
      <xdr:rowOff>141514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8875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104503</xdr:rowOff>
    </xdr:from>
    <xdr:to>
      <xdr:col>81</xdr:col>
      <xdr:colOff>95250</xdr:colOff>
      <xdr:row>20</xdr:row>
      <xdr:rowOff>34653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3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76580</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33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160474</xdr:rowOff>
    </xdr:from>
    <xdr:to>
      <xdr:col>77</xdr:col>
      <xdr:colOff>95250</xdr:colOff>
      <xdr:row>19</xdr:row>
      <xdr:rowOff>90624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75401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3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2812</xdr:rowOff>
    </xdr:from>
    <xdr:to>
      <xdr:col>73</xdr:col>
      <xdr:colOff>44450</xdr:colOff>
      <xdr:row>19</xdr:row>
      <xdr:rowOff>104412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2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89189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3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151856</xdr:rowOff>
    </xdr:from>
    <xdr:to>
      <xdr:col>68</xdr:col>
      <xdr:colOff>203200</xdr:colOff>
      <xdr:row>19</xdr:row>
      <xdr:rowOff>82006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66783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32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90714</xdr:rowOff>
    </xdr:from>
    <xdr:to>
      <xdr:col>64</xdr:col>
      <xdr:colOff>152400</xdr:colOff>
      <xdr:row>20</xdr:row>
      <xdr:rowOff>20864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5641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3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36,824
34,792
11.09
14,613,216
14,195,296
413,040
8,262,476
9,274,057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人件費に係る経常収支比率は、令和６年度決算では、前年度から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％増加している。これは、給与改定により職員給料やパートタイム会計年度任用職員報酬等が増加したことによるものである。また、令和６年度の類似団体内平均を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主な要因は、保育所・児童館等の児童福祉に係る施設を多く備えていることや消防本部と消防署を単独で備えていることにより、類似団体と比較して、民生部門と消防部門の職員数が多いためである。今後も、効率的な人員配置等による定員管理の適正化や適正な給与水準の確保、一層の給与制度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140716</xdr:rowOff>
    </xdr:from>
    <xdr:to>
      <xdr:col>24</xdr:col>
      <xdr:colOff>25400</xdr:colOff>
      <xdr:row>39</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5581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140716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92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23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17272</xdr:rowOff>
    </xdr:from>
    <xdr:to>
      <xdr:col>11</xdr:col>
      <xdr:colOff>9525</xdr:colOff>
      <xdr:row>38</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23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32766</xdr:rowOff>
    </xdr:from>
    <xdr:to>
      <xdr:col>24</xdr:col>
      <xdr:colOff>76200</xdr:colOff>
      <xdr:row>39</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4843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89916</xdr:rowOff>
    </xdr:from>
    <xdr:to>
      <xdr:col>20</xdr:col>
      <xdr:colOff>38100</xdr:colOff>
      <xdr:row>39</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137922</xdr:rowOff>
    </xdr:from>
    <xdr:to>
      <xdr:col>11</xdr:col>
      <xdr:colOff>60325</xdr:colOff>
      <xdr:row>38</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物件費の推移は令和４年度を除いて類似団体内平均と比較して若干下回って推移している。令和６年度の類似団体内平均は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％下回り、前年度比で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れは、物価高騰の影響による、学校給食の賄材料費や指定管理料の増加などによるものである。需用費の中でも主な歳出である賄材料費は、物価の変動に伴い公費負担を増額していることや、学校給食を引き続き町の直営で実施していくことから、更なる効率的な運営が求められ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16</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87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13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98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18415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987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36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139065</xdr:rowOff>
    </xdr:from>
    <xdr:to>
      <xdr:col>65</xdr:col>
      <xdr:colOff>53975</xdr:colOff>
      <xdr:row>16</xdr:row>
      <xdr:rowOff>69215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79392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7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扶助費に係る経常収支比率は、令和６年度決算では、前年度から</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％増加している。これは、児童手当の支給対象者が令和６年</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月から拡大したことによるものや、介護給付費などの増加によるものである。また、毎年度、類似団体内平均を</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上回った水準で推移している。これは、社会福祉施策を積極的に推進している結果であると考えるが、財政状況が一層厳しさを増す中にあって、財政を圧迫する傾向に歯止めをかけるよう、事務事業の見直しを検討する必要性が増してき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60706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5106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56</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41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140716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32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30988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その他に係る経常収支比率は、類似団体の平均を上回る水準で推移している。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への繰出金について、今後も増加傾向が続くと見込まれることから、特別会計の独立採算制の原則に立ち返った事業の見直しを推進するとともに、繰出基準を検討し、特別会計への繰出金の抑制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5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59</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5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補助費等の経常収支比率は、補助金等の整理・合理化を進めたことにより、類似団体内平均を下回る水準で推移している。令和６年度決算は、前年度比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これは、令和６年度は海部地区環境事務組合への負担金や下水道事業への補助金が増加したためである。今後は、企業会計の独立採算制の原則に立ち返った事業の見直しを推進するとともに、繰出基準を検討し、補助金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81280</xdr:rowOff>
    </xdr:from>
    <xdr:to>
      <xdr:col>82</xdr:col>
      <xdr:colOff>107950</xdr:colOff>
      <xdr:row>34</xdr:row>
      <xdr:rowOff>134620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10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127000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1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689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92710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689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100347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30480</xdr:rowOff>
    </xdr:from>
    <xdr:to>
      <xdr:col>78</xdr:col>
      <xdr:colOff>120650</xdr:colOff>
      <xdr:row>34</xdr:row>
      <xdr:rowOff>132080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142257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41910</xdr:rowOff>
    </xdr:from>
    <xdr:to>
      <xdr:col>65</xdr:col>
      <xdr:colOff>53975</xdr:colOff>
      <xdr:row>33</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過去の起債抑制策により類似団体内平均を下回って推移して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傾向が続いていたが、令和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度決算では、前年度から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の元利償還が開始した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公債費が増加したものの、普通交付税などの経常一般財源が大きく増加したためである。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今後は公債費の増加が見込まれるため、大規模事業の計画を見直し、規模の適正化や財源の確保を図るなどし、起債の発行を適正に行う財政運営が必要である。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40132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657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611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30987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383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8128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令和３年度までは類似団体内平均と同程度で推移していたが、令和６年度決算は、類似団体内平均を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主な増加の要因として、令和６度決算は、児童手当の増加や介護給付費など社会保障経費の増加や給与改定による人件費が増加しており、財政状況が厳しさを増した。また、今後は公債費の増加が見込まれるため、事務事業の徹底的な見直しにより歳出を削減することの必要性が増してい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24839"/>
          <a:ext cx="8382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6220"/>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77470</xdr:rowOff>
    </xdr:from>
    <xdr:to>
      <xdr:col>69</xdr:col>
      <xdr:colOff>92075</xdr:colOff>
      <xdr:row>76</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62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21607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159436</xdr:rowOff>
    </xdr:from>
    <xdr:to>
      <xdr:col>29</xdr:col>
      <xdr:colOff>127000</xdr:colOff>
      <xdr:row>19</xdr:row>
      <xdr:rowOff>100749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3161"/>
          <a:ext cx="647700" cy="1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100749</xdr:rowOff>
    </xdr:from>
    <xdr:to>
      <xdr:col>26</xdr:col>
      <xdr:colOff>50800</xdr:colOff>
      <xdr:row>19</xdr:row>
      <xdr:rowOff>133642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05924"/>
          <a:ext cx="698500" cy="32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133642</xdr:rowOff>
    </xdr:from>
    <xdr:to>
      <xdr:col>22</xdr:col>
      <xdr:colOff>114300</xdr:colOff>
      <xdr:row>19</xdr:row>
      <xdr:rowOff>160147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8817"/>
          <a:ext cx="698500" cy="2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160147</xdr:rowOff>
    </xdr:from>
    <xdr:to>
      <xdr:col>18</xdr:col>
      <xdr:colOff>177800</xdr:colOff>
      <xdr:row>20</xdr:row>
      <xdr:rowOff>3391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65322"/>
          <a:ext cx="698500" cy="1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108636</xdr:rowOff>
    </xdr:from>
    <xdr:to>
      <xdr:col>29</xdr:col>
      <xdr:colOff>177800</xdr:colOff>
      <xdr:row>19</xdr:row>
      <xdr:rowOff>38786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80713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49949</xdr:rowOff>
    </xdr:from>
    <xdr:to>
      <xdr:col>26</xdr:col>
      <xdr:colOff>101600</xdr:colOff>
      <xdr:row>19</xdr:row>
      <xdr:rowOff>151549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136326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82842</xdr:rowOff>
    </xdr:from>
    <xdr:to>
      <xdr:col>22</xdr:col>
      <xdr:colOff>165100</xdr:colOff>
      <xdr:row>20</xdr:row>
      <xdr:rowOff>12992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8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169219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109347</xdr:rowOff>
    </xdr:from>
    <xdr:to>
      <xdr:col>19</xdr:col>
      <xdr:colOff>38100</xdr:colOff>
      <xdr:row>20</xdr:row>
      <xdr:rowOff>39497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1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24274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124041</xdr:rowOff>
    </xdr:from>
    <xdr:to>
      <xdr:col>15</xdr:col>
      <xdr:colOff>101600</xdr:colOff>
      <xdr:row>20</xdr:row>
      <xdr:rowOff>54191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38968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124988</xdr:rowOff>
    </xdr:from>
    <xdr:to>
      <xdr:col>29</xdr:col>
      <xdr:colOff>127000</xdr:colOff>
      <xdr:row>35</xdr:row>
      <xdr:rowOff>150866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5338"/>
          <a:ext cx="647700" cy="2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150866</xdr:rowOff>
    </xdr:from>
    <xdr:to>
      <xdr:col>26</xdr:col>
      <xdr:colOff>50800</xdr:colOff>
      <xdr:row>35</xdr:row>
      <xdr:rowOff>177292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61216"/>
          <a:ext cx="698500" cy="2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176606</xdr:rowOff>
    </xdr:from>
    <xdr:to>
      <xdr:col>22</xdr:col>
      <xdr:colOff>114300</xdr:colOff>
      <xdr:row>35</xdr:row>
      <xdr:rowOff>177292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86956"/>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176606</xdr:rowOff>
    </xdr:from>
    <xdr:to>
      <xdr:col>18</xdr:col>
      <xdr:colOff>177800</xdr:colOff>
      <xdr:row>35</xdr:row>
      <xdr:rowOff>251382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86956"/>
          <a:ext cx="698500" cy="74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74188</xdr:rowOff>
    </xdr:from>
    <xdr:to>
      <xdr:col>29</xdr:col>
      <xdr:colOff>177800</xdr:colOff>
      <xdr:row>35</xdr:row>
      <xdr:rowOff>175788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4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46265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100066</xdr:rowOff>
    </xdr:from>
    <xdr:to>
      <xdr:col>26</xdr:col>
      <xdr:colOff>101600</xdr:colOff>
      <xdr:row>35</xdr:row>
      <xdr:rowOff>201666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186443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96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126492</xdr:rowOff>
    </xdr:from>
    <xdr:to>
      <xdr:col>22</xdr:col>
      <xdr:colOff>165100</xdr:colOff>
      <xdr:row>35</xdr:row>
      <xdr:rowOff>228092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36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212869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125806</xdr:rowOff>
    </xdr:from>
    <xdr:to>
      <xdr:col>19</xdr:col>
      <xdr:colOff>38100</xdr:colOff>
      <xdr:row>35</xdr:row>
      <xdr:rowOff>227406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6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212183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200582</xdr:rowOff>
    </xdr:from>
    <xdr:to>
      <xdr:col>15</xdr:col>
      <xdr:colOff>101600</xdr:colOff>
      <xdr:row>35</xdr:row>
      <xdr:rowOff>302182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286959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36,824
34,792
11.09
14,613,216
14,195,296
413,040
8,262,476
9,274,057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111109</xdr:rowOff>
    </xdr:from>
    <xdr:to>
      <xdr:col>24</xdr:col>
      <xdr:colOff>63500</xdr:colOff>
      <xdr:row>36</xdr:row>
      <xdr:rowOff>85506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1859"/>
          <a:ext cx="838200" cy="1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85506</xdr:rowOff>
    </xdr:from>
    <xdr:to>
      <xdr:col>19</xdr:col>
      <xdr:colOff>177800</xdr:colOff>
      <xdr:row>36</xdr:row>
      <xdr:rowOff>124727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7706"/>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124727</xdr:rowOff>
    </xdr:from>
    <xdr:to>
      <xdr:col>15</xdr:col>
      <xdr:colOff>50800</xdr:colOff>
      <xdr:row>36</xdr:row>
      <xdr:rowOff>155718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96927"/>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155718</xdr:rowOff>
    </xdr:from>
    <xdr:to>
      <xdr:col>10</xdr:col>
      <xdr:colOff>114300</xdr:colOff>
      <xdr:row>37</xdr:row>
      <xdr:rowOff>9594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7918"/>
          <a:ext cx="8890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60309</xdr:rowOff>
    </xdr:from>
    <xdr:to>
      <xdr:col>24</xdr:col>
      <xdr:colOff>114300</xdr:colOff>
      <xdr:row>35</xdr:row>
      <xdr:rowOff>161909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83186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34706</xdr:rowOff>
    </xdr:from>
    <xdr:to>
      <xdr:col>20</xdr:col>
      <xdr:colOff>38100</xdr:colOff>
      <xdr:row>36</xdr:row>
      <xdr:rowOff>136306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152833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73927</xdr:rowOff>
    </xdr:from>
    <xdr:to>
      <xdr:col>15</xdr:col>
      <xdr:colOff>101600</xdr:colOff>
      <xdr:row>37</xdr:row>
      <xdr:rowOff>4077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20604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104918</xdr:rowOff>
    </xdr:from>
    <xdr:to>
      <xdr:col>10</xdr:col>
      <xdr:colOff>165100</xdr:colOff>
      <xdr:row>37</xdr:row>
      <xdr:rowOff>35068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51595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130244</xdr:rowOff>
    </xdr:from>
    <xdr:to>
      <xdr:col>6</xdr:col>
      <xdr:colOff>38100</xdr:colOff>
      <xdr:row>37</xdr:row>
      <xdr:rowOff>60394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76921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87515</xdr:rowOff>
    </xdr:from>
    <xdr:to>
      <xdr:col>24</xdr:col>
      <xdr:colOff>63500</xdr:colOff>
      <xdr:row>58</xdr:row>
      <xdr:rowOff>122655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31615"/>
          <a:ext cx="838200" cy="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88814</xdr:rowOff>
    </xdr:from>
    <xdr:to>
      <xdr:col>19</xdr:col>
      <xdr:colOff>177800</xdr:colOff>
      <xdr:row>58</xdr:row>
      <xdr:rowOff>122655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2914"/>
          <a:ext cx="889000" cy="3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74631</xdr:rowOff>
    </xdr:from>
    <xdr:to>
      <xdr:col>15</xdr:col>
      <xdr:colOff>50800</xdr:colOff>
      <xdr:row>58</xdr:row>
      <xdr:rowOff>88814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18731"/>
          <a:ext cx="889000" cy="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74631</xdr:rowOff>
    </xdr:from>
    <xdr:to>
      <xdr:col>10</xdr:col>
      <xdr:colOff>114300</xdr:colOff>
      <xdr:row>58</xdr:row>
      <xdr:rowOff>143221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8731"/>
          <a:ext cx="889000" cy="6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36715</xdr:rowOff>
    </xdr:from>
    <xdr:to>
      <xdr:col>24</xdr:col>
      <xdr:colOff>114300</xdr:colOff>
      <xdr:row>58</xdr:row>
      <xdr:rowOff>138315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123092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71855</xdr:rowOff>
    </xdr:from>
    <xdr:to>
      <xdr:col>20</xdr:col>
      <xdr:colOff>38100</xdr:colOff>
      <xdr:row>59</xdr:row>
      <xdr:rowOff>2005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164582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0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38014</xdr:rowOff>
    </xdr:from>
    <xdr:to>
      <xdr:col>15</xdr:col>
      <xdr:colOff>101600</xdr:colOff>
      <xdr:row>58</xdr:row>
      <xdr:rowOff>139614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130741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23831</xdr:rowOff>
    </xdr:from>
    <xdr:to>
      <xdr:col>10</xdr:col>
      <xdr:colOff>165100</xdr:colOff>
      <xdr:row>58</xdr:row>
      <xdr:rowOff>125431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116558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92421</xdr:rowOff>
    </xdr:from>
    <xdr:to>
      <xdr:col>6</xdr:col>
      <xdr:colOff>38100</xdr:colOff>
      <xdr:row>59</xdr:row>
      <xdr:rowOff>22571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88081</xdr:rowOff>
    </xdr:from>
    <xdr:to>
      <xdr:col>24</xdr:col>
      <xdr:colOff>63500</xdr:colOff>
      <xdr:row>77</xdr:row>
      <xdr:rowOff>89545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973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87077</xdr:rowOff>
    </xdr:from>
    <xdr:to>
      <xdr:col>19</xdr:col>
      <xdr:colOff>177800</xdr:colOff>
      <xdr:row>77</xdr:row>
      <xdr:rowOff>89545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88727"/>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78801</xdr:rowOff>
    </xdr:from>
    <xdr:to>
      <xdr:col>15</xdr:col>
      <xdr:colOff>50800</xdr:colOff>
      <xdr:row>77</xdr:row>
      <xdr:rowOff>87077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80451"/>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59004</xdr:rowOff>
    </xdr:from>
    <xdr:to>
      <xdr:col>10</xdr:col>
      <xdr:colOff>114300</xdr:colOff>
      <xdr:row>77</xdr:row>
      <xdr:rowOff>78801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60654"/>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37281</xdr:rowOff>
    </xdr:from>
    <xdr:to>
      <xdr:col>24</xdr:col>
      <xdr:colOff>114300</xdr:colOff>
      <xdr:row>77</xdr:row>
      <xdr:rowOff>138881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60158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38745</xdr:rowOff>
    </xdr:from>
    <xdr:to>
      <xdr:col>20</xdr:col>
      <xdr:colOff>38100</xdr:colOff>
      <xdr:row>77</xdr:row>
      <xdr:rowOff>140345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36277</xdr:rowOff>
    </xdr:from>
    <xdr:to>
      <xdr:col>15</xdr:col>
      <xdr:colOff>101600</xdr:colOff>
      <xdr:row>77</xdr:row>
      <xdr:rowOff>137877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154404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0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28001</xdr:rowOff>
    </xdr:from>
    <xdr:to>
      <xdr:col>10</xdr:col>
      <xdr:colOff>165100</xdr:colOff>
      <xdr:row>77</xdr:row>
      <xdr:rowOff>129601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2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146128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00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8204</xdr:rowOff>
    </xdr:from>
    <xdr:to>
      <xdr:col>6</xdr:col>
      <xdr:colOff>38100</xdr:colOff>
      <xdr:row>77</xdr:row>
      <xdr:rowOff>109804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126331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96365</xdr:rowOff>
    </xdr:from>
    <xdr:to>
      <xdr:col>24</xdr:col>
      <xdr:colOff>63500</xdr:colOff>
      <xdr:row>98</xdr:row>
      <xdr:rowOff>59418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7015"/>
          <a:ext cx="838200" cy="1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59418</xdr:rowOff>
    </xdr:from>
    <xdr:to>
      <xdr:col>19</xdr:col>
      <xdr:colOff>177800</xdr:colOff>
      <xdr:row>98</xdr:row>
      <xdr:rowOff>93142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61518"/>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12370</xdr:rowOff>
    </xdr:from>
    <xdr:to>
      <xdr:col>15</xdr:col>
      <xdr:colOff>50800</xdr:colOff>
      <xdr:row>98</xdr:row>
      <xdr:rowOff>93142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14470"/>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12370</xdr:rowOff>
    </xdr:from>
    <xdr:to>
      <xdr:col>10</xdr:col>
      <xdr:colOff>114300</xdr:colOff>
      <xdr:row>99</xdr:row>
      <xdr:rowOff>79448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4470"/>
          <a:ext cx="889000" cy="23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45565</xdr:rowOff>
    </xdr:from>
    <xdr:to>
      <xdr:col>24</xdr:col>
      <xdr:colOff>114300</xdr:colOff>
      <xdr:row>97</xdr:row>
      <xdr:rowOff>147165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23992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8618</xdr:rowOff>
    </xdr:from>
    <xdr:to>
      <xdr:col>20</xdr:col>
      <xdr:colOff>38100</xdr:colOff>
      <xdr:row>98</xdr:row>
      <xdr:rowOff>110218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101345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42342</xdr:rowOff>
    </xdr:from>
    <xdr:to>
      <xdr:col>15</xdr:col>
      <xdr:colOff>101600</xdr:colOff>
      <xdr:row>98</xdr:row>
      <xdr:rowOff>143942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4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135069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3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133020</xdr:rowOff>
    </xdr:from>
    <xdr:to>
      <xdr:col>10</xdr:col>
      <xdr:colOff>165100</xdr:colOff>
      <xdr:row>98</xdr:row>
      <xdr:rowOff>63170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54297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5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28648</xdr:rowOff>
    </xdr:from>
    <xdr:to>
      <xdr:col>6</xdr:col>
      <xdr:colOff>38100</xdr:colOff>
      <xdr:row>99</xdr:row>
      <xdr:rowOff>130248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121375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49544</xdr:rowOff>
    </xdr:from>
    <xdr:to>
      <xdr:col>55</xdr:col>
      <xdr:colOff>0</xdr:colOff>
      <xdr:row>39</xdr:row>
      <xdr:rowOff>51646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736094"/>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29080</xdr:rowOff>
    </xdr:from>
    <xdr:to>
      <xdr:col>50</xdr:col>
      <xdr:colOff>114300</xdr:colOff>
      <xdr:row>39</xdr:row>
      <xdr:rowOff>51646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715630"/>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7254</xdr:rowOff>
    </xdr:from>
    <xdr:to>
      <xdr:col>45</xdr:col>
      <xdr:colOff>177800</xdr:colOff>
      <xdr:row>39</xdr:row>
      <xdr:rowOff>29080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693804"/>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123796</xdr:rowOff>
    </xdr:from>
    <xdr:to>
      <xdr:col>41</xdr:col>
      <xdr:colOff>50800</xdr:colOff>
      <xdr:row>39</xdr:row>
      <xdr:rowOff>7254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10196"/>
          <a:ext cx="889000" cy="108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170194</xdr:rowOff>
    </xdr:from>
    <xdr:to>
      <xdr:col>55</xdr:col>
      <xdr:colOff>50800</xdr:colOff>
      <xdr:row>39</xdr:row>
      <xdr:rowOff>100344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8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85121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0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846</xdr:rowOff>
    </xdr:from>
    <xdr:to>
      <xdr:col>50</xdr:col>
      <xdr:colOff>165100</xdr:colOff>
      <xdr:row>39</xdr:row>
      <xdr:rowOff>102446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93573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149730</xdr:rowOff>
    </xdr:from>
    <xdr:to>
      <xdr:col>46</xdr:col>
      <xdr:colOff>38100</xdr:colOff>
      <xdr:row>39</xdr:row>
      <xdr:rowOff>79880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71007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127904</xdr:rowOff>
    </xdr:from>
    <xdr:to>
      <xdr:col>41</xdr:col>
      <xdr:colOff>101600</xdr:colOff>
      <xdr:row>39</xdr:row>
      <xdr:rowOff>58054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49181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3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72996</xdr:rowOff>
    </xdr:from>
    <xdr:to>
      <xdr:col>36</xdr:col>
      <xdr:colOff>165100</xdr:colOff>
      <xdr:row>33</xdr:row>
      <xdr:rowOff>3146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165723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5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41362</xdr:rowOff>
    </xdr:from>
    <xdr:to>
      <xdr:col>55</xdr:col>
      <xdr:colOff>0</xdr:colOff>
      <xdr:row>57</xdr:row>
      <xdr:rowOff>72932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14012"/>
          <a:ext cx="838200" cy="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72932</xdr:rowOff>
    </xdr:from>
    <xdr:to>
      <xdr:col>50</xdr:col>
      <xdr:colOff>114300</xdr:colOff>
      <xdr:row>57</xdr:row>
      <xdr:rowOff>81452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45582"/>
          <a:ext cx="889000" cy="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81452</xdr:rowOff>
    </xdr:from>
    <xdr:to>
      <xdr:col>45</xdr:col>
      <xdr:colOff>177800</xdr:colOff>
      <xdr:row>57</xdr:row>
      <xdr:rowOff>82784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54102"/>
          <a:ext cx="889000" cy="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105599</xdr:rowOff>
    </xdr:from>
    <xdr:to>
      <xdr:col>41</xdr:col>
      <xdr:colOff>50800</xdr:colOff>
      <xdr:row>57</xdr:row>
      <xdr:rowOff>82784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06799"/>
          <a:ext cx="889000" cy="14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162012</xdr:rowOff>
    </xdr:from>
    <xdr:to>
      <xdr:col>55</xdr:col>
      <xdr:colOff>50800</xdr:colOff>
      <xdr:row>57</xdr:row>
      <xdr:rowOff>92162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76939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22132</xdr:rowOff>
    </xdr:from>
    <xdr:to>
      <xdr:col>50</xdr:col>
      <xdr:colOff>165100</xdr:colOff>
      <xdr:row>57</xdr:row>
      <xdr:rowOff>123732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114859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30652</xdr:rowOff>
    </xdr:from>
    <xdr:to>
      <xdr:col>46</xdr:col>
      <xdr:colOff>38100</xdr:colOff>
      <xdr:row>57</xdr:row>
      <xdr:rowOff>132252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123379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31984</xdr:rowOff>
    </xdr:from>
    <xdr:to>
      <xdr:col>41</xdr:col>
      <xdr:colOff>101600</xdr:colOff>
      <xdr:row>57</xdr:row>
      <xdr:rowOff>133584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124711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54799</xdr:rowOff>
    </xdr:from>
    <xdr:to>
      <xdr:col>36</xdr:col>
      <xdr:colOff>165100</xdr:colOff>
      <xdr:row>56</xdr:row>
      <xdr:rowOff>156399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5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147526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4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163912</xdr:rowOff>
    </xdr:from>
    <xdr:to>
      <xdr:col>55</xdr:col>
      <xdr:colOff>0</xdr:colOff>
      <xdr:row>79</xdr:row>
      <xdr:rowOff>21895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7012"/>
          <a:ext cx="838200" cy="2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163912</xdr:rowOff>
    </xdr:from>
    <xdr:to>
      <xdr:col>50</xdr:col>
      <xdr:colOff>114300</xdr:colOff>
      <xdr:row>79</xdr:row>
      <xdr:rowOff>10103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7012"/>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10103</xdr:rowOff>
    </xdr:from>
    <xdr:to>
      <xdr:col>45</xdr:col>
      <xdr:colOff>177800</xdr:colOff>
      <xdr:row>79</xdr:row>
      <xdr:rowOff>15970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4653"/>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84531</xdr:rowOff>
    </xdr:from>
    <xdr:to>
      <xdr:col>41</xdr:col>
      <xdr:colOff>50800</xdr:colOff>
      <xdr:row>79</xdr:row>
      <xdr:rowOff>15970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86181"/>
          <a:ext cx="889000" cy="2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142545</xdr:rowOff>
    </xdr:from>
    <xdr:to>
      <xdr:col>55</xdr:col>
      <xdr:colOff>50800</xdr:colOff>
      <xdr:row>79</xdr:row>
      <xdr:rowOff>72695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57472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113112</xdr:rowOff>
    </xdr:from>
    <xdr:to>
      <xdr:col>50</xdr:col>
      <xdr:colOff>165100</xdr:colOff>
      <xdr:row>79</xdr:row>
      <xdr:rowOff>43262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34389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130753</xdr:rowOff>
    </xdr:from>
    <xdr:to>
      <xdr:col>46</xdr:col>
      <xdr:colOff>38100</xdr:colOff>
      <xdr:row>79</xdr:row>
      <xdr:rowOff>60903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52030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136620</xdr:rowOff>
    </xdr:from>
    <xdr:to>
      <xdr:col>41</xdr:col>
      <xdr:colOff>101600</xdr:colOff>
      <xdr:row>79</xdr:row>
      <xdr:rowOff>66770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57897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33731</xdr:rowOff>
    </xdr:from>
    <xdr:to>
      <xdr:col>36</xdr:col>
      <xdr:colOff>165100</xdr:colOff>
      <xdr:row>77</xdr:row>
      <xdr:rowOff>135331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151858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95740</xdr:rowOff>
    </xdr:from>
    <xdr:to>
      <xdr:col>55</xdr:col>
      <xdr:colOff>0</xdr:colOff>
      <xdr:row>98</xdr:row>
      <xdr:rowOff>125062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97840"/>
          <a:ext cx="838200" cy="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89621</xdr:rowOff>
    </xdr:from>
    <xdr:to>
      <xdr:col>50</xdr:col>
      <xdr:colOff>114300</xdr:colOff>
      <xdr:row>98</xdr:row>
      <xdr:rowOff>125062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1721"/>
          <a:ext cx="889000" cy="3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89621</xdr:rowOff>
    </xdr:from>
    <xdr:to>
      <xdr:col>45</xdr:col>
      <xdr:colOff>177800</xdr:colOff>
      <xdr:row>98</xdr:row>
      <xdr:rowOff>147251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1721"/>
          <a:ext cx="889000" cy="5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147251</xdr:rowOff>
    </xdr:from>
    <xdr:to>
      <xdr:col>41</xdr:col>
      <xdr:colOff>50800</xdr:colOff>
      <xdr:row>98</xdr:row>
      <xdr:rowOff>156693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49351"/>
          <a:ext cx="8890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44940</xdr:rowOff>
    </xdr:from>
    <xdr:to>
      <xdr:col>55</xdr:col>
      <xdr:colOff>50800</xdr:colOff>
      <xdr:row>98</xdr:row>
      <xdr:rowOff>146540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131317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74262</xdr:rowOff>
    </xdr:from>
    <xdr:to>
      <xdr:col>50</xdr:col>
      <xdr:colOff>165100</xdr:colOff>
      <xdr:row>99</xdr:row>
      <xdr:rowOff>4412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166989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38821</xdr:rowOff>
    </xdr:from>
    <xdr:to>
      <xdr:col>46</xdr:col>
      <xdr:colOff>38100</xdr:colOff>
      <xdr:row>98</xdr:row>
      <xdr:rowOff>140421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131548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96451</xdr:rowOff>
    </xdr:from>
    <xdr:to>
      <xdr:col>41</xdr:col>
      <xdr:colOff>101600</xdr:colOff>
      <xdr:row>99</xdr:row>
      <xdr:rowOff>26601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17728</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105893</xdr:rowOff>
    </xdr:from>
    <xdr:to>
      <xdr:col>36</xdr:col>
      <xdr:colOff>165100</xdr:colOff>
      <xdr:row>99</xdr:row>
      <xdr:rowOff>36043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27170</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700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81674</xdr:rowOff>
    </xdr:from>
    <xdr:to>
      <xdr:col>85</xdr:col>
      <xdr:colOff>127000</xdr:colOff>
      <xdr:row>77</xdr:row>
      <xdr:rowOff>91784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3324"/>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91784</xdr:rowOff>
    </xdr:from>
    <xdr:to>
      <xdr:col>81</xdr:col>
      <xdr:colOff>50800</xdr:colOff>
      <xdr:row>77</xdr:row>
      <xdr:rowOff>102615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93434"/>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101867</xdr:rowOff>
    </xdr:from>
    <xdr:to>
      <xdr:col>76</xdr:col>
      <xdr:colOff>114300</xdr:colOff>
      <xdr:row>77</xdr:row>
      <xdr:rowOff>102615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03517"/>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101867</xdr:rowOff>
    </xdr:from>
    <xdr:to>
      <xdr:col>71</xdr:col>
      <xdr:colOff>177800</xdr:colOff>
      <xdr:row>77</xdr:row>
      <xdr:rowOff>135559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03517"/>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30874</xdr:rowOff>
    </xdr:from>
    <xdr:to>
      <xdr:col>85</xdr:col>
      <xdr:colOff>177800</xdr:colOff>
      <xdr:row>77</xdr:row>
      <xdr:rowOff>132474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9301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40984</xdr:rowOff>
    </xdr:from>
    <xdr:to>
      <xdr:col>81</xdr:col>
      <xdr:colOff>101600</xdr:colOff>
      <xdr:row>77</xdr:row>
      <xdr:rowOff>142584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133711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51815</xdr:rowOff>
    </xdr:from>
    <xdr:to>
      <xdr:col>76</xdr:col>
      <xdr:colOff>165100</xdr:colOff>
      <xdr:row>77</xdr:row>
      <xdr:rowOff>153415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144542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4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51067</xdr:rowOff>
    </xdr:from>
    <xdr:to>
      <xdr:col>72</xdr:col>
      <xdr:colOff>38100</xdr:colOff>
      <xdr:row>77</xdr:row>
      <xdr:rowOff>152667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143794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84759</xdr:rowOff>
    </xdr:from>
    <xdr:to>
      <xdr:col>67</xdr:col>
      <xdr:colOff>101600</xdr:colOff>
      <xdr:row>78</xdr:row>
      <xdr:rowOff>14909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6036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7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20864</xdr:rowOff>
    </xdr:from>
    <xdr:to>
      <xdr:col>85</xdr:col>
      <xdr:colOff>127000</xdr:colOff>
      <xdr:row>98</xdr:row>
      <xdr:rowOff>61108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22964"/>
          <a:ext cx="838200" cy="4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36258</xdr:rowOff>
    </xdr:from>
    <xdr:to>
      <xdr:col>81</xdr:col>
      <xdr:colOff>50800</xdr:colOff>
      <xdr:row>98</xdr:row>
      <xdr:rowOff>61108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38358"/>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167393</xdr:rowOff>
    </xdr:from>
    <xdr:to>
      <xdr:col>76</xdr:col>
      <xdr:colOff>114300</xdr:colOff>
      <xdr:row>98</xdr:row>
      <xdr:rowOff>36258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8043"/>
          <a:ext cx="889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167393</xdr:rowOff>
    </xdr:from>
    <xdr:to>
      <xdr:col>71</xdr:col>
      <xdr:colOff>177800</xdr:colOff>
      <xdr:row>98</xdr:row>
      <xdr:rowOff>58420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8043"/>
          <a:ext cx="889000" cy="6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141514</xdr:rowOff>
    </xdr:from>
    <xdr:to>
      <xdr:col>85</xdr:col>
      <xdr:colOff>177800</xdr:colOff>
      <xdr:row>98</xdr:row>
      <xdr:rowOff>71664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100891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6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10308</xdr:rowOff>
    </xdr:from>
    <xdr:to>
      <xdr:col>81</xdr:col>
      <xdr:colOff>101600</xdr:colOff>
      <xdr:row>98</xdr:row>
      <xdr:rowOff>111908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103035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156908</xdr:rowOff>
    </xdr:from>
    <xdr:to>
      <xdr:col>76</xdr:col>
      <xdr:colOff>165100</xdr:colOff>
      <xdr:row>98</xdr:row>
      <xdr:rowOff>87058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78185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116593</xdr:rowOff>
    </xdr:from>
    <xdr:to>
      <xdr:col>72</xdr:col>
      <xdr:colOff>38100</xdr:colOff>
      <xdr:row>98</xdr:row>
      <xdr:rowOff>46743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63270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7620</xdr:rowOff>
    </xdr:from>
    <xdr:to>
      <xdr:col>67</xdr:col>
      <xdr:colOff>101600</xdr:colOff>
      <xdr:row>98</xdr:row>
      <xdr:rowOff>109220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125747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159634</xdr:rowOff>
    </xdr:from>
    <xdr:to>
      <xdr:col>116</xdr:col>
      <xdr:colOff>63500</xdr:colOff>
      <xdr:row>57</xdr:row>
      <xdr:rowOff>160823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3228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160823</xdr:rowOff>
    </xdr:from>
    <xdr:to>
      <xdr:col>111</xdr:col>
      <xdr:colOff>177800</xdr:colOff>
      <xdr:row>57</xdr:row>
      <xdr:rowOff>161006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3347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161006</xdr:rowOff>
    </xdr:from>
    <xdr:to>
      <xdr:col>107</xdr:col>
      <xdr:colOff>50800</xdr:colOff>
      <xdr:row>57</xdr:row>
      <xdr:rowOff>161280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365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161280</xdr:rowOff>
    </xdr:from>
    <xdr:to>
      <xdr:col>102</xdr:col>
      <xdr:colOff>114300</xdr:colOff>
      <xdr:row>57</xdr:row>
      <xdr:rowOff>162103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3393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108834</xdr:rowOff>
    </xdr:from>
    <xdr:to>
      <xdr:col>116</xdr:col>
      <xdr:colOff>114300</xdr:colOff>
      <xdr:row>58</xdr:row>
      <xdr:rowOff>38984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131711</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3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110023</xdr:rowOff>
    </xdr:from>
    <xdr:to>
      <xdr:col>112</xdr:col>
      <xdr:colOff>38100</xdr:colOff>
      <xdr:row>58</xdr:row>
      <xdr:rowOff>40173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56700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110206</xdr:rowOff>
    </xdr:from>
    <xdr:to>
      <xdr:col>107</xdr:col>
      <xdr:colOff>101600</xdr:colOff>
      <xdr:row>58</xdr:row>
      <xdr:rowOff>40356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56883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5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110480</xdr:rowOff>
    </xdr:from>
    <xdr:to>
      <xdr:col>102</xdr:col>
      <xdr:colOff>165100</xdr:colOff>
      <xdr:row>58</xdr:row>
      <xdr:rowOff>40630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57157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111303</xdr:rowOff>
    </xdr:from>
    <xdr:to>
      <xdr:col>98</xdr:col>
      <xdr:colOff>38100</xdr:colOff>
      <xdr:row>58</xdr:row>
      <xdr:rowOff>41453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57980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10182</xdr:rowOff>
    </xdr:from>
    <xdr:to>
      <xdr:col>116</xdr:col>
      <xdr:colOff>63500</xdr:colOff>
      <xdr:row>76</xdr:row>
      <xdr:rowOff>139830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40382"/>
          <a:ext cx="838200" cy="12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88004</xdr:rowOff>
    </xdr:from>
    <xdr:to>
      <xdr:col>111</xdr:col>
      <xdr:colOff>177800</xdr:colOff>
      <xdr:row>76</xdr:row>
      <xdr:rowOff>139830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118204"/>
          <a:ext cx="889000" cy="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64491</xdr:rowOff>
    </xdr:from>
    <xdr:to>
      <xdr:col>107</xdr:col>
      <xdr:colOff>50800</xdr:colOff>
      <xdr:row>76</xdr:row>
      <xdr:rowOff>88004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094691"/>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64491</xdr:rowOff>
    </xdr:from>
    <xdr:to>
      <xdr:col>102</xdr:col>
      <xdr:colOff>114300</xdr:colOff>
      <xdr:row>77</xdr:row>
      <xdr:rowOff>30462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94691"/>
          <a:ext cx="889000" cy="13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130832</xdr:rowOff>
    </xdr:from>
    <xdr:to>
      <xdr:col>116</xdr:col>
      <xdr:colOff>114300</xdr:colOff>
      <xdr:row>76</xdr:row>
      <xdr:rowOff>60982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8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153709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84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89030</xdr:rowOff>
    </xdr:from>
    <xdr:to>
      <xdr:col>112</xdr:col>
      <xdr:colOff>38100</xdr:colOff>
      <xdr:row>77</xdr:row>
      <xdr:rowOff>19180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10307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37204</xdr:rowOff>
    </xdr:from>
    <xdr:to>
      <xdr:col>107</xdr:col>
      <xdr:colOff>101600</xdr:colOff>
      <xdr:row>76</xdr:row>
      <xdr:rowOff>138804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129931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13691</xdr:rowOff>
    </xdr:from>
    <xdr:to>
      <xdr:col>102</xdr:col>
      <xdr:colOff>165100</xdr:colOff>
      <xdr:row>76</xdr:row>
      <xdr:rowOff>115291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106418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151112</xdr:rowOff>
    </xdr:from>
    <xdr:to>
      <xdr:col>98</xdr:col>
      <xdr:colOff>38100</xdr:colOff>
      <xdr:row>77</xdr:row>
      <xdr:rowOff>81262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72389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令和６年度歳出決算総額は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14,195,296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千円で、住民一人当たりのコストが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385,490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円となっており、令和５年度歳出決算総額の住民一人当たりコスト（</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341,030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円）と比較すると、</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44,460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円増加したことになる。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中でも扶助費は前年度と比べ住民一人当たりのコストが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12,356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円増加している。主な要因は、定額減税補足給付金事業、低所得世帯支援給付金事業などの事業実施、児童手当の支給対象の拡充、介護給付費などの増額の影響によるものである。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歳出の主な構成項目である人件費は、職員の給与改定の影響により、職員給料やパートタイム会計年度任用職員報酬等の増加による影響等で前年度と比べ住民一人当たりのコストは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8,932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次に、積立金では前年度に比べ住民一人当たりのコストが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8,802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円増加しており、主な要因は、財政調整基金積立金、減債基金積立金の増加によるものである。また、普通建設事業費に係る住民一人当たりのコストが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5,524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円増加しており、主な要因は、蟹江小学校及び蟹江中学校トイレ改修事業や日光川ウォーターパーク舗装修繕工事によるものである。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近年、扶助費、普通建設事業費、公債費は類似団体内平均より下回っているものの、増加傾向が続いているため、今後も事務事業の徹底的な見直しと施策の重点化の両立に努め、活力あるまちづくりを展開しつつ行政の効率化を推進し、更なる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愛知県蟹江町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36,824
34,792
11.09
14,613,216
14,195,296
413,040
8,262,476
9,274,057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63.8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77597</xdr:rowOff>
    </xdr:from>
    <xdr:to>
      <xdr:col>24</xdr:col>
      <xdr:colOff>63500</xdr:colOff>
      <xdr:row>36</xdr:row>
      <xdr:rowOff>100457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979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82550</xdr:rowOff>
    </xdr:from>
    <xdr:to>
      <xdr:col>19</xdr:col>
      <xdr:colOff>177800</xdr:colOff>
      <xdr:row>36</xdr:row>
      <xdr:rowOff>100457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5475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77597</xdr:rowOff>
    </xdr:from>
    <xdr:to>
      <xdr:col>15</xdr:col>
      <xdr:colOff>50800</xdr:colOff>
      <xdr:row>36</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4979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77597</xdr:rowOff>
    </xdr:from>
    <xdr:to>
      <xdr:col>10</xdr:col>
      <xdr:colOff>114300</xdr:colOff>
      <xdr:row>36</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9797"/>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26797</xdr:rowOff>
    </xdr:from>
    <xdr:to>
      <xdr:col>24</xdr:col>
      <xdr:colOff>114300</xdr:colOff>
      <xdr:row>36</xdr:row>
      <xdr:rowOff>128397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49657</xdr:rowOff>
    </xdr:from>
    <xdr:to>
      <xdr:col>20</xdr:col>
      <xdr:colOff>38100</xdr:colOff>
      <xdr:row>36</xdr:row>
      <xdr:rowOff>151257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142384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31750</xdr:rowOff>
    </xdr:from>
    <xdr:to>
      <xdr:col>15</xdr:col>
      <xdr:colOff>101600</xdr:colOff>
      <xdr:row>36</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26797</xdr:rowOff>
    </xdr:from>
    <xdr:to>
      <xdr:col>10</xdr:col>
      <xdr:colOff>165100</xdr:colOff>
      <xdr:row>36</xdr:row>
      <xdr:rowOff>128397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119524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43561</xdr:rowOff>
    </xdr:from>
    <xdr:to>
      <xdr:col>6</xdr:col>
      <xdr:colOff>38100</xdr:colOff>
      <xdr:row>36</xdr:row>
      <xdr:rowOff>145161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136288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154418</xdr:rowOff>
    </xdr:from>
    <xdr:to>
      <xdr:col>24</xdr:col>
      <xdr:colOff>63500</xdr:colOff>
      <xdr:row>58</xdr:row>
      <xdr:rowOff>40015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7068"/>
          <a:ext cx="838200" cy="5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25038</xdr:rowOff>
    </xdr:from>
    <xdr:to>
      <xdr:col>19</xdr:col>
      <xdr:colOff>177800</xdr:colOff>
      <xdr:row>58</xdr:row>
      <xdr:rowOff>40015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9138"/>
          <a:ext cx="889000" cy="1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169148</xdr:rowOff>
    </xdr:from>
    <xdr:to>
      <xdr:col>15</xdr:col>
      <xdr:colOff>50800</xdr:colOff>
      <xdr:row>58</xdr:row>
      <xdr:rowOff>25038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1798"/>
          <a:ext cx="8890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17955</xdr:rowOff>
    </xdr:from>
    <xdr:to>
      <xdr:col>10</xdr:col>
      <xdr:colOff>114300</xdr:colOff>
      <xdr:row>57</xdr:row>
      <xdr:rowOff>169148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9155"/>
          <a:ext cx="889000" cy="3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103618</xdr:rowOff>
    </xdr:from>
    <xdr:to>
      <xdr:col>24</xdr:col>
      <xdr:colOff>114300</xdr:colOff>
      <xdr:row>58</xdr:row>
      <xdr:rowOff>33768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160665</xdr:rowOff>
    </xdr:from>
    <xdr:to>
      <xdr:col>20</xdr:col>
      <xdr:colOff>38100</xdr:colOff>
      <xdr:row>58</xdr:row>
      <xdr:rowOff>90815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145688</xdr:rowOff>
    </xdr:from>
    <xdr:to>
      <xdr:col>15</xdr:col>
      <xdr:colOff>101600</xdr:colOff>
      <xdr:row>58</xdr:row>
      <xdr:rowOff>75838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118348</xdr:rowOff>
    </xdr:from>
    <xdr:to>
      <xdr:col>10</xdr:col>
      <xdr:colOff>165100</xdr:colOff>
      <xdr:row>58</xdr:row>
      <xdr:rowOff>48498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39625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138605</xdr:rowOff>
    </xdr:from>
    <xdr:to>
      <xdr:col>6</xdr:col>
      <xdr:colOff>38100</xdr:colOff>
      <xdr:row>56</xdr:row>
      <xdr:rowOff>68755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59882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165167</xdr:rowOff>
    </xdr:from>
    <xdr:to>
      <xdr:col>24</xdr:col>
      <xdr:colOff>63500</xdr:colOff>
      <xdr:row>77</xdr:row>
      <xdr:rowOff>102705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5367"/>
          <a:ext cx="838200" cy="10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102705</xdr:rowOff>
    </xdr:from>
    <xdr:to>
      <xdr:col>19</xdr:col>
      <xdr:colOff>177800</xdr:colOff>
      <xdr:row>77</xdr:row>
      <xdr:rowOff>122754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4355"/>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69200</xdr:rowOff>
    </xdr:from>
    <xdr:to>
      <xdr:col>15</xdr:col>
      <xdr:colOff>50800</xdr:colOff>
      <xdr:row>77</xdr:row>
      <xdr:rowOff>122754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0850"/>
          <a:ext cx="889000" cy="5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69200</xdr:rowOff>
    </xdr:from>
    <xdr:to>
      <xdr:col>10</xdr:col>
      <xdr:colOff>114300</xdr:colOff>
      <xdr:row>78</xdr:row>
      <xdr:rowOff>85567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0850"/>
          <a:ext cx="889000" cy="18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114367</xdr:rowOff>
    </xdr:from>
    <xdr:to>
      <xdr:col>24</xdr:col>
      <xdr:colOff>114300</xdr:colOff>
      <xdr:row>77</xdr:row>
      <xdr:rowOff>44517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92794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51905</xdr:rowOff>
    </xdr:from>
    <xdr:to>
      <xdr:col>20</xdr:col>
      <xdr:colOff>38100</xdr:colOff>
      <xdr:row>77</xdr:row>
      <xdr:rowOff>153505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144632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71954</xdr:rowOff>
    </xdr:from>
    <xdr:to>
      <xdr:col>15</xdr:col>
      <xdr:colOff>101600</xdr:colOff>
      <xdr:row>78</xdr:row>
      <xdr:rowOff>2104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164681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18400</xdr:rowOff>
    </xdr:from>
    <xdr:to>
      <xdr:col>10</xdr:col>
      <xdr:colOff>165100</xdr:colOff>
      <xdr:row>77</xdr:row>
      <xdr:rowOff>120000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111127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34767</xdr:rowOff>
    </xdr:from>
    <xdr:to>
      <xdr:col>6</xdr:col>
      <xdr:colOff>38100</xdr:colOff>
      <xdr:row>78</xdr:row>
      <xdr:rowOff>136367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127494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117694</xdr:rowOff>
    </xdr:from>
    <xdr:to>
      <xdr:col>24</xdr:col>
      <xdr:colOff>63500</xdr:colOff>
      <xdr:row>98</xdr:row>
      <xdr:rowOff>137261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19794"/>
          <a:ext cx="838200" cy="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123332</xdr:rowOff>
    </xdr:from>
    <xdr:to>
      <xdr:col>19</xdr:col>
      <xdr:colOff>177800</xdr:colOff>
      <xdr:row>98</xdr:row>
      <xdr:rowOff>137261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5432"/>
          <a:ext cx="889000" cy="1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66517</xdr:rowOff>
    </xdr:from>
    <xdr:to>
      <xdr:col>15</xdr:col>
      <xdr:colOff>50800</xdr:colOff>
      <xdr:row>98</xdr:row>
      <xdr:rowOff>123332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68617"/>
          <a:ext cx="889000" cy="5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66517</xdr:rowOff>
    </xdr:from>
    <xdr:to>
      <xdr:col>10</xdr:col>
      <xdr:colOff>114300</xdr:colOff>
      <xdr:row>99</xdr:row>
      <xdr:rowOff>23113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8617"/>
          <a:ext cx="889000" cy="1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66894</xdr:rowOff>
    </xdr:from>
    <xdr:to>
      <xdr:col>24</xdr:col>
      <xdr:colOff>114300</xdr:colOff>
      <xdr:row>98</xdr:row>
      <xdr:rowOff>168494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6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86461</xdr:rowOff>
    </xdr:from>
    <xdr:to>
      <xdr:col>20</xdr:col>
      <xdr:colOff>38100</xdr:colOff>
      <xdr:row>99</xdr:row>
      <xdr:rowOff>16611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7738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8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72532</xdr:rowOff>
    </xdr:from>
    <xdr:to>
      <xdr:col>15</xdr:col>
      <xdr:colOff>101600</xdr:colOff>
      <xdr:row>99</xdr:row>
      <xdr:rowOff>2682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165259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15717</xdr:rowOff>
    </xdr:from>
    <xdr:to>
      <xdr:col>10</xdr:col>
      <xdr:colOff>165100</xdr:colOff>
      <xdr:row>98</xdr:row>
      <xdr:rowOff>117317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108444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143763</xdr:rowOff>
    </xdr:from>
    <xdr:to>
      <xdr:col>6</xdr:col>
      <xdr:colOff>38100</xdr:colOff>
      <xdr:row>99</xdr:row>
      <xdr:rowOff>73913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65040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168332</xdr:rowOff>
    </xdr:from>
    <xdr:to>
      <xdr:col>55</xdr:col>
      <xdr:colOff>0</xdr:colOff>
      <xdr:row>58</xdr:row>
      <xdr:rowOff>171342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2432"/>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168332</xdr:rowOff>
    </xdr:from>
    <xdr:to>
      <xdr:col>50</xdr:col>
      <xdr:colOff>114300</xdr:colOff>
      <xdr:row>58</xdr:row>
      <xdr:rowOff>170008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243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167170</xdr:rowOff>
    </xdr:from>
    <xdr:to>
      <xdr:col>45</xdr:col>
      <xdr:colOff>177800</xdr:colOff>
      <xdr:row>58</xdr:row>
      <xdr:rowOff>170008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1270"/>
          <a:ext cx="889000" cy="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132328</xdr:rowOff>
    </xdr:from>
    <xdr:to>
      <xdr:col>41</xdr:col>
      <xdr:colOff>50800</xdr:colOff>
      <xdr:row>58</xdr:row>
      <xdr:rowOff>167170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6428"/>
          <a:ext cx="889000" cy="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120542</xdr:rowOff>
    </xdr:from>
    <xdr:to>
      <xdr:col>55</xdr:col>
      <xdr:colOff>50800</xdr:colOff>
      <xdr:row>59</xdr:row>
      <xdr:rowOff>50692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35469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7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117532</xdr:rowOff>
    </xdr:from>
    <xdr:to>
      <xdr:col>50</xdr:col>
      <xdr:colOff>165100</xdr:colOff>
      <xdr:row>59</xdr:row>
      <xdr:rowOff>47682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38809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119208</xdr:rowOff>
    </xdr:from>
    <xdr:to>
      <xdr:col>46</xdr:col>
      <xdr:colOff>38100</xdr:colOff>
      <xdr:row>59</xdr:row>
      <xdr:rowOff>49358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40485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5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116370</xdr:rowOff>
    </xdr:from>
    <xdr:to>
      <xdr:col>41</xdr:col>
      <xdr:colOff>101600</xdr:colOff>
      <xdr:row>59</xdr:row>
      <xdr:rowOff>46520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37647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81528</xdr:rowOff>
    </xdr:from>
    <xdr:to>
      <xdr:col>36</xdr:col>
      <xdr:colOff>165100</xdr:colOff>
      <xdr:row>59</xdr:row>
      <xdr:rowOff>11678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2805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81769</xdr:rowOff>
    </xdr:from>
    <xdr:to>
      <xdr:col>55</xdr:col>
      <xdr:colOff>0</xdr:colOff>
      <xdr:row>78</xdr:row>
      <xdr:rowOff>109449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4869"/>
          <a:ext cx="838200" cy="2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41935</xdr:rowOff>
    </xdr:from>
    <xdr:to>
      <xdr:col>50</xdr:col>
      <xdr:colOff>114300</xdr:colOff>
      <xdr:row>78</xdr:row>
      <xdr:rowOff>81769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5035"/>
          <a:ext cx="889000" cy="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41935</xdr:rowOff>
    </xdr:from>
    <xdr:to>
      <xdr:col>45</xdr:col>
      <xdr:colOff>177800</xdr:colOff>
      <xdr:row>78</xdr:row>
      <xdr:rowOff>44698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5035"/>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27533</xdr:rowOff>
    </xdr:from>
    <xdr:to>
      <xdr:col>41</xdr:col>
      <xdr:colOff>50800</xdr:colOff>
      <xdr:row>78</xdr:row>
      <xdr:rowOff>44698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0633"/>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58649</xdr:rowOff>
    </xdr:from>
    <xdr:to>
      <xdr:col>55</xdr:col>
      <xdr:colOff>50800</xdr:colOff>
      <xdr:row>78</xdr:row>
      <xdr:rowOff>160249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30969</xdr:rowOff>
    </xdr:from>
    <xdr:to>
      <xdr:col>50</xdr:col>
      <xdr:colOff>165100</xdr:colOff>
      <xdr:row>78</xdr:row>
      <xdr:rowOff>132569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123696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162585</xdr:rowOff>
    </xdr:from>
    <xdr:to>
      <xdr:col>46</xdr:col>
      <xdr:colOff>38100</xdr:colOff>
      <xdr:row>78</xdr:row>
      <xdr:rowOff>92735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83862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165348</xdr:rowOff>
    </xdr:from>
    <xdr:to>
      <xdr:col>41</xdr:col>
      <xdr:colOff>101600</xdr:colOff>
      <xdr:row>78</xdr:row>
      <xdr:rowOff>95498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112025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4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148183</xdr:rowOff>
    </xdr:from>
    <xdr:to>
      <xdr:col>36</xdr:col>
      <xdr:colOff>165100</xdr:colOff>
      <xdr:row>78</xdr:row>
      <xdr:rowOff>78333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69460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51829</xdr:rowOff>
    </xdr:from>
    <xdr:to>
      <xdr:col>55</xdr:col>
      <xdr:colOff>0</xdr:colOff>
      <xdr:row>96</xdr:row>
      <xdr:rowOff>127433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11029"/>
          <a:ext cx="838200" cy="7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85217</xdr:rowOff>
    </xdr:from>
    <xdr:to>
      <xdr:col>50</xdr:col>
      <xdr:colOff>114300</xdr:colOff>
      <xdr:row>96</xdr:row>
      <xdr:rowOff>127433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44417"/>
          <a:ext cx="889000" cy="4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45923</xdr:rowOff>
    </xdr:from>
    <xdr:to>
      <xdr:col>45</xdr:col>
      <xdr:colOff>177800</xdr:colOff>
      <xdr:row>96</xdr:row>
      <xdr:rowOff>85217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05123"/>
          <a:ext cx="889000" cy="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64136</xdr:rowOff>
    </xdr:from>
    <xdr:to>
      <xdr:col>41</xdr:col>
      <xdr:colOff>50800</xdr:colOff>
      <xdr:row>96</xdr:row>
      <xdr:rowOff>45923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80436"/>
          <a:ext cx="889000" cy="32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xdr:rowOff>
    </xdr:from>
    <xdr:to>
      <xdr:col>55</xdr:col>
      <xdr:colOff>50800</xdr:colOff>
      <xdr:row>96</xdr:row>
      <xdr:rowOff>102629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150906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3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76633</xdr:rowOff>
    </xdr:from>
    <xdr:to>
      <xdr:col>50</xdr:col>
      <xdr:colOff>165100</xdr:colOff>
      <xdr:row>97</xdr:row>
      <xdr:rowOff>6783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169360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34417</xdr:rowOff>
    </xdr:from>
    <xdr:to>
      <xdr:col>46</xdr:col>
      <xdr:colOff>38100</xdr:colOff>
      <xdr:row>96</xdr:row>
      <xdr:rowOff>136017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127144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166573</xdr:rowOff>
    </xdr:from>
    <xdr:to>
      <xdr:col>41</xdr:col>
      <xdr:colOff>101600</xdr:colOff>
      <xdr:row>96</xdr:row>
      <xdr:rowOff>96723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87850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4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13336</xdr:rowOff>
    </xdr:from>
    <xdr:to>
      <xdr:col>36</xdr:col>
      <xdr:colOff>165100</xdr:colOff>
      <xdr:row>94</xdr:row>
      <xdr:rowOff>114936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131463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112170</xdr:rowOff>
    </xdr:from>
    <xdr:to>
      <xdr:col>85</xdr:col>
      <xdr:colOff>127000</xdr:colOff>
      <xdr:row>38</xdr:row>
      <xdr:rowOff>87644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5820"/>
          <a:ext cx="838200" cy="14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87644</xdr:rowOff>
    </xdr:from>
    <xdr:to>
      <xdr:col>81</xdr:col>
      <xdr:colOff>50800</xdr:colOff>
      <xdr:row>38</xdr:row>
      <xdr:rowOff>138818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02744"/>
          <a:ext cx="8890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138818</xdr:rowOff>
    </xdr:from>
    <xdr:to>
      <xdr:col>76</xdr:col>
      <xdr:colOff>114300</xdr:colOff>
      <xdr:row>38</xdr:row>
      <xdr:rowOff>170561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3918"/>
          <a:ext cx="889000" cy="3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135618</xdr:rowOff>
    </xdr:from>
    <xdr:to>
      <xdr:col>71</xdr:col>
      <xdr:colOff>177800</xdr:colOff>
      <xdr:row>38</xdr:row>
      <xdr:rowOff>170561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5071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61370</xdr:rowOff>
    </xdr:from>
    <xdr:to>
      <xdr:col>85</xdr:col>
      <xdr:colOff>177800</xdr:colOff>
      <xdr:row>37</xdr:row>
      <xdr:rowOff>162970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84247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5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36844</xdr:rowOff>
    </xdr:from>
    <xdr:to>
      <xdr:col>81</xdr:col>
      <xdr:colOff>101600</xdr:colOff>
      <xdr:row>38</xdr:row>
      <xdr:rowOff>138444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129571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88018</xdr:rowOff>
    </xdr:from>
    <xdr:to>
      <xdr:col>76</xdr:col>
      <xdr:colOff>165100</xdr:colOff>
      <xdr:row>39</xdr:row>
      <xdr:rowOff>18168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9295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9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119761</xdr:rowOff>
    </xdr:from>
    <xdr:to>
      <xdr:col>72</xdr:col>
      <xdr:colOff>38100</xdr:colOff>
      <xdr:row>39</xdr:row>
      <xdr:rowOff>49911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41038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84818</xdr:rowOff>
    </xdr:from>
    <xdr:to>
      <xdr:col>67</xdr:col>
      <xdr:colOff>101600</xdr:colOff>
      <xdr:row>39</xdr:row>
      <xdr:rowOff>14968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6095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100929</xdr:rowOff>
    </xdr:from>
    <xdr:to>
      <xdr:col>85</xdr:col>
      <xdr:colOff>127000</xdr:colOff>
      <xdr:row>57</xdr:row>
      <xdr:rowOff>120141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73579"/>
          <a:ext cx="838200" cy="1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120141</xdr:rowOff>
    </xdr:from>
    <xdr:to>
      <xdr:col>81</xdr:col>
      <xdr:colOff>50800</xdr:colOff>
      <xdr:row>57</xdr:row>
      <xdr:rowOff>120896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2791"/>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120896</xdr:rowOff>
    </xdr:from>
    <xdr:to>
      <xdr:col>76</xdr:col>
      <xdr:colOff>114300</xdr:colOff>
      <xdr:row>57</xdr:row>
      <xdr:rowOff>136701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3546"/>
          <a:ext cx="889000" cy="1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136701</xdr:rowOff>
    </xdr:from>
    <xdr:to>
      <xdr:col>71</xdr:col>
      <xdr:colOff>177800</xdr:colOff>
      <xdr:row>57</xdr:row>
      <xdr:rowOff>145242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09351"/>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50129</xdr:rowOff>
    </xdr:from>
    <xdr:to>
      <xdr:col>85</xdr:col>
      <xdr:colOff>177800</xdr:colOff>
      <xdr:row>57</xdr:row>
      <xdr:rowOff>151729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136506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69341</xdr:rowOff>
    </xdr:from>
    <xdr:to>
      <xdr:col>81</xdr:col>
      <xdr:colOff>101600</xdr:colOff>
      <xdr:row>57</xdr:row>
      <xdr:rowOff>170941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162068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70096</xdr:rowOff>
    </xdr:from>
    <xdr:to>
      <xdr:col>76</xdr:col>
      <xdr:colOff>165100</xdr:colOff>
      <xdr:row>58</xdr:row>
      <xdr:rowOff>246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162823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85901</xdr:rowOff>
    </xdr:from>
    <xdr:to>
      <xdr:col>72</xdr:col>
      <xdr:colOff>38100</xdr:colOff>
      <xdr:row>58</xdr:row>
      <xdr:rowOff>16051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7178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94442</xdr:rowOff>
    </xdr:from>
    <xdr:to>
      <xdr:col>67</xdr:col>
      <xdr:colOff>101600</xdr:colOff>
      <xdr:row>58</xdr:row>
      <xdr:rowOff>24592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15719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81674</xdr:rowOff>
    </xdr:from>
    <xdr:to>
      <xdr:col>85</xdr:col>
      <xdr:colOff>127000</xdr:colOff>
      <xdr:row>97</xdr:row>
      <xdr:rowOff>91784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2324"/>
          <a:ext cx="8382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91784</xdr:rowOff>
    </xdr:from>
    <xdr:to>
      <xdr:col>81</xdr:col>
      <xdr:colOff>50800</xdr:colOff>
      <xdr:row>97</xdr:row>
      <xdr:rowOff>102615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22434"/>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101867</xdr:rowOff>
    </xdr:from>
    <xdr:to>
      <xdr:col>76</xdr:col>
      <xdr:colOff>114300</xdr:colOff>
      <xdr:row>97</xdr:row>
      <xdr:rowOff>102615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32517"/>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101867</xdr:rowOff>
    </xdr:from>
    <xdr:to>
      <xdr:col>71</xdr:col>
      <xdr:colOff>177800</xdr:colOff>
      <xdr:row>97</xdr:row>
      <xdr:rowOff>135559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32517"/>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30874</xdr:rowOff>
    </xdr:from>
    <xdr:to>
      <xdr:col>85</xdr:col>
      <xdr:colOff>177800</xdr:colOff>
      <xdr:row>97</xdr:row>
      <xdr:rowOff>132474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9301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40984</xdr:rowOff>
    </xdr:from>
    <xdr:to>
      <xdr:col>81</xdr:col>
      <xdr:colOff>101600</xdr:colOff>
      <xdr:row>97</xdr:row>
      <xdr:rowOff>142584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133711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51815</xdr:rowOff>
    </xdr:from>
    <xdr:to>
      <xdr:col>76</xdr:col>
      <xdr:colOff>165100</xdr:colOff>
      <xdr:row>97</xdr:row>
      <xdr:rowOff>153415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144542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51067</xdr:rowOff>
    </xdr:from>
    <xdr:to>
      <xdr:col>72</xdr:col>
      <xdr:colOff>38100</xdr:colOff>
      <xdr:row>97</xdr:row>
      <xdr:rowOff>152667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143794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84759</xdr:rowOff>
    </xdr:from>
    <xdr:to>
      <xdr:col>67</xdr:col>
      <xdr:colOff>101600</xdr:colOff>
      <xdr:row>98</xdr:row>
      <xdr:rowOff>14909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1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6036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106781</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5764631"/>
          <a:ext cx="889000" cy="8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106781</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5764631"/>
          <a:ext cx="889000" cy="8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155109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55981</xdr:rowOff>
    </xdr:from>
    <xdr:to>
      <xdr:col>102</xdr:col>
      <xdr:colOff>165100</xdr:colOff>
      <xdr:row>33</xdr:row>
      <xdr:rowOff>157581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57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2658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54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令和６年度決算は、消防費以外の費目において類似団体内平均を下回る結果となった。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消防費は、前年度と比べ住民一人当たりのコストは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主な要因は、令和６年度に消防ポンプ付救助工作車及び輸送車の購入、名古屋市消防局防災指令センター共同運用負担金の増加によるものである。土木費は、前年度と比べ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円増加している。主な要因は、南駅前線整備事業費や下水道事業会計への補助金の増加によるものである。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歳出決算の主な構成項目である総務費、民生費及び教育費の令和６年度決算では、総務費が前年度と比べ財政調整基金積立金、減債基金積立金、標準準拠システム対応委託料の増加により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円増加となった。民生費は、前年度と比べ定額減税補足給付事業、低所得世帯支援給付金事業の実施や児童手当の支給対象の拡充、介護給付費等の増加の影響により住民一人当たりのコストは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円増加となった。教育費は前年度と比べ蟹江小学校及び蟹江中学校トイレ改修事業の実施により住民一人当たりのコストは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地方交付税、地方税、県税交付金等の決算見込額の増収によって財政調整基金へ積み立てたものの、財政調整基金の積立額が取崩額を下回ったことで、残高が減少した。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前年度より歳入歳出差引額が減少したことにより、</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令和６年度実質単年度収支は、財政調整基金への積立額が取崩額に比べ少なく、また、実質収支額が減少したことにより、前年度と比べ</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税収の大きな伸びが期待できないことから、今後も基金を活用しながらの財政運営となる見込みである。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愛知県蟹江町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●現状</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一般会計とすべての特別会計、企業会計で赤字は生じていない。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しかし、下水道事業会計では、平成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年度に事業に着手して以降、順次計画的に整備しており、平成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年３月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日に一部地域で供用開始され、順次拡大しているところであるため、毎年度、一般会計からの補助金が必要となっている。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●今後の見通し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では、今後も事業が拡大するため、現在の水準を維持していくためには、一般会計からの基準外繰出が必要となるが、受益者負担の原則に則り、水洗化率の増加や適正な使用料や負担金の徴収を引き続き行っていくことが必要不可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その他の各特別会計でも、独立採算制の原則に則った事業全体の見直しを推進するとともに、特別会計への繰出基準を検討し、一般会計と同様に経常経費の見直しを図り、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14613216</v>
      </c>
      <c r="BO4" s="371"/>
      <c r="BP4" s="371"/>
      <c r="BQ4" s="371"/>
      <c r="BR4" s="371"/>
      <c r="BS4" s="371"/>
      <c r="BT4" s="371"/>
      <c r="BU4" s="372"/>
      <c r="BV4" s="370">
        <v>13226818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v>
      </c>
      <c r="CU4" s="377"/>
      <c r="CV4" s="377"/>
      <c r="CW4" s="377"/>
      <c r="CX4" s="377"/>
      <c r="CY4" s="377"/>
      <c r="CZ4" s="377"/>
      <c r="DA4" s="378"/>
      <c r="DB4" s="376">
        <v>6.7</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14195296</v>
      </c>
      <c r="BO5" s="408"/>
      <c r="BP5" s="408"/>
      <c r="BQ5" s="408"/>
      <c r="BR5" s="408"/>
      <c r="BS5" s="408"/>
      <c r="BT5" s="408"/>
      <c r="BU5" s="409"/>
      <c r="BV5" s="407">
        <v>12651542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417920</v>
      </c>
      <c r="BO6" s="408"/>
      <c r="BP6" s="408"/>
      <c r="BQ6" s="408"/>
      <c r="BR6" s="408"/>
      <c r="BS6" s="408"/>
      <c r="BT6" s="408"/>
      <c r="BU6" s="409"/>
      <c r="BV6" s="407">
        <v>575276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96.2</v>
      </c>
      <c r="CU6" s="445"/>
      <c r="CV6" s="445"/>
      <c r="CW6" s="445"/>
      <c r="CX6" s="445"/>
      <c r="CY6" s="445"/>
      <c r="CZ6" s="445"/>
      <c r="DA6" s="446"/>
      <c r="DB6" s="444">
        <v>93.1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4880</v>
      </c>
      <c r="BO7" s="408"/>
      <c r="BP7" s="408"/>
      <c r="BQ7" s="408"/>
      <c r="BR7" s="408"/>
      <c r="BS7" s="408"/>
      <c r="BT7" s="408"/>
      <c r="BU7" s="409"/>
      <c r="BV7" s="407">
        <v>39665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8262476</v>
      </c>
      <c r="CU7" s="408"/>
      <c r="CV7" s="408"/>
      <c r="CW7" s="408"/>
      <c r="CX7" s="408"/>
      <c r="CY7" s="408"/>
      <c r="CZ7" s="408"/>
      <c r="DA7" s="409"/>
      <c r="DB7" s="407">
        <v>8021798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413040</v>
      </c>
      <c r="BO8" s="408"/>
      <c r="BP8" s="408"/>
      <c r="BQ8" s="408"/>
      <c r="BR8" s="408"/>
      <c r="BS8" s="408"/>
      <c r="BT8" s="408"/>
      <c r="BU8" s="409"/>
      <c r="BV8" s="407">
        <v>535611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37338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-122571</v>
      </c>
      <c r="BO9" s="408"/>
      <c r="BP9" s="408"/>
      <c r="BQ9" s="408"/>
      <c r="BR9" s="408"/>
      <c r="BS9" s="408"/>
      <c r="BT9" s="408"/>
      <c r="BU9" s="409"/>
      <c r="BV9" s="407">
        <v>43114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8.8000000000000007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37085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650467</v>
      </c>
      <c r="BO10" s="408"/>
      <c r="BP10" s="408"/>
      <c r="BQ10" s="408"/>
      <c r="BR10" s="408"/>
      <c r="BS10" s="408"/>
      <c r="BT10" s="408"/>
      <c r="BU10" s="409"/>
      <c r="BV10" s="407">
        <v>432096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36824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700000</v>
      </c>
      <c r="BO12" s="408"/>
      <c r="BP12" s="408"/>
      <c r="BQ12" s="408"/>
      <c r="BR12" s="408"/>
      <c r="BS12" s="408"/>
      <c r="BT12" s="408"/>
      <c r="BU12" s="409"/>
      <c r="BV12" s="407">
        <v>470000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34792</v>
      </c>
      <c r="S13" s="492"/>
      <c r="T13" s="492"/>
      <c r="U13" s="492"/>
      <c r="V13" s="493"/>
      <c r="W13" s="423" t="s">
        <v>131</v>
      </c>
      <c r="X13" s="424"/>
      <c r="Y13" s="424"/>
      <c r="Z13" s="424"/>
      <c r="AA13" s="424"/>
      <c r="AB13" s="414"/>
      <c r="AC13" s="458">
        <v>166</v>
      </c>
      <c r="AD13" s="459"/>
      <c r="AE13" s="459"/>
      <c r="AF13" s="459"/>
      <c r="AG13" s="501"/>
      <c r="AH13" s="458">
        <v>178</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-172104</v>
      </c>
      <c r="BO13" s="408"/>
      <c r="BP13" s="408"/>
      <c r="BQ13" s="408"/>
      <c r="BR13" s="408"/>
      <c r="BS13" s="408"/>
      <c r="BT13" s="408"/>
      <c r="BU13" s="409"/>
      <c r="BV13" s="407">
        <v>5210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37098</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63.8</v>
      </c>
      <c r="CU14" s="506"/>
      <c r="CV14" s="506"/>
      <c r="CW14" s="506"/>
      <c r="CX14" s="506"/>
      <c r="CY14" s="506"/>
      <c r="CZ14" s="506"/>
      <c r="DA14" s="507"/>
      <c r="DB14" s="505">
        <v>57.1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35127</v>
      </c>
      <c r="S15" s="492"/>
      <c r="T15" s="492"/>
      <c r="U15" s="492"/>
      <c r="V15" s="493"/>
      <c r="W15" s="423" t="s">
        <v>137</v>
      </c>
      <c r="X15" s="424"/>
      <c r="Y15" s="424"/>
      <c r="Z15" s="424"/>
      <c r="AA15" s="424"/>
      <c r="AB15" s="414"/>
      <c r="AC15" s="458">
        <v>5038</v>
      </c>
      <c r="AD15" s="459"/>
      <c r="AE15" s="459"/>
      <c r="AF15" s="459"/>
      <c r="AG15" s="501"/>
      <c r="AH15" s="458">
        <v>5193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5321781</v>
      </c>
      <c r="BO15" s="371"/>
      <c r="BP15" s="371"/>
      <c r="BQ15" s="371"/>
      <c r="BR15" s="371"/>
      <c r="BS15" s="371"/>
      <c r="BT15" s="371"/>
      <c r="BU15" s="372"/>
      <c r="BV15" s="370">
        <v>5199608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27.8</v>
      </c>
      <c r="AD16" s="495"/>
      <c r="AE16" s="495"/>
      <c r="AF16" s="495"/>
      <c r="AG16" s="496"/>
      <c r="AH16" s="494">
        <v>28.4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6786540</v>
      </c>
      <c r="BO16" s="408"/>
      <c r="BP16" s="408"/>
      <c r="BQ16" s="408"/>
      <c r="BR16" s="408"/>
      <c r="BS16" s="408"/>
      <c r="BT16" s="408"/>
      <c r="BU16" s="409"/>
      <c r="BV16" s="407">
        <v>6534123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12950</v>
      </c>
      <c r="AD17" s="459"/>
      <c r="AE17" s="459"/>
      <c r="AF17" s="459"/>
      <c r="AG17" s="501"/>
      <c r="AH17" s="458">
        <v>12929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6755733</v>
      </c>
      <c r="BO17" s="408"/>
      <c r="BP17" s="408"/>
      <c r="BQ17" s="408"/>
      <c r="BR17" s="408"/>
      <c r="BS17" s="408"/>
      <c r="BT17" s="408"/>
      <c r="BU17" s="409"/>
      <c r="BV17" s="407">
        <v>6593450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11.09</v>
      </c>
      <c r="M18" s="531"/>
      <c r="N18" s="531"/>
      <c r="O18" s="531"/>
      <c r="P18" s="531"/>
      <c r="Q18" s="531"/>
      <c r="R18" s="532"/>
      <c r="S18" s="532"/>
      <c r="T18" s="532"/>
      <c r="U18" s="532"/>
      <c r="V18" s="533"/>
      <c r="W18" s="425"/>
      <c r="X18" s="426"/>
      <c r="Y18" s="426"/>
      <c r="Z18" s="426"/>
      <c r="AA18" s="426"/>
      <c r="AB18" s="417"/>
      <c r="AC18" s="534">
        <v>71.3</v>
      </c>
      <c r="AD18" s="535"/>
      <c r="AE18" s="535"/>
      <c r="AF18" s="535"/>
      <c r="AG18" s="536"/>
      <c r="AH18" s="534">
        <v>70.7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8064337</v>
      </c>
      <c r="BO18" s="408"/>
      <c r="BP18" s="408"/>
      <c r="BQ18" s="408"/>
      <c r="BR18" s="408"/>
      <c r="BS18" s="408"/>
      <c r="BT18" s="408"/>
      <c r="BU18" s="409"/>
      <c r="BV18" s="407">
        <v>7502361</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3367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10651911</v>
      </c>
      <c r="BO19" s="408"/>
      <c r="BP19" s="408"/>
      <c r="BQ19" s="408"/>
      <c r="BR19" s="408"/>
      <c r="BS19" s="408"/>
      <c r="BT19" s="408"/>
      <c r="BU19" s="409"/>
      <c r="BV19" s="407">
        <v>9856690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16104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9274057</v>
      </c>
      <c r="BO22" s="371"/>
      <c r="BP22" s="371"/>
      <c r="BQ22" s="371"/>
      <c r="BR22" s="371"/>
      <c r="BS22" s="371"/>
      <c r="BT22" s="371"/>
      <c r="BU22" s="372"/>
      <c r="BV22" s="370">
        <v>9636949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7094449</v>
      </c>
      <c r="BO23" s="408"/>
      <c r="BP23" s="408"/>
      <c r="BQ23" s="408"/>
      <c r="BR23" s="408"/>
      <c r="BS23" s="408"/>
      <c r="BT23" s="408"/>
      <c r="BU23" s="409"/>
      <c r="BV23" s="407">
        <v>7408478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8950</v>
      </c>
      <c r="R24" s="459"/>
      <c r="S24" s="459"/>
      <c r="T24" s="459"/>
      <c r="U24" s="459"/>
      <c r="V24" s="501"/>
      <c r="W24" s="553"/>
      <c r="X24" s="554"/>
      <c r="Y24" s="555"/>
      <c r="Z24" s="457" t="s">
        <v>162</v>
      </c>
      <c r="AA24" s="437"/>
      <c r="AB24" s="437"/>
      <c r="AC24" s="437"/>
      <c r="AD24" s="437"/>
      <c r="AE24" s="437"/>
      <c r="AF24" s="437"/>
      <c r="AG24" s="438"/>
      <c r="AH24" s="458">
        <v>287</v>
      </c>
      <c r="AI24" s="459"/>
      <c r="AJ24" s="459"/>
      <c r="AK24" s="459"/>
      <c r="AL24" s="501"/>
      <c r="AM24" s="458">
        <v>784658</v>
      </c>
      <c r="AN24" s="459"/>
      <c r="AO24" s="459"/>
      <c r="AP24" s="459"/>
      <c r="AQ24" s="459"/>
      <c r="AR24" s="501"/>
      <c r="AS24" s="458">
        <v>2734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4331897</v>
      </c>
      <c r="BO24" s="408"/>
      <c r="BP24" s="408"/>
      <c r="BQ24" s="408"/>
      <c r="BR24" s="408"/>
      <c r="BS24" s="408"/>
      <c r="BT24" s="408"/>
      <c r="BU24" s="409"/>
      <c r="BV24" s="407">
        <v>4254480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7450</v>
      </c>
      <c r="R25" s="459"/>
      <c r="S25" s="459"/>
      <c r="T25" s="459"/>
      <c r="U25" s="459"/>
      <c r="V25" s="501"/>
      <c r="W25" s="553"/>
      <c r="X25" s="554"/>
      <c r="Y25" s="555"/>
      <c r="Z25" s="457" t="s">
        <v>165</v>
      </c>
      <c r="AA25" s="437"/>
      <c r="AB25" s="437"/>
      <c r="AC25" s="437"/>
      <c r="AD25" s="437"/>
      <c r="AE25" s="437"/>
      <c r="AF25" s="437"/>
      <c r="AG25" s="438"/>
      <c r="AH25" s="458">
        <v>59</v>
      </c>
      <c r="AI25" s="459"/>
      <c r="AJ25" s="459"/>
      <c r="AK25" s="459"/>
      <c r="AL25" s="501"/>
      <c r="AM25" s="458">
        <v>160185</v>
      </c>
      <c r="AN25" s="459"/>
      <c r="AO25" s="459"/>
      <c r="AP25" s="459"/>
      <c r="AQ25" s="459"/>
      <c r="AR25" s="501"/>
      <c r="AS25" s="458">
        <v>2715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926923</v>
      </c>
      <c r="BO25" s="371"/>
      <c r="BP25" s="371"/>
      <c r="BQ25" s="371"/>
      <c r="BR25" s="371"/>
      <c r="BS25" s="371"/>
      <c r="BT25" s="371"/>
      <c r="BU25" s="372"/>
      <c r="BV25" s="370">
        <v>447813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6650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12000</v>
      </c>
      <c r="AN26" s="459"/>
      <c r="AO26" s="459"/>
      <c r="AP26" s="459"/>
      <c r="AQ26" s="459"/>
      <c r="AR26" s="501"/>
      <c r="AS26" s="458">
        <v>2400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770109</v>
      </c>
      <c r="BO27" s="527"/>
      <c r="BP27" s="527"/>
      <c r="BQ27" s="527"/>
      <c r="BR27" s="527"/>
      <c r="BS27" s="527"/>
      <c r="BT27" s="527"/>
      <c r="BU27" s="528"/>
      <c r="BV27" s="526">
        <v>769663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3250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1075324</v>
      </c>
      <c r="BO28" s="371"/>
      <c r="BP28" s="371"/>
      <c r="BQ28" s="371"/>
      <c r="BR28" s="371"/>
      <c r="BS28" s="371"/>
      <c r="BT28" s="371"/>
      <c r="BU28" s="372"/>
      <c r="BV28" s="370">
        <v>1124857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287</v>
      </c>
      <c r="AI29" s="459"/>
      <c r="AJ29" s="459"/>
      <c r="AK29" s="459"/>
      <c r="AL29" s="501"/>
      <c r="AM29" s="458">
        <v>784658</v>
      </c>
      <c r="AN29" s="459"/>
      <c r="AO29" s="459"/>
      <c r="AP29" s="459"/>
      <c r="AQ29" s="459"/>
      <c r="AR29" s="501"/>
      <c r="AS29" s="458">
        <v>2734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695391</v>
      </c>
      <c r="BO29" s="408"/>
      <c r="BP29" s="408"/>
      <c r="BQ29" s="408"/>
      <c r="BR29" s="408"/>
      <c r="BS29" s="408"/>
      <c r="BT29" s="408"/>
      <c r="BU29" s="409"/>
      <c r="BV29" s="407">
        <v>694695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1284043</v>
      </c>
      <c r="BO30" s="527"/>
      <c r="BP30" s="527"/>
      <c r="BQ30" s="527"/>
      <c r="BR30" s="527"/>
      <c r="BS30" s="527"/>
      <c r="BT30" s="527"/>
      <c r="BU30" s="528"/>
      <c r="BV30" s="526">
        <v>1478068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海部南部広域事務組合（一般会計）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介護保険管理特別会計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海部南部広域事務組合（障害者総合支援特別会計）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コミュニティ・プラント事業特別会計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海部地区急病診療所組合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海部地区環境事務組合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海部地区水防事務組合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愛知県市町村職員退職手当組合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愛知県後期高齢者医療広域連合（一般会計）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愛知県後期高齢者医療広域連合（後期高齢者医療特別会計）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ZejDjBACfQWKGQk07m9sdBTwmWwt6V9iUbHoBwdzVl2DNeQK/vhUr2lu0fAEq7nMxXEluwaR5rB9YQUJcPlog==" saltValue="FhsMpn8KB24WQW1ixtlh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15.18</v>
      </c>
      <c r="G34" s="33">
        <v>16.059999999999999</v>
      </c>
      <c r="H34" s="33">
        <v>17.82</v>
      </c>
      <c r="I34" s="33">
        <v>17.510000000000002</v>
      </c>
      <c r="J34" s="34">
        <v>18.190000000000001</v>
      </c>
      <c r="K34" s="22"/>
      <c r="L34" s="22"/>
      <c r="M34" s="22"/>
      <c r="N34" s="22"/>
      <c r="O34" s="22"/>
      <c r="P34" s="22"/>
    </row>
    <row r="35" spans="1:16" ht="39" customHeight="1" x14ac:dyDescent="0.2">
      <c r="A35" s="22"/>
      <c r="B35" s="35"/>
      <c r="C35" s="1145" t="s">
        <v>534</v>
      </c>
      <c r="D35" s="1146"/>
      <c r="E35" s="1147"/>
      <c r="F35" s="36">
        <v>9.9</v>
      </c>
      <c r="G35" s="37">
        <v>8.09</v>
      </c>
      <c r="H35" s="37">
        <v>6.14</v>
      </c>
      <c r="I35" s="37">
        <v>5.19</v>
      </c>
      <c r="J35" s="38">
        <v>6.18</v>
      </c>
      <c r="K35" s="22"/>
      <c r="L35" s="22"/>
      <c r="M35" s="22"/>
      <c r="N35" s="22"/>
      <c r="O35" s="22"/>
      <c r="P35" s="22"/>
    </row>
    <row r="36" spans="1:16" ht="39" customHeight="1" x14ac:dyDescent="0.2">
      <c r="A36" s="22"/>
      <c r="B36" s="35"/>
      <c r="C36" s="1145" t="s">
        <v>535</v>
      </c>
      <c r="D36" s="1146"/>
      <c r="E36" s="1147"/>
      <c r="F36" s="36">
        <v>8.7200000000000006</v>
      </c>
      <c r="G36" s="37">
        <v>7.79</v>
      </c>
      <c r="H36" s="37">
        <v>6.21</v>
      </c>
      <c r="I36" s="37">
        <v>6.66</v>
      </c>
      <c r="J36" s="38">
        <v>4.9800000000000004</v>
      </c>
      <c r="K36" s="22"/>
      <c r="L36" s="22"/>
      <c r="M36" s="22"/>
      <c r="N36" s="22"/>
      <c r="O36" s="22"/>
      <c r="P36" s="22"/>
    </row>
    <row r="37" spans="1:16" ht="39" customHeight="1" x14ac:dyDescent="0.2">
      <c r="A37" s="22"/>
      <c r="B37" s="35"/>
      <c r="C37" s="1145" t="s">
        <v>536</v>
      </c>
      <c r="D37" s="1146"/>
      <c r="E37" s="1147"/>
      <c r="F37" s="36">
        <v>1.84</v>
      </c>
      <c r="G37" s="37">
        <v>1.85</v>
      </c>
      <c r="H37" s="37">
        <v>1.73</v>
      </c>
      <c r="I37" s="37">
        <v>0.59</v>
      </c>
      <c r="J37" s="38">
        <v>0.79</v>
      </c>
      <c r="K37" s="22"/>
      <c r="L37" s="22"/>
      <c r="M37" s="22"/>
      <c r="N37" s="22"/>
      <c r="O37" s="22"/>
      <c r="P37" s="22"/>
    </row>
    <row r="38" spans="1:16" ht="39" customHeight="1" x14ac:dyDescent="0.2">
      <c r="A38" s="22"/>
      <c r="B38" s="35"/>
      <c r="C38" s="1145" t="s">
        <v>537</v>
      </c>
      <c r="D38" s="1146"/>
      <c r="E38" s="1147"/>
      <c r="F38" s="36">
        <v>2.5</v>
      </c>
      <c r="G38" s="37">
        <v>1.73</v>
      </c>
      <c r="H38" s="37">
        <v>1.84</v>
      </c>
      <c r="I38" s="37">
        <v>0.92</v>
      </c>
      <c r="J38" s="38">
        <v>0.66</v>
      </c>
      <c r="K38" s="22"/>
      <c r="L38" s="22"/>
      <c r="M38" s="22"/>
      <c r="N38" s="22"/>
      <c r="O38" s="22"/>
      <c r="P38" s="22"/>
    </row>
    <row r="39" spans="1:16" ht="39" customHeight="1" x14ac:dyDescent="0.2">
      <c r="A39" s="22"/>
      <c r="B39" s="35"/>
      <c r="C39" s="1145" t="s">
        <v>538</v>
      </c>
      <c r="D39" s="1146"/>
      <c r="E39" s="1147"/>
      <c r="F39" s="36">
        <v>0.05</v>
      </c>
      <c r="G39" s="37">
        <v>0.11</v>
      </c>
      <c r="H39" s="37">
        <v>0.32</v>
      </c>
      <c r="I39" s="37">
        <v>0.09</v>
      </c>
      <c r="J39" s="38">
        <v>7.0000000000000007E-2</v>
      </c>
      <c r="K39" s="22"/>
      <c r="L39" s="22"/>
      <c r="M39" s="22"/>
      <c r="N39" s="22"/>
      <c r="O39" s="22"/>
      <c r="P39" s="22"/>
    </row>
    <row r="40" spans="1:16" ht="39" customHeight="1" x14ac:dyDescent="0.2">
      <c r="A40" s="22"/>
      <c r="B40" s="35"/>
      <c r="C40" s="1145" t="s">
        <v>539</v>
      </c>
      <c r="D40" s="1146"/>
      <c r="E40" s="1147"/>
      <c r="F40" s="36">
        <v>0.02</v>
      </c>
      <c r="G40" s="37">
        <v>0.01</v>
      </c>
      <c r="H40" s="37">
        <v>0</v>
      </c>
      <c r="I40" s="37">
        <v>0.01</v>
      </c>
      <c r="J40" s="38">
        <v>0.01</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iGYumVW3ERvuv+R8zzRm04ylvTZqe19CeSlofId46eV7dUD2Y6M0Ro6cGxqib9fdHpM9Q77rmZO6/bkNQVSrA==" saltValue="RI7s3ByMXDoT6N1tCAke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740</v>
      </c>
      <c r="L45" s="60">
        <v>837</v>
      </c>
      <c r="M45" s="60">
        <v>833</v>
      </c>
      <c r="N45" s="60">
        <v>863</v>
      </c>
      <c r="O45" s="61">
        <v>886</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v>0</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198</v>
      </c>
      <c r="L48" s="64">
        <v>206</v>
      </c>
      <c r="M48" s="64">
        <v>207</v>
      </c>
      <c r="N48" s="64">
        <v>206</v>
      </c>
      <c r="O48" s="65">
        <v>231</v>
      </c>
      <c r="P48" s="48"/>
      <c r="Q48" s="48"/>
      <c r="R48" s="48"/>
      <c r="S48" s="48"/>
      <c r="T48" s="48"/>
      <c r="U48" s="48"/>
    </row>
    <row r="49" spans="1:21" ht="30.75" customHeight="1" x14ac:dyDescent="0.2">
      <c r="A49" s="48"/>
      <c r="B49" s="1155"/>
      <c r="C49" s="1156"/>
      <c r="D49" s="62"/>
      <c r="E49" s="1161" t="s">
        <v>14</v>
      </c>
      <c r="F49" s="1161"/>
      <c r="G49" s="1161"/>
      <c r="H49" s="1161"/>
      <c r="I49" s="1161"/>
      <c r="J49" s="1162"/>
      <c r="K49" s="63">
        <v>10</v>
      </c>
      <c r="L49" s="64">
        <v>15</v>
      </c>
      <c r="M49" s="64">
        <v>26</v>
      </c>
      <c r="N49" s="64">
        <v>25</v>
      </c>
      <c r="O49" s="65">
        <v>27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684</v>
      </c>
      <c r="L52" s="64">
        <v>674</v>
      </c>
      <c r="M52" s="64">
        <v>683</v>
      </c>
      <c r="N52" s="64">
        <v>670</v>
      </c>
      <c r="O52" s="65">
        <v>681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264</v>
      </c>
      <c r="L53" s="69">
        <v>384</v>
      </c>
      <c r="M53" s="69">
        <v>383</v>
      </c>
      <c r="N53" s="69">
        <v>424</v>
      </c>
      <c r="O53" s="70">
        <v>463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563</v>
      </c>
      <c r="L58" s="84" t="s">
        <v>563</v>
      </c>
      <c r="M58" s="84" t="s">
        <v>563</v>
      </c>
      <c r="N58" s="84" t="s">
        <v>563</v>
      </c>
      <c r="O58" s="85" t="s">
        <v>563</v>
      </c>
    </row>
    <row r="59" spans="1:21" ht="31.5" customHeight="1" x14ac:dyDescent="0.2">
      <c r="B59" s="1171"/>
      <c r="C59" s="1172"/>
      <c r="D59" s="1178" t="s">
        <v>26</v>
      </c>
      <c r="E59" s="1179"/>
      <c r="F59" s="1179"/>
      <c r="G59" s="1179"/>
      <c r="H59" s="1179"/>
      <c r="I59" s="1179"/>
      <c r="J59" s="1180"/>
      <c r="K59" s="86" t="s">
        <v>563</v>
      </c>
      <c r="L59" s="87" t="s">
        <v>563</v>
      </c>
      <c r="M59" s="87" t="s">
        <v>563</v>
      </c>
      <c r="N59" s="87" t="s">
        <v>563</v>
      </c>
      <c r="O59" s="88" t="s">
        <v>563</v>
      </c>
    </row>
    <row r="60" spans="1:21" ht="31.5" customHeight="1" thickBot="1" x14ac:dyDescent="0.25">
      <c r="B60" s="1173"/>
      <c r="C60" s="1174"/>
      <c r="D60" s="1181" t="s">
        <v>27</v>
      </c>
      <c r="E60" s="1182"/>
      <c r="F60" s="1182"/>
      <c r="G60" s="1182"/>
      <c r="H60" s="1182"/>
      <c r="I60" s="1182"/>
      <c r="J60" s="1183"/>
      <c r="K60" s="89" t="s">
        <v>563</v>
      </c>
      <c r="L60" s="90" t="s">
        <v>563</v>
      </c>
      <c r="M60" s="90" t="s">
        <v>563</v>
      </c>
      <c r="N60" s="90" t="s">
        <v>563</v>
      </c>
      <c r="O60" s="91" t="s">
        <v>563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SwHvKT01/1VsrC8nP8DzcygkS0PBWXiZkC3jUwKrpkZcZ7ITkfhcJn3Oj1RkXSIH5PoUB7NZkPYzqq4mKHwTA==" saltValue="ygYhdPNSaCyos1t7M0xG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10083</v>
      </c>
      <c r="J41" s="344">
        <v>10286</v>
      </c>
      <c r="K41" s="344">
        <v>10063</v>
      </c>
      <c r="L41" s="344">
        <v>9637</v>
      </c>
      <c r="M41" s="345">
        <v>9274</v>
      </c>
    </row>
    <row r="42" spans="2:13" ht="27.75" customHeight="1" x14ac:dyDescent="0.2">
      <c r="B42" s="1186"/>
      <c r="C42" s="1187"/>
      <c r="D42" s="106"/>
      <c r="E42" s="1192" t="s">
        <v>32</v>
      </c>
      <c r="F42" s="1192"/>
      <c r="G42" s="1192"/>
      <c r="H42" s="1193"/>
      <c r="I42" s="346" t="s">
        <v>487</v>
      </c>
      <c r="J42" s="347" t="s">
        <v>487</v>
      </c>
      <c r="K42" s="347" t="s">
        <v>487</v>
      </c>
      <c r="L42" s="347" t="s">
        <v>487</v>
      </c>
      <c r="M42" s="348" t="s">
        <v>487</v>
      </c>
    </row>
    <row r="43" spans="2:13" ht="27.75" customHeight="1" x14ac:dyDescent="0.2">
      <c r="B43" s="1186"/>
      <c r="C43" s="1187"/>
      <c r="D43" s="106"/>
      <c r="E43" s="1192" t="s">
        <v>33</v>
      </c>
      <c r="F43" s="1192"/>
      <c r="G43" s="1192"/>
      <c r="H43" s="1193"/>
      <c r="I43" s="346">
        <v>4918</v>
      </c>
      <c r="J43" s="347">
        <v>5321</v>
      </c>
      <c r="K43" s="347">
        <v>5294</v>
      </c>
      <c r="L43" s="347">
        <v>5209</v>
      </c>
      <c r="M43" s="348">
        <v>5268</v>
      </c>
    </row>
    <row r="44" spans="2:13" ht="27.75" customHeight="1" x14ac:dyDescent="0.2">
      <c r="B44" s="1186"/>
      <c r="C44" s="1187"/>
      <c r="D44" s="106"/>
      <c r="E44" s="1192" t="s">
        <v>34</v>
      </c>
      <c r="F44" s="1192"/>
      <c r="G44" s="1192"/>
      <c r="H44" s="1193"/>
      <c r="I44" s="346">
        <v>203</v>
      </c>
      <c r="J44" s="347">
        <v>244</v>
      </c>
      <c r="K44" s="347">
        <v>207</v>
      </c>
      <c r="L44" s="347">
        <v>171</v>
      </c>
      <c r="M44" s="348">
        <v>134</v>
      </c>
    </row>
    <row r="45" spans="2:13" ht="27.75" customHeight="1" x14ac:dyDescent="0.2">
      <c r="B45" s="1186"/>
      <c r="C45" s="1187"/>
      <c r="D45" s="106"/>
      <c r="E45" s="1192" t="s">
        <v>35</v>
      </c>
      <c r="F45" s="1192"/>
      <c r="G45" s="1192"/>
      <c r="H45" s="1193"/>
      <c r="I45" s="346">
        <v>1603</v>
      </c>
      <c r="J45" s="347">
        <v>1591</v>
      </c>
      <c r="K45" s="347">
        <v>1571</v>
      </c>
      <c r="L45" s="347">
        <v>1550</v>
      </c>
      <c r="M45" s="348">
        <v>1521</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3700</v>
      </c>
      <c r="J50" s="347">
        <v>4285</v>
      </c>
      <c r="K50" s="347">
        <v>4602</v>
      </c>
      <c r="L50" s="347">
        <v>4373</v>
      </c>
      <c r="M50" s="348">
        <v>3847</v>
      </c>
    </row>
    <row r="51" spans="2:13" ht="27.75" customHeight="1" x14ac:dyDescent="0.2">
      <c r="B51" s="1186"/>
      <c r="C51" s="1187"/>
      <c r="D51" s="106"/>
      <c r="E51" s="1192" t="s">
        <v>42</v>
      </c>
      <c r="F51" s="1192"/>
      <c r="G51" s="1192"/>
      <c r="H51" s="1193"/>
      <c r="I51" s="346" t="s">
        <v>487</v>
      </c>
      <c r="J51" s="347" t="s">
        <v>487</v>
      </c>
      <c r="K51" s="347" t="s">
        <v>487</v>
      </c>
      <c r="L51" s="347" t="s">
        <v>487</v>
      </c>
      <c r="M51" s="348" t="s">
        <v>487</v>
      </c>
    </row>
    <row r="52" spans="2:13" ht="27.75" customHeight="1" x14ac:dyDescent="0.2">
      <c r="B52" s="1188"/>
      <c r="C52" s="1189"/>
      <c r="D52" s="106"/>
      <c r="E52" s="1192" t="s">
        <v>43</v>
      </c>
      <c r="F52" s="1192"/>
      <c r="G52" s="1192"/>
      <c r="H52" s="1193"/>
      <c r="I52" s="346">
        <v>8780</v>
      </c>
      <c r="J52" s="347">
        <v>8971</v>
      </c>
      <c r="K52" s="347">
        <v>8340</v>
      </c>
      <c r="L52" s="347">
        <v>7993</v>
      </c>
      <c r="M52" s="348">
        <v>7493</v>
      </c>
    </row>
    <row r="53" spans="2:13" ht="27.75" customHeight="1" thickBot="1" x14ac:dyDescent="0.25">
      <c r="B53" s="1199" t="s">
        <v>19</v>
      </c>
      <c r="C53" s="1200"/>
      <c r="D53" s="110"/>
      <c r="E53" s="1201" t="s">
        <v>44</v>
      </c>
      <c r="F53" s="1201"/>
      <c r="G53" s="1201"/>
      <c r="H53" s="1202"/>
      <c r="I53" s="349">
        <v>4328</v>
      </c>
      <c r="J53" s="350">
        <v>4186</v>
      </c>
      <c r="K53" s="350">
        <v>4192</v>
      </c>
      <c r="L53" s="350">
        <v>4200</v>
      </c>
      <c r="M53" s="351">
        <v>4856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Kbvxt/y0FlIyBEHGeXi8dMB0n4ggcHAKfPkaWro0PeQ82wq5vaoScN2iZR9tfxf0aw6FGCk4BFwqbSRUnP0hg==" saltValue="YC2iQsuhz36i0kVKHEA6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1163</v>
      </c>
      <c r="G55" s="352">
        <v>1125</v>
      </c>
      <c r="H55" s="353">
        <v>1075</v>
      </c>
    </row>
    <row r="56" spans="2:8" ht="52.5" customHeight="1" x14ac:dyDescent="0.2">
      <c r="B56" s="122"/>
      <c r="C56" s="1213" t="s">
        <v>47</v>
      </c>
      <c r="D56" s="1213"/>
      <c r="E56" s="1214"/>
      <c r="F56" s="354">
        <v>594</v>
      </c>
      <c r="G56" s="354">
        <v>695</v>
      </c>
      <c r="H56" s="355">
        <v>695</v>
      </c>
    </row>
    <row r="57" spans="2:8" ht="53.25" customHeight="1" x14ac:dyDescent="0.2">
      <c r="B57" s="122"/>
      <c r="C57" s="1215" t="s">
        <v>48</v>
      </c>
      <c r="D57" s="1215"/>
      <c r="E57" s="1216"/>
      <c r="F57" s="356">
        <v>1648</v>
      </c>
      <c r="G57" s="356">
        <v>1478</v>
      </c>
      <c r="H57" s="357">
        <v>1284</v>
      </c>
    </row>
    <row r="58" spans="2:8" ht="45.75" customHeight="1" x14ac:dyDescent="0.2">
      <c r="B58" s="123"/>
      <c r="C58" s="1203" t="s">
        <v>549</v>
      </c>
      <c r="D58" s="1204"/>
      <c r="E58" s="1205"/>
      <c r="F58" s="358">
        <v>691</v>
      </c>
      <c r="G58" s="358">
        <v>669</v>
      </c>
      <c r="H58" s="359">
        <v>670</v>
      </c>
    </row>
    <row r="59" spans="2:8" ht="45.75" customHeight="1" x14ac:dyDescent="0.2">
      <c r="B59" s="123"/>
      <c r="C59" s="1203" t="s">
        <v>550</v>
      </c>
      <c r="D59" s="1204"/>
      <c r="E59" s="1205"/>
      <c r="F59" s="358">
        <v>306</v>
      </c>
      <c r="G59" s="358">
        <v>406</v>
      </c>
      <c r="H59" s="359">
        <v>506</v>
      </c>
    </row>
    <row r="60" spans="2:8" ht="45.75" customHeight="1" x14ac:dyDescent="0.2">
      <c r="B60" s="123"/>
      <c r="C60" s="1203" t="s">
        <v>551</v>
      </c>
      <c r="D60" s="1204"/>
      <c r="E60" s="1205"/>
      <c r="F60" s="358">
        <v>637</v>
      </c>
      <c r="G60" s="358">
        <v>387</v>
      </c>
      <c r="H60" s="359">
        <v>88</v>
      </c>
    </row>
    <row r="61" spans="2:8" ht="45.75" customHeight="1" x14ac:dyDescent="0.2">
      <c r="B61" s="123"/>
      <c r="C61" s="1203" t="s">
        <v>552</v>
      </c>
      <c r="D61" s="1204"/>
      <c r="E61" s="1205"/>
      <c r="F61" s="358">
        <v>7</v>
      </c>
      <c r="G61" s="358">
        <v>8</v>
      </c>
      <c r="H61" s="359">
        <v>12</v>
      </c>
    </row>
    <row r="62" spans="2:8" ht="45.75" customHeight="1" thickBot="1" x14ac:dyDescent="0.25">
      <c r="B62" s="124"/>
      <c r="C62" s="1206" t="s">
        <v>553</v>
      </c>
      <c r="D62" s="1207"/>
      <c r="E62" s="1208"/>
      <c r="F62" s="360">
        <v>7</v>
      </c>
      <c r="G62" s="360">
        <v>7</v>
      </c>
      <c r="H62" s="361">
        <v>7</v>
      </c>
    </row>
    <row r="63" spans="2:8" ht="52.5" customHeight="1" thickBot="1" x14ac:dyDescent="0.25">
      <c r="B63" s="125"/>
      <c r="C63" s="1209" t="s">
        <v>49</v>
      </c>
      <c r="D63" s="1209"/>
      <c r="E63" s="1210"/>
      <c r="F63" s="362">
        <v>3405</v>
      </c>
      <c r="G63" s="362">
        <v>3298</v>
      </c>
      <c r="H63" s="363">
        <v>3055</v>
      </c>
    </row>
    <row r="64" spans="2:8" ht="13.2" x14ac:dyDescent="0.2"/>
  </sheetData>
  <sheetProtection algorithmName="SHA-512" hashValue="TBnu6A3Lj3L+GLR2iqRHhZTrvSA6GmqMKWc+uODeil/TQ8TOSthi98uMGnSFUHPCN1k/NIS1F4I74gHxOjKzbg==" saltValue="6WXfPvanHX0bT8oogPnv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45967</v>
      </c>
      <c r="E3" s="144"/>
      <c r="F3" s="145">
        <v>52068</v>
      </c>
      <c r="G3" s="146"/>
      <c r="H3" s="147"/>
    </row>
    <row r="4" spans="1:8" x14ac:dyDescent="0.2">
      <c r="A4" s="148"/>
      <c r="B4" s="149"/>
      <c r="C4" s="150"/>
      <c r="D4" s="151">
        <v>9373</v>
      </c>
      <c r="E4" s="152"/>
      <c r="F4" s="153">
        <v>26936</v>
      </c>
      <c r="G4" s="154"/>
      <c r="H4" s="155"/>
    </row>
    <row r="5" spans="1:8" x14ac:dyDescent="0.2">
      <c r="A5" s="136" t="s">
        <v>520</v>
      </c>
      <c r="B5" s="141"/>
      <c r="C5" s="142"/>
      <c r="D5" s="143">
        <v>19959</v>
      </c>
      <c r="E5" s="144"/>
      <c r="F5" s="145">
        <v>47161</v>
      </c>
      <c r="G5" s="146"/>
      <c r="H5" s="147"/>
    </row>
    <row r="6" spans="1:8" x14ac:dyDescent="0.2">
      <c r="A6" s="148"/>
      <c r="B6" s="149"/>
      <c r="C6" s="150"/>
      <c r="D6" s="151">
        <v>14595</v>
      </c>
      <c r="E6" s="152"/>
      <c r="F6" s="153">
        <v>24595</v>
      </c>
      <c r="G6" s="154"/>
      <c r="H6" s="155"/>
    </row>
    <row r="7" spans="1:8" x14ac:dyDescent="0.2">
      <c r="A7" s="136" t="s">
        <v>521</v>
      </c>
      <c r="B7" s="141"/>
      <c r="C7" s="142"/>
      <c r="D7" s="143">
        <v>20192</v>
      </c>
      <c r="E7" s="144"/>
      <c r="F7" s="145">
        <v>43423</v>
      </c>
      <c r="G7" s="146"/>
      <c r="H7" s="147"/>
    </row>
    <row r="8" spans="1:8" x14ac:dyDescent="0.2">
      <c r="A8" s="148"/>
      <c r="B8" s="149"/>
      <c r="C8" s="150"/>
      <c r="D8" s="151">
        <v>16436</v>
      </c>
      <c r="E8" s="152"/>
      <c r="F8" s="153">
        <v>22207</v>
      </c>
      <c r="G8" s="154"/>
      <c r="H8" s="155"/>
    </row>
    <row r="9" spans="1:8" x14ac:dyDescent="0.2">
      <c r="A9" s="136" t="s">
        <v>522</v>
      </c>
      <c r="B9" s="141"/>
      <c r="C9" s="142"/>
      <c r="D9" s="143">
        <v>21683</v>
      </c>
      <c r="E9" s="144"/>
      <c r="F9" s="145">
        <v>45265</v>
      </c>
      <c r="G9" s="146"/>
      <c r="H9" s="147"/>
    </row>
    <row r="10" spans="1:8" x14ac:dyDescent="0.2">
      <c r="A10" s="148"/>
      <c r="B10" s="149"/>
      <c r="C10" s="150"/>
      <c r="D10" s="151">
        <v>18463</v>
      </c>
      <c r="E10" s="152"/>
      <c r="F10" s="153">
        <v>22600</v>
      </c>
      <c r="G10" s="154"/>
      <c r="H10" s="155"/>
    </row>
    <row r="11" spans="1:8" x14ac:dyDescent="0.2">
      <c r="A11" s="136" t="s">
        <v>523</v>
      </c>
      <c r="B11" s="141"/>
      <c r="C11" s="142"/>
      <c r="D11" s="143">
        <v>27207</v>
      </c>
      <c r="E11" s="144"/>
      <c r="F11" s="145">
        <v>54621</v>
      </c>
      <c r="G11" s="146"/>
      <c r="H11" s="147"/>
    </row>
    <row r="12" spans="1:8" x14ac:dyDescent="0.2">
      <c r="A12" s="148"/>
      <c r="B12" s="149"/>
      <c r="C12" s="156"/>
      <c r="D12" s="151">
        <v>20343</v>
      </c>
      <c r="E12" s="152"/>
      <c r="F12" s="153">
        <v>30892</v>
      </c>
      <c r="G12" s="154"/>
      <c r="H12" s="155"/>
    </row>
    <row r="13" spans="1:8" x14ac:dyDescent="0.2">
      <c r="A13" s="136"/>
      <c r="B13" s="141"/>
      <c r="C13" s="157"/>
      <c r="D13" s="158">
        <v>27002</v>
      </c>
      <c r="E13" s="159"/>
      <c r="F13" s="160">
        <v>48508</v>
      </c>
      <c r="G13" s="161"/>
      <c r="H13" s="147"/>
    </row>
    <row r="14" spans="1:8" x14ac:dyDescent="0.2">
      <c r="A14" s="148"/>
      <c r="B14" s="149"/>
      <c r="C14" s="150"/>
      <c r="D14" s="151">
        <v>15842</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8.75</v>
      </c>
      <c r="C19" s="162">
        <f>ROUND(VALUE(SUBSTITUTE(実質収支比率等に係る経年分析!G$48,"▲","-")),2)</f>
        <v>7.82</v>
      </c>
      <c r="D19" s="162">
        <f>ROUND(VALUE(SUBSTITUTE(実質収支比率等に係る経年分析!H$48,"▲","-")),2)</f>
        <v>6.22</v>
      </c>
      <c r="E19" s="162">
        <f>ROUND(VALUE(SUBSTITUTE(実質収支比率等に係る経年分析!I$48,"▲","-")),2)</f>
        <v>6.68</v>
      </c>
      <c r="F19" s="162">
        <f>ROUND(VALUE(SUBSTITUTE(実質収支比率等に係る経年分析!J$48,"▲","-")),2)</f>
        <v>5</v>
      </c>
    </row>
    <row r="20" spans="1:11" x14ac:dyDescent="0.2">
      <c r="A20" s="162" t="s">
        <v>53</v>
      </c>
      <c r="B20" s="162">
        <f>ROUND(VALUE(SUBSTITUTE(実質収支比率等に係る経年分析!F$47,"▲","-")),2)</f>
        <v>11</v>
      </c>
      <c r="C20" s="162">
        <f>ROUND(VALUE(SUBSTITUTE(実質収支比率等に係る経年分析!G$47,"▲","-")),2)</f>
        <v>13.98</v>
      </c>
      <c r="D20" s="162">
        <f>ROUND(VALUE(SUBSTITUTE(実質収支比率等に係る経年分析!H$47,"▲","-")),2)</f>
        <v>14.69</v>
      </c>
      <c r="E20" s="162">
        <f>ROUND(VALUE(SUBSTITUTE(実質収支比率等に係る経年分析!I$47,"▲","-")),2)</f>
        <v>14.02</v>
      </c>
      <c r="F20" s="162">
        <f>ROUND(VALUE(SUBSTITUTE(実質収支比率等に係る経年分析!J$47,"▲","-")),2)</f>
        <v>13.01</v>
      </c>
    </row>
    <row r="21" spans="1:11" x14ac:dyDescent="0.2">
      <c r="A21" s="162" t="s">
        <v>54</v>
      </c>
      <c r="B21" s="162">
        <f>IF(ISNUMBER(VALUE(SUBSTITUTE(実質収支比率等に係る経年分析!F$49,"▲","-"))),ROUND(VALUE(SUBSTITUTE(実質収支比率等に係る経年分析!F$49,"▲","-")),2),NA())</f>
        <v>1.22</v>
      </c>
      <c r="C21" s="162">
        <f>IF(ISNUMBER(VALUE(SUBSTITUTE(実質収支比率等に係る経年分析!G$49,"▲","-"))),ROUND(VALUE(SUBSTITUTE(実質収支比率等に係る経年分析!G$49,"▲","-")),2),NA())</f>
        <v>3.32</v>
      </c>
      <c r="D21" s="162">
        <f>IF(ISNUMBER(VALUE(SUBSTITUTE(実質収支比率等に係る経年分析!H$49,"▲","-"))),ROUND(VALUE(SUBSTITUTE(実質収支比率等に係る経年分析!H$49,"▲","-")),2),NA())</f>
        <v>-1.29</v>
      </c>
      <c r="E21" s="162">
        <f>IF(ISNUMBER(VALUE(SUBSTITUTE(実質収支比率等に係る経年分析!I$49,"▲","-"))),ROUND(VALUE(SUBSTITUTE(実質収支比率等に係る経年分析!I$49,"▲","-")),2),NA())</f>
        <v>0.06</v>
      </c>
      <c r="F21" s="162">
        <f>IF(ISNUMBER(VALUE(SUBSTITUTE(実質収支比率等に係る経年分析!J$49,"▲","-"))),ROUND(VALUE(SUBSTITUTE(実質収支比率等に係る経年分析!J$49,"▲","-")),2),NA())</f>
        <v>-2.08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コミュニティ・プラント事業特別会計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後期高齢者医療保険事業特別会計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2">
      <c r="A32" s="163" t="str">
        <f>IF(連結実質赤字比率に係る赤字・黒字の構成分析!C$38="",NA(),連結実質赤字比率に係る赤字・黒字の構成分析!C$38)</f>
        <v>介護保険管理特別会計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1.73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1.84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0.66</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8.7200000000000006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4.9800000000000004</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6.14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6.18</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16.059999999999999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17.510000000000002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18.190000000000001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684</v>
      </c>
      <c r="E42" s="164"/>
      <c r="F42" s="164"/>
      <c r="G42" s="164">
        <f>'実質公債費比率（分子）の構造'!L$52</f>
        <v>674</v>
      </c>
      <c r="H42" s="164"/>
      <c r="I42" s="164"/>
      <c r="J42" s="164">
        <f>'実質公債費比率（分子）の構造'!M$52</f>
        <v>683</v>
      </c>
      <c r="K42" s="164"/>
      <c r="L42" s="164"/>
      <c r="M42" s="164">
        <f>'実質公債費比率（分子）の構造'!N$52</f>
        <v>670</v>
      </c>
      <c r="N42" s="164"/>
      <c r="O42" s="164"/>
      <c r="P42" s="164">
        <f>'実質公債費比率（分子）の構造'!O$52</f>
        <v>681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10</v>
      </c>
      <c r="C45" s="164"/>
      <c r="D45" s="164"/>
      <c r="E45" s="164">
        <f>'実質公債費比率（分子）の構造'!L$49</f>
        <v>15</v>
      </c>
      <c r="F45" s="164"/>
      <c r="G45" s="164"/>
      <c r="H45" s="164">
        <f>'実質公債費比率（分子）の構造'!M$49</f>
        <v>26</v>
      </c>
      <c r="I45" s="164"/>
      <c r="J45" s="164"/>
      <c r="K45" s="164">
        <f>'実質公債費比率（分子）の構造'!N$49</f>
        <v>25</v>
      </c>
      <c r="L45" s="164"/>
      <c r="M45" s="164"/>
      <c r="N45" s="164">
        <f>'実質公債費比率（分子）の構造'!O$49</f>
        <v>27</v>
      </c>
      <c r="O45" s="164"/>
      <c r="P45" s="164"/>
    </row>
    <row r="46" spans="1:16" x14ac:dyDescent="0.2">
      <c r="A46" s="164" t="s">
        <v>64</v>
      </c>
      <c r="B46" s="164">
        <f>'実質公債費比率（分子）の構造'!K$48</f>
        <v>198</v>
      </c>
      <c r="C46" s="164"/>
      <c r="D46" s="164"/>
      <c r="E46" s="164">
        <f>'実質公債費比率（分子）の構造'!L$48</f>
        <v>206</v>
      </c>
      <c r="F46" s="164"/>
      <c r="G46" s="164"/>
      <c r="H46" s="164">
        <f>'実質公債費比率（分子）の構造'!M$48</f>
        <v>207</v>
      </c>
      <c r="I46" s="164"/>
      <c r="J46" s="164"/>
      <c r="K46" s="164">
        <f>'実質公債費比率（分子）の構造'!N$48</f>
        <v>206</v>
      </c>
      <c r="L46" s="164"/>
      <c r="M46" s="164"/>
      <c r="N46" s="164">
        <f>'実質公債費比率（分子）の構造'!O$48</f>
        <v>231</v>
      </c>
      <c r="O46" s="164"/>
      <c r="P46" s="164"/>
    </row>
    <row r="47" spans="1:16" x14ac:dyDescent="0.2">
      <c r="A47" s="164" t="s">
        <v>12</v>
      </c>
      <c r="B47" s="164">
        <f>'実質公債費比率（分子）の構造'!K$47</f>
        <v>0</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740</v>
      </c>
      <c r="C49" s="164"/>
      <c r="D49" s="164"/>
      <c r="E49" s="164">
        <f>'実質公債費比率（分子）の構造'!L$45</f>
        <v>837</v>
      </c>
      <c r="F49" s="164"/>
      <c r="G49" s="164"/>
      <c r="H49" s="164">
        <f>'実質公債費比率（分子）の構造'!M$45</f>
        <v>833</v>
      </c>
      <c r="I49" s="164"/>
      <c r="J49" s="164"/>
      <c r="K49" s="164">
        <f>'実質公債費比率（分子）の構造'!N$45</f>
        <v>863</v>
      </c>
      <c r="L49" s="164"/>
      <c r="M49" s="164"/>
      <c r="N49" s="164">
        <f>'実質公債費比率（分子）の構造'!O$45</f>
        <v>886</v>
      </c>
      <c r="O49" s="164"/>
      <c r="P49" s="164"/>
    </row>
    <row r="50" spans="1:16" x14ac:dyDescent="0.2">
      <c r="A50" s="164" t="s">
        <v>67</v>
      </c>
      <c r="B50" s="164" t="e">
        <f>NA()</f>
        <v>#N/A</v>
      </c>
      <c r="C50" s="164">
        <f>IF(ISNUMBER('実質公債費比率（分子）の構造'!K$53),'実質公債費比率（分子）の構造'!K$53,NA())</f>
        <v>264</v>
      </c>
      <c r="D50" s="164" t="e">
        <f>NA()</f>
        <v>#N/A</v>
      </c>
      <c r="E50" s="164" t="e">
        <f>NA()</f>
        <v>#N/A</v>
      </c>
      <c r="F50" s="164">
        <f>IF(ISNUMBER('実質公債費比率（分子）の構造'!L$53),'実質公債費比率（分子）の構造'!L$53,NA())</f>
        <v>384</v>
      </c>
      <c r="G50" s="164" t="e">
        <f>NA()</f>
        <v>#N/A</v>
      </c>
      <c r="H50" s="164" t="e">
        <f>NA()</f>
        <v>#N/A</v>
      </c>
      <c r="I50" s="164">
        <f>IF(ISNUMBER('実質公債費比率（分子）の構造'!M$53),'実質公債費比率（分子）の構造'!M$53,NA())</f>
        <v>383</v>
      </c>
      <c r="J50" s="164" t="e">
        <f>NA()</f>
        <v>#N/A</v>
      </c>
      <c r="K50" s="164" t="e">
        <f>NA()</f>
        <v>#N/A</v>
      </c>
      <c r="L50" s="164">
        <f>IF(ISNUMBER('実質公債費比率（分子）の構造'!N$53),'実質公債費比率（分子）の構造'!N$53,NA())</f>
        <v>424</v>
      </c>
      <c r="M50" s="164" t="e">
        <f>NA()</f>
        <v>#N/A</v>
      </c>
      <c r="N50" s="164" t="e">
        <f>NA()</f>
        <v>#N/A</v>
      </c>
      <c r="O50" s="164">
        <f>IF(ISNUMBER('実質公債費比率（分子）の構造'!O$53),'実質公債費比率（分子）の構造'!O$53,NA())</f>
        <v>463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8780</v>
      </c>
      <c r="E56" s="163"/>
      <c r="F56" s="163"/>
      <c r="G56" s="163">
        <f>'将来負担比率（分子）の構造'!J$52</f>
        <v>8971</v>
      </c>
      <c r="H56" s="163"/>
      <c r="I56" s="163"/>
      <c r="J56" s="163">
        <f>'将来負担比率（分子）の構造'!K$52</f>
        <v>8340</v>
      </c>
      <c r="K56" s="163"/>
      <c r="L56" s="163"/>
      <c r="M56" s="163">
        <f>'将来負担比率（分子）の構造'!L$52</f>
        <v>7993</v>
      </c>
      <c r="N56" s="163"/>
      <c r="O56" s="163"/>
      <c r="P56" s="163">
        <f>'将来負担比率（分子）の構造'!M$52</f>
        <v>7493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3700</v>
      </c>
      <c r="E58" s="163"/>
      <c r="F58" s="163"/>
      <c r="G58" s="163">
        <f>'将来負担比率（分子）の構造'!J$50</f>
        <v>4285</v>
      </c>
      <c r="H58" s="163"/>
      <c r="I58" s="163"/>
      <c r="J58" s="163">
        <f>'将来負担比率（分子）の構造'!K$50</f>
        <v>4602</v>
      </c>
      <c r="K58" s="163"/>
      <c r="L58" s="163"/>
      <c r="M58" s="163">
        <f>'将来負担比率（分子）の構造'!L$50</f>
        <v>4373</v>
      </c>
      <c r="N58" s="163"/>
      <c r="O58" s="163"/>
      <c r="P58" s="163">
        <f>'将来負担比率（分子）の構造'!M$50</f>
        <v>3847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1603</v>
      </c>
      <c r="C62" s="163"/>
      <c r="D62" s="163"/>
      <c r="E62" s="163">
        <f>'将来負担比率（分子）の構造'!J$45</f>
        <v>1591</v>
      </c>
      <c r="F62" s="163"/>
      <c r="G62" s="163"/>
      <c r="H62" s="163">
        <f>'将来負担比率（分子）の構造'!K$45</f>
        <v>1571</v>
      </c>
      <c r="I62" s="163"/>
      <c r="J62" s="163"/>
      <c r="K62" s="163">
        <f>'将来負担比率（分子）の構造'!L$45</f>
        <v>1550</v>
      </c>
      <c r="L62" s="163"/>
      <c r="M62" s="163"/>
      <c r="N62" s="163">
        <f>'将来負担比率（分子）の構造'!M$45</f>
        <v>1521</v>
      </c>
      <c r="O62" s="163"/>
      <c r="P62" s="163"/>
    </row>
    <row r="63" spans="1:16" x14ac:dyDescent="0.2">
      <c r="A63" s="163" t="s">
        <v>34</v>
      </c>
      <c r="B63" s="163">
        <f>'将来負担比率（分子）の構造'!I$44</f>
        <v>203</v>
      </c>
      <c r="C63" s="163"/>
      <c r="D63" s="163"/>
      <c r="E63" s="163">
        <f>'将来負担比率（分子）の構造'!J$44</f>
        <v>244</v>
      </c>
      <c r="F63" s="163"/>
      <c r="G63" s="163"/>
      <c r="H63" s="163">
        <f>'将来負担比率（分子）の構造'!K$44</f>
        <v>207</v>
      </c>
      <c r="I63" s="163"/>
      <c r="J63" s="163"/>
      <c r="K63" s="163">
        <f>'将来負担比率（分子）の構造'!L$44</f>
        <v>171</v>
      </c>
      <c r="L63" s="163"/>
      <c r="M63" s="163"/>
      <c r="N63" s="163">
        <f>'将来負担比率（分子）の構造'!M$44</f>
        <v>134</v>
      </c>
      <c r="O63" s="163"/>
      <c r="P63" s="163"/>
    </row>
    <row r="64" spans="1:16" x14ac:dyDescent="0.2">
      <c r="A64" s="163" t="s">
        <v>33</v>
      </c>
      <c r="B64" s="163">
        <f>'将来負担比率（分子）の構造'!I$43</f>
        <v>4918</v>
      </c>
      <c r="C64" s="163"/>
      <c r="D64" s="163"/>
      <c r="E64" s="163">
        <f>'将来負担比率（分子）の構造'!J$43</f>
        <v>5321</v>
      </c>
      <c r="F64" s="163"/>
      <c r="G64" s="163"/>
      <c r="H64" s="163">
        <f>'将来負担比率（分子）の構造'!K$43</f>
        <v>5294</v>
      </c>
      <c r="I64" s="163"/>
      <c r="J64" s="163"/>
      <c r="K64" s="163">
        <f>'将来負担比率（分子）の構造'!L$43</f>
        <v>5209</v>
      </c>
      <c r="L64" s="163"/>
      <c r="M64" s="163"/>
      <c r="N64" s="163">
        <f>'将来負担比率（分子）の構造'!M$43</f>
        <v>5268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10083</v>
      </c>
      <c r="C66" s="163"/>
      <c r="D66" s="163"/>
      <c r="E66" s="163">
        <f>'将来負担比率（分子）の構造'!J$41</f>
        <v>10286</v>
      </c>
      <c r="F66" s="163"/>
      <c r="G66" s="163"/>
      <c r="H66" s="163">
        <f>'将来負担比率（分子）の構造'!K$41</f>
        <v>10063</v>
      </c>
      <c r="I66" s="163"/>
      <c r="J66" s="163"/>
      <c r="K66" s="163">
        <f>'将来負担比率（分子）の構造'!L$41</f>
        <v>9637</v>
      </c>
      <c r="L66" s="163"/>
      <c r="M66" s="163"/>
      <c r="N66" s="163">
        <f>'将来負担比率（分子）の構造'!M$41</f>
        <v>9274</v>
      </c>
      <c r="O66" s="163"/>
      <c r="P66" s="163"/>
    </row>
    <row r="67" spans="1:16" x14ac:dyDescent="0.2">
      <c r="A67" s="163" t="s">
        <v>71</v>
      </c>
      <c r="B67" s="163" t="e">
        <f>NA()</f>
        <v>#N/A</v>
      </c>
      <c r="C67" s="163">
        <f>IF(ISNUMBER('将来負担比率（分子）の構造'!I$53), IF('将来負担比率（分子）の構造'!I$53 &lt; 0, 0, '将来負担比率（分子）の構造'!I$53), NA())</f>
        <v>4328</v>
      </c>
      <c r="D67" s="163" t="e">
        <f>NA()</f>
        <v>#N/A</v>
      </c>
      <c r="E67" s="163" t="e">
        <f>NA()</f>
        <v>#N/A</v>
      </c>
      <c r="F67" s="163">
        <f>IF(ISNUMBER('将来負担比率（分子）の構造'!J$53), IF('将来負担比率（分子）の構造'!J$53 &lt; 0, 0, '将来負担比率（分子）の構造'!J$53), NA())</f>
        <v>4186</v>
      </c>
      <c r="G67" s="163" t="e">
        <f>NA()</f>
        <v>#N/A</v>
      </c>
      <c r="H67" s="163" t="e">
        <f>NA()</f>
        <v>#N/A</v>
      </c>
      <c r="I67" s="163">
        <f>IF(ISNUMBER('将来負担比率（分子）の構造'!K$53), IF('将来負担比率（分子）の構造'!K$53 &lt; 0, 0, '将来負担比率（分子）の構造'!K$53), NA())</f>
        <v>4192</v>
      </c>
      <c r="J67" s="163" t="e">
        <f>NA()</f>
        <v>#N/A</v>
      </c>
      <c r="K67" s="163" t="e">
        <f>NA()</f>
        <v>#N/A</v>
      </c>
      <c r="L67" s="163">
        <f>IF(ISNUMBER('将来負担比率（分子）の構造'!L$53), IF('将来負担比率（分子）の構造'!L$53 &lt; 0, 0, '将来負担比率（分子）の構造'!L$53), NA())</f>
        <v>4200</v>
      </c>
      <c r="M67" s="163" t="e">
        <f>NA()</f>
        <v>#N/A</v>
      </c>
      <c r="N67" s="163" t="e">
        <f>NA()</f>
        <v>#N/A</v>
      </c>
      <c r="O67" s="163">
        <f>IF(ISNUMBER('将来負担比率（分子）の構造'!M$53), IF('将来負担比率（分子）の構造'!M$53 &lt; 0, 0, '将来負担比率（分子）の構造'!M$53), NA())</f>
        <v>4856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1163</v>
      </c>
      <c r="C72" s="167">
        <f>基金残高に係る経年分析!G55</f>
        <v>1125</v>
      </c>
      <c r="D72" s="167">
        <f>基金残高に係る経年分析!H55</f>
        <v>1075</v>
      </c>
    </row>
    <row r="73" spans="1:16" x14ac:dyDescent="0.2">
      <c r="A73" s="166" t="s">
        <v>74</v>
      </c>
      <c r="B73" s="167">
        <f>基金残高に係る経年分析!F56</f>
        <v>594</v>
      </c>
      <c r="C73" s="167">
        <f>基金残高に係る経年分析!G56</f>
        <v>695</v>
      </c>
      <c r="D73" s="167">
        <f>基金残高に係る経年分析!H56</f>
        <v>695</v>
      </c>
    </row>
    <row r="74" spans="1:16" x14ac:dyDescent="0.2">
      <c r="A74" s="166" t="s">
        <v>75</v>
      </c>
      <c r="B74" s="167">
        <f>基金残高に係る経年分析!F57</f>
        <v>1648</v>
      </c>
      <c r="C74" s="167">
        <f>基金残高に係る経年分析!G57</f>
        <v>1478</v>
      </c>
      <c r="D74" s="167">
        <f>基金残高に係る経年分析!H57</f>
        <v>1284</v>
      </c>
    </row>
  </sheetData>
  <sheetProtection algorithmName="SHA-512" hashValue="dpDitbAZZpbBKbS7zEZgnBPM0GcRykBDuWjcrCpbqQUdMG9stkZv4NReCBJxUlS3kv4FCyAGgGQdUjeqUHaDTA==" saltValue="fEpgL2PmpDLuI6g1nwiB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5285182</v>
      </c>
      <c r="S5" s="613"/>
      <c r="T5" s="613"/>
      <c r="U5" s="613"/>
      <c r="V5" s="613"/>
      <c r="W5" s="613"/>
      <c r="X5" s="613"/>
      <c r="Y5" s="614"/>
      <c r="Z5" s="615">
        <v>36.200000000000003</v>
      </c>
      <c r="AA5" s="615"/>
      <c r="AB5" s="615"/>
      <c r="AC5" s="615"/>
      <c r="AD5" s="616">
        <v>5285182</v>
      </c>
      <c r="AE5" s="616"/>
      <c r="AF5" s="616"/>
      <c r="AG5" s="616"/>
      <c r="AH5" s="616"/>
      <c r="AI5" s="616"/>
      <c r="AJ5" s="616"/>
      <c r="AK5" s="616"/>
      <c r="AL5" s="617">
        <v>63.1</v>
      </c>
      <c r="AM5" s="618"/>
      <c r="AN5" s="618"/>
      <c r="AO5" s="619"/>
      <c r="AP5" s="609" t="s">
        <v>216</v>
      </c>
      <c r="AQ5" s="610"/>
      <c r="AR5" s="610"/>
      <c r="AS5" s="610"/>
      <c r="AT5" s="610"/>
      <c r="AU5" s="610"/>
      <c r="AV5" s="610"/>
      <c r="AW5" s="610"/>
      <c r="AX5" s="610"/>
      <c r="AY5" s="610"/>
      <c r="AZ5" s="610"/>
      <c r="BA5" s="610"/>
      <c r="BB5" s="610"/>
      <c r="BC5" s="610"/>
      <c r="BD5" s="610"/>
      <c r="BE5" s="610"/>
      <c r="BF5" s="611"/>
      <c r="BG5" s="623">
        <v>5281453</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92519</v>
      </c>
      <c r="S6" s="624"/>
      <c r="T6" s="624"/>
      <c r="U6" s="624"/>
      <c r="V6" s="624"/>
      <c r="W6" s="624"/>
      <c r="X6" s="624"/>
      <c r="Y6" s="625"/>
      <c r="Z6" s="626">
        <v>0.6</v>
      </c>
      <c r="AA6" s="626"/>
      <c r="AB6" s="626"/>
      <c r="AC6" s="626"/>
      <c r="AD6" s="627">
        <v>92519</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5281453</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120174</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120174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3448</v>
      </c>
      <c r="S7" s="624"/>
      <c r="T7" s="624"/>
      <c r="U7" s="624"/>
      <c r="V7" s="624"/>
      <c r="W7" s="624"/>
      <c r="X7" s="624"/>
      <c r="Y7" s="625"/>
      <c r="Z7" s="626">
        <v>0</v>
      </c>
      <c r="AA7" s="626"/>
      <c r="AB7" s="626"/>
      <c r="AC7" s="626"/>
      <c r="AD7" s="627">
        <v>3448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2493448</v>
      </c>
      <c r="BH7" s="624"/>
      <c r="BI7" s="624"/>
      <c r="BJ7" s="624"/>
      <c r="BK7" s="624"/>
      <c r="BL7" s="624"/>
      <c r="BM7" s="624"/>
      <c r="BN7" s="625"/>
      <c r="BO7" s="626">
        <v>47.2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2251303</v>
      </c>
      <c r="CS7" s="624"/>
      <c r="CT7" s="624"/>
      <c r="CU7" s="624"/>
      <c r="CV7" s="624"/>
      <c r="CW7" s="624"/>
      <c r="CX7" s="624"/>
      <c r="CY7" s="625"/>
      <c r="CZ7" s="626">
        <v>15.9</v>
      </c>
      <c r="DA7" s="626"/>
      <c r="DB7" s="626"/>
      <c r="DC7" s="626"/>
      <c r="DD7" s="632">
        <v>12694</v>
      </c>
      <c r="DE7" s="624"/>
      <c r="DF7" s="624"/>
      <c r="DG7" s="624"/>
      <c r="DH7" s="624"/>
      <c r="DI7" s="624"/>
      <c r="DJ7" s="624"/>
      <c r="DK7" s="624"/>
      <c r="DL7" s="624"/>
      <c r="DM7" s="624"/>
      <c r="DN7" s="624"/>
      <c r="DO7" s="624"/>
      <c r="DP7" s="625"/>
      <c r="DQ7" s="632">
        <v>2040637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70642</v>
      </c>
      <c r="S8" s="624"/>
      <c r="T8" s="624"/>
      <c r="U8" s="624"/>
      <c r="V8" s="624"/>
      <c r="W8" s="624"/>
      <c r="X8" s="624"/>
      <c r="Y8" s="625"/>
      <c r="Z8" s="626">
        <v>0.5</v>
      </c>
      <c r="AA8" s="626"/>
      <c r="AB8" s="626"/>
      <c r="AC8" s="626"/>
      <c r="AD8" s="627">
        <v>70642</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63588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5584649</v>
      </c>
      <c r="CS8" s="624"/>
      <c r="CT8" s="624"/>
      <c r="CU8" s="624"/>
      <c r="CV8" s="624"/>
      <c r="CW8" s="624"/>
      <c r="CX8" s="624"/>
      <c r="CY8" s="625"/>
      <c r="CZ8" s="626">
        <v>39.299999999999997</v>
      </c>
      <c r="DA8" s="626"/>
      <c r="DB8" s="626"/>
      <c r="DC8" s="626"/>
      <c r="DD8" s="632">
        <v>10562</v>
      </c>
      <c r="DE8" s="624"/>
      <c r="DF8" s="624"/>
      <c r="DG8" s="624"/>
      <c r="DH8" s="624"/>
      <c r="DI8" s="624"/>
      <c r="DJ8" s="624"/>
      <c r="DK8" s="624"/>
      <c r="DL8" s="624"/>
      <c r="DM8" s="624"/>
      <c r="DN8" s="624"/>
      <c r="DO8" s="624"/>
      <c r="DP8" s="625"/>
      <c r="DQ8" s="632">
        <v>3552338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93691</v>
      </c>
      <c r="S9" s="624"/>
      <c r="T9" s="624"/>
      <c r="U9" s="624"/>
      <c r="V9" s="624"/>
      <c r="W9" s="624"/>
      <c r="X9" s="624"/>
      <c r="Y9" s="625"/>
      <c r="Z9" s="626">
        <v>0.6</v>
      </c>
      <c r="AA9" s="626"/>
      <c r="AB9" s="626"/>
      <c r="AC9" s="626"/>
      <c r="AD9" s="627">
        <v>93691</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2144329</v>
      </c>
      <c r="BH9" s="624"/>
      <c r="BI9" s="624"/>
      <c r="BJ9" s="624"/>
      <c r="BK9" s="624"/>
      <c r="BL9" s="624"/>
      <c r="BM9" s="624"/>
      <c r="BN9" s="625"/>
      <c r="BO9" s="626">
        <v>40.6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1157902</v>
      </c>
      <c r="CS9" s="624"/>
      <c r="CT9" s="624"/>
      <c r="CU9" s="624"/>
      <c r="CV9" s="624"/>
      <c r="CW9" s="624"/>
      <c r="CX9" s="624"/>
      <c r="CY9" s="625"/>
      <c r="CZ9" s="626">
        <v>8.1999999999999993</v>
      </c>
      <c r="DA9" s="626"/>
      <c r="DB9" s="626"/>
      <c r="DC9" s="626"/>
      <c r="DD9" s="632">
        <v>50772</v>
      </c>
      <c r="DE9" s="624"/>
      <c r="DF9" s="624"/>
      <c r="DG9" s="624"/>
      <c r="DH9" s="624"/>
      <c r="DI9" s="624"/>
      <c r="DJ9" s="624"/>
      <c r="DK9" s="624"/>
      <c r="DL9" s="624"/>
      <c r="DM9" s="624"/>
      <c r="DN9" s="624"/>
      <c r="DO9" s="624"/>
      <c r="DP9" s="625"/>
      <c r="DQ9" s="632">
        <v>1014599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112547</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934828</v>
      </c>
      <c r="S11" s="624"/>
      <c r="T11" s="624"/>
      <c r="U11" s="624"/>
      <c r="V11" s="624"/>
      <c r="W11" s="624"/>
      <c r="X11" s="624"/>
      <c r="Y11" s="625"/>
      <c r="Z11" s="628">
        <v>6.4</v>
      </c>
      <c r="AA11" s="629"/>
      <c r="AB11" s="629"/>
      <c r="AC11" s="635"/>
      <c r="AD11" s="632">
        <v>934828</v>
      </c>
      <c r="AE11" s="624"/>
      <c r="AF11" s="624"/>
      <c r="AG11" s="624"/>
      <c r="AH11" s="624"/>
      <c r="AI11" s="624"/>
      <c r="AJ11" s="624"/>
      <c r="AK11" s="625"/>
      <c r="AL11" s="628">
        <v>11.2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172984</v>
      </c>
      <c r="BH11" s="624"/>
      <c r="BI11" s="624"/>
      <c r="BJ11" s="624"/>
      <c r="BK11" s="624"/>
      <c r="BL11" s="624"/>
      <c r="BM11" s="624"/>
      <c r="BN11" s="625"/>
      <c r="BO11" s="626">
        <v>3.3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86145</v>
      </c>
      <c r="CS11" s="624"/>
      <c r="CT11" s="624"/>
      <c r="CU11" s="624"/>
      <c r="CV11" s="624"/>
      <c r="CW11" s="624"/>
      <c r="CX11" s="624"/>
      <c r="CY11" s="625"/>
      <c r="CZ11" s="626">
        <v>0.6</v>
      </c>
      <c r="DA11" s="626"/>
      <c r="DB11" s="626"/>
      <c r="DC11" s="626"/>
      <c r="DD11" s="632">
        <v>18734</v>
      </c>
      <c r="DE11" s="624"/>
      <c r="DF11" s="624"/>
      <c r="DG11" s="624"/>
      <c r="DH11" s="624"/>
      <c r="DI11" s="624"/>
      <c r="DJ11" s="624"/>
      <c r="DK11" s="624"/>
      <c r="DL11" s="624"/>
      <c r="DM11" s="624"/>
      <c r="DN11" s="624"/>
      <c r="DO11" s="624"/>
      <c r="DP11" s="625"/>
      <c r="DQ11" s="632">
        <v>82805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2444310</v>
      </c>
      <c r="BH12" s="624"/>
      <c r="BI12" s="624"/>
      <c r="BJ12" s="624"/>
      <c r="BK12" s="624"/>
      <c r="BL12" s="624"/>
      <c r="BM12" s="624"/>
      <c r="BN12" s="625"/>
      <c r="BO12" s="626">
        <v>46.2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205765</v>
      </c>
      <c r="CS12" s="624"/>
      <c r="CT12" s="624"/>
      <c r="CU12" s="624"/>
      <c r="CV12" s="624"/>
      <c r="CW12" s="624"/>
      <c r="CX12" s="624"/>
      <c r="CY12" s="625"/>
      <c r="CZ12" s="626">
        <v>1.4</v>
      </c>
      <c r="DA12" s="626"/>
      <c r="DB12" s="626"/>
      <c r="DC12" s="626"/>
      <c r="DD12" s="632" t="s">
        <v>122</v>
      </c>
      <c r="DE12" s="624"/>
      <c r="DF12" s="624"/>
      <c r="DG12" s="624"/>
      <c r="DH12" s="624"/>
      <c r="DI12" s="624"/>
      <c r="DJ12" s="624"/>
      <c r="DK12" s="624"/>
      <c r="DL12" s="624"/>
      <c r="DM12" s="624"/>
      <c r="DN12" s="624"/>
      <c r="DO12" s="624"/>
      <c r="DP12" s="625"/>
      <c r="DQ12" s="632">
        <v>131262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1333</v>
      </c>
      <c r="S13" s="624"/>
      <c r="T13" s="624"/>
      <c r="U13" s="624"/>
      <c r="V13" s="624"/>
      <c r="W13" s="624"/>
      <c r="X13" s="624"/>
      <c r="Y13" s="625"/>
      <c r="Z13" s="626">
        <v>0</v>
      </c>
      <c r="AA13" s="626"/>
      <c r="AB13" s="626"/>
      <c r="AC13" s="626"/>
      <c r="AD13" s="627">
        <v>1333</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2444310</v>
      </c>
      <c r="BH13" s="624"/>
      <c r="BI13" s="624"/>
      <c r="BJ13" s="624"/>
      <c r="BK13" s="624"/>
      <c r="BL13" s="624"/>
      <c r="BM13" s="624"/>
      <c r="BN13" s="625"/>
      <c r="BO13" s="626">
        <v>46.2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1469977</v>
      </c>
      <c r="CS13" s="624"/>
      <c r="CT13" s="624"/>
      <c r="CU13" s="624"/>
      <c r="CV13" s="624"/>
      <c r="CW13" s="624"/>
      <c r="CX13" s="624"/>
      <c r="CY13" s="625"/>
      <c r="CZ13" s="626">
        <v>10.4</v>
      </c>
      <c r="DA13" s="626"/>
      <c r="DB13" s="626"/>
      <c r="DC13" s="626"/>
      <c r="DD13" s="632">
        <v>488911</v>
      </c>
      <c r="DE13" s="624"/>
      <c r="DF13" s="624"/>
      <c r="DG13" s="624"/>
      <c r="DH13" s="624"/>
      <c r="DI13" s="624"/>
      <c r="DJ13" s="624"/>
      <c r="DK13" s="624"/>
      <c r="DL13" s="624"/>
      <c r="DM13" s="624"/>
      <c r="DN13" s="624"/>
      <c r="DO13" s="624"/>
      <c r="DP13" s="625"/>
      <c r="DQ13" s="632">
        <v>652461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91970</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739887</v>
      </c>
      <c r="CS14" s="624"/>
      <c r="CT14" s="624"/>
      <c r="CU14" s="624"/>
      <c r="CV14" s="624"/>
      <c r="CW14" s="624"/>
      <c r="CX14" s="624"/>
      <c r="CY14" s="625"/>
      <c r="CZ14" s="626">
        <v>5.2</v>
      </c>
      <c r="DA14" s="626"/>
      <c r="DB14" s="626"/>
      <c r="DC14" s="626"/>
      <c r="DD14" s="632">
        <v>196146</v>
      </c>
      <c r="DE14" s="624"/>
      <c r="DF14" s="624"/>
      <c r="DG14" s="624"/>
      <c r="DH14" s="624"/>
      <c r="DI14" s="624"/>
      <c r="DJ14" s="624"/>
      <c r="DK14" s="624"/>
      <c r="DL14" s="624"/>
      <c r="DM14" s="624"/>
      <c r="DN14" s="624"/>
      <c r="DO14" s="624"/>
      <c r="DP14" s="625"/>
      <c r="DQ14" s="632">
        <v>546024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25996</v>
      </c>
      <c r="S15" s="624"/>
      <c r="T15" s="624"/>
      <c r="U15" s="624"/>
      <c r="V15" s="624"/>
      <c r="W15" s="624"/>
      <c r="X15" s="624"/>
      <c r="Y15" s="625"/>
      <c r="Z15" s="626">
        <v>0.2</v>
      </c>
      <c r="AA15" s="626"/>
      <c r="AB15" s="626"/>
      <c r="AC15" s="626"/>
      <c r="AD15" s="627">
        <v>25996</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251725</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1693182</v>
      </c>
      <c r="CS15" s="624"/>
      <c r="CT15" s="624"/>
      <c r="CU15" s="624"/>
      <c r="CV15" s="624"/>
      <c r="CW15" s="624"/>
      <c r="CX15" s="624"/>
      <c r="CY15" s="625"/>
      <c r="CZ15" s="626">
        <v>11.9</v>
      </c>
      <c r="DA15" s="626"/>
      <c r="DB15" s="626"/>
      <c r="DC15" s="626"/>
      <c r="DD15" s="632">
        <v>224061</v>
      </c>
      <c r="DE15" s="624"/>
      <c r="DF15" s="624"/>
      <c r="DG15" s="624"/>
      <c r="DH15" s="624"/>
      <c r="DI15" s="624"/>
      <c r="DJ15" s="624"/>
      <c r="DK15" s="624"/>
      <c r="DL15" s="624"/>
      <c r="DM15" s="624"/>
      <c r="DN15" s="624"/>
      <c r="DO15" s="624"/>
      <c r="DP15" s="625"/>
      <c r="DQ15" s="632">
        <v>1207379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135222</v>
      </c>
      <c r="S16" s="624"/>
      <c r="T16" s="624"/>
      <c r="U16" s="624"/>
      <c r="V16" s="624"/>
      <c r="W16" s="624"/>
      <c r="X16" s="624"/>
      <c r="Y16" s="625"/>
      <c r="Z16" s="626">
        <v>0.9</v>
      </c>
      <c r="AA16" s="626"/>
      <c r="AB16" s="626"/>
      <c r="AC16" s="626"/>
      <c r="AD16" s="627">
        <v>135222</v>
      </c>
      <c r="AE16" s="627"/>
      <c r="AF16" s="627"/>
      <c r="AG16" s="627"/>
      <c r="AH16" s="627"/>
      <c r="AI16" s="627"/>
      <c r="AJ16" s="627"/>
      <c r="AK16" s="627"/>
      <c r="AL16" s="628">
        <v>1.6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228870</v>
      </c>
      <c r="S17" s="624"/>
      <c r="T17" s="624"/>
      <c r="U17" s="624"/>
      <c r="V17" s="624"/>
      <c r="W17" s="624"/>
      <c r="X17" s="624"/>
      <c r="Y17" s="625"/>
      <c r="Z17" s="626">
        <v>1.6</v>
      </c>
      <c r="AA17" s="626"/>
      <c r="AB17" s="626"/>
      <c r="AC17" s="626"/>
      <c r="AD17" s="627">
        <v>228870</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886312</v>
      </c>
      <c r="CS17" s="624"/>
      <c r="CT17" s="624"/>
      <c r="CU17" s="624"/>
      <c r="CV17" s="624"/>
      <c r="CW17" s="624"/>
      <c r="CX17" s="624"/>
      <c r="CY17" s="625"/>
      <c r="CZ17" s="626">
        <v>6.2</v>
      </c>
      <c r="DA17" s="626"/>
      <c r="DB17" s="626"/>
      <c r="DC17" s="626"/>
      <c r="DD17" s="632" t="s">
        <v>122</v>
      </c>
      <c r="DE17" s="624"/>
      <c r="DF17" s="624"/>
      <c r="DG17" s="624"/>
      <c r="DH17" s="624"/>
      <c r="DI17" s="624"/>
      <c r="DJ17" s="624"/>
      <c r="DK17" s="624"/>
      <c r="DL17" s="624"/>
      <c r="DM17" s="624"/>
      <c r="DN17" s="624"/>
      <c r="DO17" s="624"/>
      <c r="DP17" s="625"/>
      <c r="DQ17" s="632">
        <v>886312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42592</v>
      </c>
      <c r="S18" s="624"/>
      <c r="T18" s="624"/>
      <c r="U18" s="624"/>
      <c r="V18" s="624"/>
      <c r="W18" s="624"/>
      <c r="X18" s="624"/>
      <c r="Y18" s="625"/>
      <c r="Z18" s="626">
        <v>0.3</v>
      </c>
      <c r="AA18" s="626"/>
      <c r="AB18" s="626"/>
      <c r="AC18" s="626"/>
      <c r="AD18" s="627">
        <v>42592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175320</v>
      </c>
      <c r="S19" s="624"/>
      <c r="T19" s="624"/>
      <c r="U19" s="624"/>
      <c r="V19" s="624"/>
      <c r="W19" s="624"/>
      <c r="X19" s="624"/>
      <c r="Y19" s="625"/>
      <c r="Z19" s="626">
        <v>1.2</v>
      </c>
      <c r="AA19" s="626"/>
      <c r="AB19" s="626"/>
      <c r="AC19" s="626"/>
      <c r="AD19" s="627">
        <v>175320</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3729</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10958</v>
      </c>
      <c r="S20" s="624"/>
      <c r="T20" s="624"/>
      <c r="U20" s="624"/>
      <c r="V20" s="624"/>
      <c r="W20" s="624"/>
      <c r="X20" s="624"/>
      <c r="Y20" s="625"/>
      <c r="Z20" s="626">
        <v>0.1</v>
      </c>
      <c r="AA20" s="626"/>
      <c r="AB20" s="626"/>
      <c r="AC20" s="626"/>
      <c r="AD20" s="627">
        <v>10958</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3729</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14195296</v>
      </c>
      <c r="CS20" s="624"/>
      <c r="CT20" s="624"/>
      <c r="CU20" s="624"/>
      <c r="CV20" s="624"/>
      <c r="CW20" s="624"/>
      <c r="CX20" s="624"/>
      <c r="CY20" s="625"/>
      <c r="CZ20" s="626">
        <v>100</v>
      </c>
      <c r="DA20" s="626"/>
      <c r="DB20" s="626"/>
      <c r="DC20" s="626"/>
      <c r="DD20" s="632">
        <v>1001880</v>
      </c>
      <c r="DE20" s="624"/>
      <c r="DF20" s="624"/>
      <c r="DG20" s="624"/>
      <c r="DH20" s="624"/>
      <c r="DI20" s="624"/>
      <c r="DJ20" s="624"/>
      <c r="DK20" s="624"/>
      <c r="DL20" s="624"/>
      <c r="DM20" s="624"/>
      <c r="DN20" s="624"/>
      <c r="DO20" s="624"/>
      <c r="DP20" s="625"/>
      <c r="DQ20" s="632">
        <v>10233991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1554007</v>
      </c>
      <c r="S21" s="624"/>
      <c r="T21" s="624"/>
      <c r="U21" s="624"/>
      <c r="V21" s="624"/>
      <c r="W21" s="624"/>
      <c r="X21" s="624"/>
      <c r="Y21" s="625"/>
      <c r="Z21" s="626">
        <v>10.6</v>
      </c>
      <c r="AA21" s="626"/>
      <c r="AB21" s="626"/>
      <c r="AC21" s="626"/>
      <c r="AD21" s="627">
        <v>1464759</v>
      </c>
      <c r="AE21" s="627"/>
      <c r="AF21" s="627"/>
      <c r="AG21" s="627"/>
      <c r="AH21" s="627"/>
      <c r="AI21" s="627"/>
      <c r="AJ21" s="627"/>
      <c r="AK21" s="627"/>
      <c r="AL21" s="628">
        <v>17.5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3729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1464759</v>
      </c>
      <c r="S22" s="624"/>
      <c r="T22" s="624"/>
      <c r="U22" s="624"/>
      <c r="V22" s="624"/>
      <c r="W22" s="624"/>
      <c r="X22" s="624"/>
      <c r="Y22" s="625"/>
      <c r="Z22" s="626">
        <v>10</v>
      </c>
      <c r="AA22" s="626"/>
      <c r="AB22" s="626"/>
      <c r="AC22" s="626"/>
      <c r="AD22" s="627">
        <v>1464759</v>
      </c>
      <c r="AE22" s="627"/>
      <c r="AF22" s="627"/>
      <c r="AG22" s="627"/>
      <c r="AH22" s="627"/>
      <c r="AI22" s="627"/>
      <c r="AJ22" s="627"/>
      <c r="AK22" s="627"/>
      <c r="AL22" s="628">
        <v>17.5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89248</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7256206</v>
      </c>
      <c r="CS24" s="613"/>
      <c r="CT24" s="613"/>
      <c r="CU24" s="613"/>
      <c r="CV24" s="613"/>
      <c r="CW24" s="613"/>
      <c r="CX24" s="613"/>
      <c r="CY24" s="614"/>
      <c r="CZ24" s="617">
        <v>51.1</v>
      </c>
      <c r="DA24" s="618"/>
      <c r="DB24" s="618"/>
      <c r="DC24" s="634"/>
      <c r="DD24" s="655">
        <v>5223485</v>
      </c>
      <c r="DE24" s="613"/>
      <c r="DF24" s="613"/>
      <c r="DG24" s="613"/>
      <c r="DH24" s="613"/>
      <c r="DI24" s="613"/>
      <c r="DJ24" s="613"/>
      <c r="DK24" s="614"/>
      <c r="DL24" s="655">
        <v>4691602</v>
      </c>
      <c r="DM24" s="613"/>
      <c r="DN24" s="613"/>
      <c r="DO24" s="613"/>
      <c r="DP24" s="613"/>
      <c r="DQ24" s="613"/>
      <c r="DR24" s="613"/>
      <c r="DS24" s="613"/>
      <c r="DT24" s="613"/>
      <c r="DU24" s="613"/>
      <c r="DV24" s="614"/>
      <c r="DW24" s="617">
        <v>55.7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8425738</v>
      </c>
      <c r="S25" s="624"/>
      <c r="T25" s="624"/>
      <c r="U25" s="624"/>
      <c r="V25" s="624"/>
      <c r="W25" s="624"/>
      <c r="X25" s="624"/>
      <c r="Y25" s="625"/>
      <c r="Z25" s="626">
        <v>57.7</v>
      </c>
      <c r="AA25" s="626"/>
      <c r="AB25" s="626"/>
      <c r="AC25" s="626"/>
      <c r="AD25" s="627">
        <v>8336490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2992002</v>
      </c>
      <c r="CS25" s="644"/>
      <c r="CT25" s="644"/>
      <c r="CU25" s="644"/>
      <c r="CV25" s="644"/>
      <c r="CW25" s="644"/>
      <c r="CX25" s="644"/>
      <c r="CY25" s="645"/>
      <c r="CZ25" s="628">
        <v>21.1</v>
      </c>
      <c r="DA25" s="656"/>
      <c r="DB25" s="656"/>
      <c r="DC25" s="658"/>
      <c r="DD25" s="632">
        <v>2777614</v>
      </c>
      <c r="DE25" s="644"/>
      <c r="DF25" s="644"/>
      <c r="DG25" s="644"/>
      <c r="DH25" s="644"/>
      <c r="DI25" s="644"/>
      <c r="DJ25" s="644"/>
      <c r="DK25" s="645"/>
      <c r="DL25" s="632">
        <v>2758367</v>
      </c>
      <c r="DM25" s="644"/>
      <c r="DN25" s="644"/>
      <c r="DO25" s="644"/>
      <c r="DP25" s="644"/>
      <c r="DQ25" s="644"/>
      <c r="DR25" s="644"/>
      <c r="DS25" s="644"/>
      <c r="DT25" s="644"/>
      <c r="DU25" s="644"/>
      <c r="DV25" s="645"/>
      <c r="DW25" s="628">
        <v>32.799999999999997</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4630</v>
      </c>
      <c r="S26" s="624"/>
      <c r="T26" s="624"/>
      <c r="U26" s="624"/>
      <c r="V26" s="624"/>
      <c r="W26" s="624"/>
      <c r="X26" s="624"/>
      <c r="Y26" s="625"/>
      <c r="Z26" s="626">
        <v>0</v>
      </c>
      <c r="AA26" s="626"/>
      <c r="AB26" s="626"/>
      <c r="AC26" s="626"/>
      <c r="AD26" s="627">
        <v>4630</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1614535</v>
      </c>
      <c r="CS26" s="624"/>
      <c r="CT26" s="624"/>
      <c r="CU26" s="624"/>
      <c r="CV26" s="624"/>
      <c r="CW26" s="624"/>
      <c r="CX26" s="624"/>
      <c r="CY26" s="625"/>
      <c r="CZ26" s="628">
        <v>11.4</v>
      </c>
      <c r="DA26" s="656"/>
      <c r="DB26" s="656"/>
      <c r="DC26" s="658"/>
      <c r="DD26" s="632">
        <v>1487448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3190</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5285182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3377892</v>
      </c>
      <c r="CS27" s="644"/>
      <c r="CT27" s="644"/>
      <c r="CU27" s="644"/>
      <c r="CV27" s="644"/>
      <c r="CW27" s="644"/>
      <c r="CX27" s="644"/>
      <c r="CY27" s="645"/>
      <c r="CZ27" s="628">
        <v>23.8</v>
      </c>
      <c r="DA27" s="656"/>
      <c r="DB27" s="656"/>
      <c r="DC27" s="658"/>
      <c r="DD27" s="632">
        <v>1559559</v>
      </c>
      <c r="DE27" s="644"/>
      <c r="DF27" s="644"/>
      <c r="DG27" s="644"/>
      <c r="DH27" s="644"/>
      <c r="DI27" s="644"/>
      <c r="DJ27" s="644"/>
      <c r="DK27" s="645"/>
      <c r="DL27" s="632">
        <v>1046923</v>
      </c>
      <c r="DM27" s="644"/>
      <c r="DN27" s="644"/>
      <c r="DO27" s="644"/>
      <c r="DP27" s="644"/>
      <c r="DQ27" s="644"/>
      <c r="DR27" s="644"/>
      <c r="DS27" s="644"/>
      <c r="DT27" s="644"/>
      <c r="DU27" s="644"/>
      <c r="DV27" s="645"/>
      <c r="DW27" s="628">
        <v>12.4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131503</v>
      </c>
      <c r="S28" s="624"/>
      <c r="T28" s="624"/>
      <c r="U28" s="624"/>
      <c r="V28" s="624"/>
      <c r="W28" s="624"/>
      <c r="X28" s="624"/>
      <c r="Y28" s="625"/>
      <c r="Z28" s="626">
        <v>0.9</v>
      </c>
      <c r="AA28" s="626"/>
      <c r="AB28" s="626"/>
      <c r="AC28" s="626"/>
      <c r="AD28" s="627">
        <v>18904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886312</v>
      </c>
      <c r="CS28" s="624"/>
      <c r="CT28" s="624"/>
      <c r="CU28" s="624"/>
      <c r="CV28" s="624"/>
      <c r="CW28" s="624"/>
      <c r="CX28" s="624"/>
      <c r="CY28" s="625"/>
      <c r="CZ28" s="628">
        <v>6.2</v>
      </c>
      <c r="DA28" s="656"/>
      <c r="DB28" s="656"/>
      <c r="DC28" s="658"/>
      <c r="DD28" s="632">
        <v>886312</v>
      </c>
      <c r="DE28" s="624"/>
      <c r="DF28" s="624"/>
      <c r="DG28" s="624"/>
      <c r="DH28" s="624"/>
      <c r="DI28" s="624"/>
      <c r="DJ28" s="624"/>
      <c r="DK28" s="625"/>
      <c r="DL28" s="632">
        <v>886312</v>
      </c>
      <c r="DM28" s="624"/>
      <c r="DN28" s="624"/>
      <c r="DO28" s="624"/>
      <c r="DP28" s="624"/>
      <c r="DQ28" s="624"/>
      <c r="DR28" s="624"/>
      <c r="DS28" s="624"/>
      <c r="DT28" s="624"/>
      <c r="DU28" s="624"/>
      <c r="DV28" s="625"/>
      <c r="DW28" s="628">
        <v>10.5</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60086</v>
      </c>
      <c r="S29" s="624"/>
      <c r="T29" s="624"/>
      <c r="U29" s="624"/>
      <c r="V29" s="624"/>
      <c r="W29" s="624"/>
      <c r="X29" s="624"/>
      <c r="Y29" s="625"/>
      <c r="Z29" s="626">
        <v>0.4</v>
      </c>
      <c r="AA29" s="626"/>
      <c r="AB29" s="626"/>
      <c r="AC29" s="626"/>
      <c r="AD29" s="627">
        <v>5441</v>
      </c>
      <c r="AE29" s="627"/>
      <c r="AF29" s="627"/>
      <c r="AG29" s="627"/>
      <c r="AH29" s="627"/>
      <c r="AI29" s="627"/>
      <c r="AJ29" s="627"/>
      <c r="AK29" s="627"/>
      <c r="AL29" s="628">
        <v>0.1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886312</v>
      </c>
      <c r="CS29" s="644"/>
      <c r="CT29" s="644"/>
      <c r="CU29" s="644"/>
      <c r="CV29" s="644"/>
      <c r="CW29" s="644"/>
      <c r="CX29" s="644"/>
      <c r="CY29" s="645"/>
      <c r="CZ29" s="628">
        <v>6.2</v>
      </c>
      <c r="DA29" s="656"/>
      <c r="DB29" s="656"/>
      <c r="DC29" s="658"/>
      <c r="DD29" s="632">
        <v>886312</v>
      </c>
      <c r="DE29" s="644"/>
      <c r="DF29" s="644"/>
      <c r="DG29" s="644"/>
      <c r="DH29" s="644"/>
      <c r="DI29" s="644"/>
      <c r="DJ29" s="644"/>
      <c r="DK29" s="645"/>
      <c r="DL29" s="632">
        <v>886312</v>
      </c>
      <c r="DM29" s="644"/>
      <c r="DN29" s="644"/>
      <c r="DO29" s="644"/>
      <c r="DP29" s="644"/>
      <c r="DQ29" s="644"/>
      <c r="DR29" s="644"/>
      <c r="DS29" s="644"/>
      <c r="DT29" s="644"/>
      <c r="DU29" s="644"/>
      <c r="DV29" s="645"/>
      <c r="DW29" s="628">
        <v>10.5</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2096171</v>
      </c>
      <c r="S30" s="624"/>
      <c r="T30" s="624"/>
      <c r="U30" s="624"/>
      <c r="V30" s="624"/>
      <c r="W30" s="624"/>
      <c r="X30" s="624"/>
      <c r="Y30" s="625"/>
      <c r="Z30" s="626">
        <v>14.3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854792</v>
      </c>
      <c r="CS30" s="624"/>
      <c r="CT30" s="624"/>
      <c r="CU30" s="624"/>
      <c r="CV30" s="624"/>
      <c r="CW30" s="624"/>
      <c r="CX30" s="624"/>
      <c r="CY30" s="625"/>
      <c r="CZ30" s="628">
        <v>6</v>
      </c>
      <c r="DA30" s="656"/>
      <c r="DB30" s="656"/>
      <c r="DC30" s="658"/>
      <c r="DD30" s="632">
        <v>854792</v>
      </c>
      <c r="DE30" s="624"/>
      <c r="DF30" s="624"/>
      <c r="DG30" s="624"/>
      <c r="DH30" s="624"/>
      <c r="DI30" s="624"/>
      <c r="DJ30" s="624"/>
      <c r="DK30" s="625"/>
      <c r="DL30" s="632">
        <v>854792</v>
      </c>
      <c r="DM30" s="624"/>
      <c r="DN30" s="624"/>
      <c r="DO30" s="624"/>
      <c r="DP30" s="624"/>
      <c r="DQ30" s="624"/>
      <c r="DR30" s="624"/>
      <c r="DS30" s="624"/>
      <c r="DT30" s="624"/>
      <c r="DU30" s="624"/>
      <c r="DV30" s="625"/>
      <c r="DW30" s="628">
        <v>10.199999999999999</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99.6</v>
      </c>
      <c r="BH31" s="667"/>
      <c r="BI31" s="667"/>
      <c r="BJ31" s="667"/>
      <c r="BK31" s="667"/>
      <c r="BL31" s="667"/>
      <c r="BM31" s="618">
        <v>98.9</v>
      </c>
      <c r="BN31" s="667"/>
      <c r="BO31" s="667"/>
      <c r="BP31" s="667"/>
      <c r="BQ31" s="668"/>
      <c r="BR31" s="670">
        <v>99.4</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31520</v>
      </c>
      <c r="CS31" s="644"/>
      <c r="CT31" s="644"/>
      <c r="CU31" s="644"/>
      <c r="CV31" s="644"/>
      <c r="CW31" s="644"/>
      <c r="CX31" s="644"/>
      <c r="CY31" s="645"/>
      <c r="CZ31" s="628">
        <v>0.2</v>
      </c>
      <c r="DA31" s="656"/>
      <c r="DB31" s="656"/>
      <c r="DC31" s="658"/>
      <c r="DD31" s="632">
        <v>31520</v>
      </c>
      <c r="DE31" s="644"/>
      <c r="DF31" s="644"/>
      <c r="DG31" s="644"/>
      <c r="DH31" s="644"/>
      <c r="DI31" s="644"/>
      <c r="DJ31" s="644"/>
      <c r="DK31" s="645"/>
      <c r="DL31" s="632">
        <v>31520</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941972</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98.4</v>
      </c>
      <c r="BN32" s="644"/>
      <c r="BO32" s="644"/>
      <c r="BP32" s="644"/>
      <c r="BQ32" s="669"/>
      <c r="BR32" s="680">
        <v>99.2</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26168</v>
      </c>
      <c r="S33" s="624"/>
      <c r="T33" s="624"/>
      <c r="U33" s="624"/>
      <c r="V33" s="624"/>
      <c r="W33" s="624"/>
      <c r="X33" s="624"/>
      <c r="Y33" s="625"/>
      <c r="Z33" s="626">
        <v>0.2</v>
      </c>
      <c r="AA33" s="626"/>
      <c r="AB33" s="626"/>
      <c r="AC33" s="626"/>
      <c r="AD33" s="627">
        <v>12090</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99.3</v>
      </c>
      <c r="BN33" s="682"/>
      <c r="BO33" s="682"/>
      <c r="BP33" s="682"/>
      <c r="BQ33" s="684"/>
      <c r="BR33" s="681">
        <v>99.5</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5937210</v>
      </c>
      <c r="CS33" s="644"/>
      <c r="CT33" s="644"/>
      <c r="CU33" s="644"/>
      <c r="CV33" s="644"/>
      <c r="CW33" s="644"/>
      <c r="CX33" s="644"/>
      <c r="CY33" s="645"/>
      <c r="CZ33" s="628">
        <v>41.8</v>
      </c>
      <c r="DA33" s="656"/>
      <c r="DB33" s="656"/>
      <c r="DC33" s="658"/>
      <c r="DD33" s="632">
        <v>4756125</v>
      </c>
      <c r="DE33" s="644"/>
      <c r="DF33" s="644"/>
      <c r="DG33" s="644"/>
      <c r="DH33" s="644"/>
      <c r="DI33" s="644"/>
      <c r="DJ33" s="644"/>
      <c r="DK33" s="645"/>
      <c r="DL33" s="632">
        <v>3372735</v>
      </c>
      <c r="DM33" s="644"/>
      <c r="DN33" s="644"/>
      <c r="DO33" s="644"/>
      <c r="DP33" s="644"/>
      <c r="DQ33" s="644"/>
      <c r="DR33" s="644"/>
      <c r="DS33" s="644"/>
      <c r="DT33" s="644"/>
      <c r="DU33" s="644"/>
      <c r="DV33" s="645"/>
      <c r="DW33" s="628">
        <v>40.1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24376</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2051339</v>
      </c>
      <c r="CS34" s="624"/>
      <c r="CT34" s="624"/>
      <c r="CU34" s="624"/>
      <c r="CV34" s="624"/>
      <c r="CW34" s="624"/>
      <c r="CX34" s="624"/>
      <c r="CY34" s="625"/>
      <c r="CZ34" s="628">
        <v>14.5</v>
      </c>
      <c r="DA34" s="656"/>
      <c r="DB34" s="656"/>
      <c r="DC34" s="658"/>
      <c r="DD34" s="632">
        <v>1674319</v>
      </c>
      <c r="DE34" s="624"/>
      <c r="DF34" s="624"/>
      <c r="DG34" s="624"/>
      <c r="DH34" s="624"/>
      <c r="DI34" s="624"/>
      <c r="DJ34" s="624"/>
      <c r="DK34" s="625"/>
      <c r="DL34" s="632">
        <v>1446470</v>
      </c>
      <c r="DM34" s="624"/>
      <c r="DN34" s="624"/>
      <c r="DO34" s="624"/>
      <c r="DP34" s="624"/>
      <c r="DQ34" s="624"/>
      <c r="DR34" s="624"/>
      <c r="DS34" s="624"/>
      <c r="DT34" s="624"/>
      <c r="DU34" s="624"/>
      <c r="DV34" s="625"/>
      <c r="DW34" s="628">
        <v>17.2</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1482300</v>
      </c>
      <c r="S35" s="624"/>
      <c r="T35" s="624"/>
      <c r="U35" s="624"/>
      <c r="V35" s="624"/>
      <c r="W35" s="624"/>
      <c r="X35" s="624"/>
      <c r="Y35" s="625"/>
      <c r="Z35" s="626">
        <v>10.1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179653</v>
      </c>
      <c r="CS35" s="644"/>
      <c r="CT35" s="644"/>
      <c r="CU35" s="644"/>
      <c r="CV35" s="644"/>
      <c r="CW35" s="644"/>
      <c r="CX35" s="644"/>
      <c r="CY35" s="645"/>
      <c r="CZ35" s="628">
        <v>1.3</v>
      </c>
      <c r="DA35" s="656"/>
      <c r="DB35" s="656"/>
      <c r="DC35" s="658"/>
      <c r="DD35" s="632">
        <v>173488</v>
      </c>
      <c r="DE35" s="644"/>
      <c r="DF35" s="644"/>
      <c r="DG35" s="644"/>
      <c r="DH35" s="644"/>
      <c r="DI35" s="644"/>
      <c r="DJ35" s="644"/>
      <c r="DK35" s="645"/>
      <c r="DL35" s="632">
        <v>143472</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575276</v>
      </c>
      <c r="S36" s="624"/>
      <c r="T36" s="624"/>
      <c r="U36" s="624"/>
      <c r="V36" s="624"/>
      <c r="W36" s="624"/>
      <c r="X36" s="624"/>
      <c r="Y36" s="625"/>
      <c r="Z36" s="626">
        <v>3.9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1861216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65545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1271616</v>
      </c>
      <c r="CS36" s="624"/>
      <c r="CT36" s="624"/>
      <c r="CU36" s="624"/>
      <c r="CV36" s="624"/>
      <c r="CW36" s="624"/>
      <c r="CX36" s="624"/>
      <c r="CY36" s="625"/>
      <c r="CZ36" s="628">
        <v>9</v>
      </c>
      <c r="DA36" s="656"/>
      <c r="DB36" s="656"/>
      <c r="DC36" s="658"/>
      <c r="DD36" s="632">
        <v>885096</v>
      </c>
      <c r="DE36" s="624"/>
      <c r="DF36" s="624"/>
      <c r="DG36" s="624"/>
      <c r="DH36" s="624"/>
      <c r="DI36" s="624"/>
      <c r="DJ36" s="624"/>
      <c r="DK36" s="625"/>
      <c r="DL36" s="632">
        <v>767904</v>
      </c>
      <c r="DM36" s="624"/>
      <c r="DN36" s="624"/>
      <c r="DO36" s="624"/>
      <c r="DP36" s="624"/>
      <c r="DQ36" s="624"/>
      <c r="DR36" s="624"/>
      <c r="DS36" s="624"/>
      <c r="DT36" s="624"/>
      <c r="DU36" s="624"/>
      <c r="DV36" s="625"/>
      <c r="DW36" s="628">
        <v>9.1</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349906</v>
      </c>
      <c r="S37" s="624"/>
      <c r="T37" s="624"/>
      <c r="U37" s="624"/>
      <c r="V37" s="624"/>
      <c r="W37" s="624"/>
      <c r="X37" s="624"/>
      <c r="Y37" s="625"/>
      <c r="Z37" s="626">
        <v>2.4</v>
      </c>
      <c r="AA37" s="626"/>
      <c r="AB37" s="626"/>
      <c r="AC37" s="626"/>
      <c r="AD37" s="627">
        <v>2460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437552</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26620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297712</v>
      </c>
      <c r="CS37" s="644"/>
      <c r="CT37" s="644"/>
      <c r="CU37" s="644"/>
      <c r="CV37" s="644"/>
      <c r="CW37" s="644"/>
      <c r="CX37" s="644"/>
      <c r="CY37" s="645"/>
      <c r="CZ37" s="628">
        <v>2.1</v>
      </c>
      <c r="DA37" s="656"/>
      <c r="DB37" s="656"/>
      <c r="DC37" s="658"/>
      <c r="DD37" s="632">
        <v>297712</v>
      </c>
      <c r="DE37" s="644"/>
      <c r="DF37" s="644"/>
      <c r="DG37" s="644"/>
      <c r="DH37" s="644"/>
      <c r="DI37" s="644"/>
      <c r="DJ37" s="644"/>
      <c r="DK37" s="645"/>
      <c r="DL37" s="632">
        <v>296089</v>
      </c>
      <c r="DM37" s="644"/>
      <c r="DN37" s="644"/>
      <c r="DO37" s="644"/>
      <c r="DP37" s="644"/>
      <c r="DQ37" s="644"/>
      <c r="DR37" s="644"/>
      <c r="DS37" s="644"/>
      <c r="DT37" s="644"/>
      <c r="DU37" s="644"/>
      <c r="DV37" s="645"/>
      <c r="DW37" s="628">
        <v>3.5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491900</v>
      </c>
      <c r="S38" s="624"/>
      <c r="T38" s="624"/>
      <c r="U38" s="624"/>
      <c r="V38" s="624"/>
      <c r="W38" s="624"/>
      <c r="X38" s="624"/>
      <c r="Y38" s="625"/>
      <c r="Z38" s="626">
        <v>3.4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7200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3940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1416464</v>
      </c>
      <c r="CS38" s="624"/>
      <c r="CT38" s="624"/>
      <c r="CU38" s="624"/>
      <c r="CV38" s="624"/>
      <c r="CW38" s="624"/>
      <c r="CX38" s="624"/>
      <c r="CY38" s="625"/>
      <c r="CZ38" s="628">
        <v>10</v>
      </c>
      <c r="DA38" s="656"/>
      <c r="DB38" s="656"/>
      <c r="DC38" s="658"/>
      <c r="DD38" s="632">
        <v>1073938</v>
      </c>
      <c r="DE38" s="624"/>
      <c r="DF38" s="624"/>
      <c r="DG38" s="624"/>
      <c r="DH38" s="624"/>
      <c r="DI38" s="624"/>
      <c r="DJ38" s="624"/>
      <c r="DK38" s="625"/>
      <c r="DL38" s="632">
        <v>1014889</v>
      </c>
      <c r="DM38" s="624"/>
      <c r="DN38" s="624"/>
      <c r="DO38" s="624"/>
      <c r="DP38" s="624"/>
      <c r="DQ38" s="624"/>
      <c r="DR38" s="624"/>
      <c r="DS38" s="624"/>
      <c r="DT38" s="624"/>
      <c r="DU38" s="624"/>
      <c r="DV38" s="625"/>
      <c r="DW38" s="628">
        <v>12.1</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5736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957138</v>
      </c>
      <c r="CS39" s="644"/>
      <c r="CT39" s="644"/>
      <c r="CU39" s="644"/>
      <c r="CV39" s="644"/>
      <c r="CW39" s="644"/>
      <c r="CX39" s="644"/>
      <c r="CY39" s="645"/>
      <c r="CZ39" s="628">
        <v>6.7</v>
      </c>
      <c r="DA39" s="656"/>
      <c r="DB39" s="656"/>
      <c r="DC39" s="658"/>
      <c r="DD39" s="632">
        <v>949284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41000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61000</v>
      </c>
      <c r="CS40" s="624"/>
      <c r="CT40" s="624"/>
      <c r="CU40" s="624"/>
      <c r="CV40" s="624"/>
      <c r="CW40" s="624"/>
      <c r="CX40" s="624"/>
      <c r="CY40" s="625"/>
      <c r="CZ40" s="628">
        <v>0.4</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14613216</v>
      </c>
      <c r="S41" s="696"/>
      <c r="T41" s="696"/>
      <c r="U41" s="696"/>
      <c r="V41" s="696"/>
      <c r="W41" s="696"/>
      <c r="X41" s="696"/>
      <c r="Y41" s="700"/>
      <c r="Z41" s="701">
        <v>100</v>
      </c>
      <c r="AA41" s="701"/>
      <c r="AB41" s="701"/>
      <c r="AC41" s="701"/>
      <c r="AD41" s="702">
        <v>8380015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265993</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1150471</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362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1001880</v>
      </c>
      <c r="CS42" s="644"/>
      <c r="CT42" s="644"/>
      <c r="CU42" s="644"/>
      <c r="CV42" s="644"/>
      <c r="CW42" s="644"/>
      <c r="CX42" s="644"/>
      <c r="CY42" s="645"/>
      <c r="CZ42" s="628">
        <v>7.1</v>
      </c>
      <c r="DA42" s="656"/>
      <c r="DB42" s="656"/>
      <c r="DC42" s="658"/>
      <c r="DD42" s="632">
        <v>254381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30647</v>
      </c>
      <c r="CS43" s="644"/>
      <c r="CT43" s="644"/>
      <c r="CU43" s="644"/>
      <c r="CV43" s="644"/>
      <c r="CW43" s="644"/>
      <c r="CX43" s="644"/>
      <c r="CY43" s="645"/>
      <c r="CZ43" s="628">
        <v>0.2</v>
      </c>
      <c r="DA43" s="656"/>
      <c r="DB43" s="656"/>
      <c r="DC43" s="658"/>
      <c r="DD43" s="632">
        <v>23390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1001880</v>
      </c>
      <c r="CS44" s="624"/>
      <c r="CT44" s="624"/>
      <c r="CU44" s="624"/>
      <c r="CV44" s="624"/>
      <c r="CW44" s="624"/>
      <c r="CX44" s="624"/>
      <c r="CY44" s="625"/>
      <c r="CZ44" s="628">
        <v>7.1</v>
      </c>
      <c r="DA44" s="629"/>
      <c r="DB44" s="629"/>
      <c r="DC44" s="635"/>
      <c r="DD44" s="632">
        <v>254381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234028</v>
      </c>
      <c r="CS45" s="644"/>
      <c r="CT45" s="644"/>
      <c r="CU45" s="644"/>
      <c r="CV45" s="644"/>
      <c r="CW45" s="644"/>
      <c r="CX45" s="644"/>
      <c r="CY45" s="645"/>
      <c r="CZ45" s="628">
        <v>1.6</v>
      </c>
      <c r="DA45" s="656"/>
      <c r="DB45" s="656"/>
      <c r="DC45" s="658"/>
      <c r="DD45" s="632">
        <v>29007</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749118</v>
      </c>
      <c r="CS46" s="624"/>
      <c r="CT46" s="624"/>
      <c r="CU46" s="624"/>
      <c r="CV46" s="624"/>
      <c r="CW46" s="624"/>
      <c r="CX46" s="624"/>
      <c r="CY46" s="625"/>
      <c r="CZ46" s="628">
        <v>5.3</v>
      </c>
      <c r="DA46" s="629"/>
      <c r="DB46" s="629"/>
      <c r="DC46" s="635"/>
      <c r="DD46" s="632">
        <v>206640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14195296</v>
      </c>
      <c r="CS49" s="682"/>
      <c r="CT49" s="682"/>
      <c r="CU49" s="682"/>
      <c r="CV49" s="682"/>
      <c r="CW49" s="682"/>
      <c r="CX49" s="682"/>
      <c r="CY49" s="711"/>
      <c r="CZ49" s="703">
        <v>100</v>
      </c>
      <c r="DA49" s="712"/>
      <c r="DB49" s="712"/>
      <c r="DC49" s="713"/>
      <c r="DD49" s="714">
        <v>10233991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D5Zz2DlJOjstAbOXwaDfpE9VbdyMlqOq2waZb1aKt3QSve0ef/l21nJGuuiROnVMkVTIk3nweV3wvaT8MHDJw==" saltValue="V2gAfKqfJACysFGWUEhN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14300</v>
      </c>
      <c r="R7" s="753"/>
      <c r="S7" s="753"/>
      <c r="T7" s="753"/>
      <c r="U7" s="753"/>
      <c r="V7" s="753">
        <v>13883</v>
      </c>
      <c r="W7" s="753"/>
      <c r="X7" s="753"/>
      <c r="Y7" s="753"/>
      <c r="Z7" s="753"/>
      <c r="AA7" s="753">
        <v>417</v>
      </c>
      <c r="AB7" s="753"/>
      <c r="AC7" s="753"/>
      <c r="AD7" s="753"/>
      <c r="AE7" s="754"/>
      <c r="AF7" s="755">
        <v>412</v>
      </c>
      <c r="AG7" s="756"/>
      <c r="AH7" s="756"/>
      <c r="AI7" s="756"/>
      <c r="AJ7" s="757"/>
      <c r="AK7" s="758">
        <v>1235</v>
      </c>
      <c r="AL7" s="759"/>
      <c r="AM7" s="759"/>
      <c r="AN7" s="759"/>
      <c r="AO7" s="759"/>
      <c r="AP7" s="759">
        <v>9274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387</v>
      </c>
      <c r="R8" s="784"/>
      <c r="S8" s="784"/>
      <c r="T8" s="784"/>
      <c r="U8" s="784"/>
      <c r="V8" s="784">
        <v>387</v>
      </c>
      <c r="W8" s="784"/>
      <c r="X8" s="784"/>
      <c r="Y8" s="784"/>
      <c r="Z8" s="784"/>
      <c r="AA8" s="784" t="s">
        <v>548</v>
      </c>
      <c r="AB8" s="784"/>
      <c r="AC8" s="784"/>
      <c r="AD8" s="784"/>
      <c r="AE8" s="785"/>
      <c r="AF8" s="786" t="s">
        <v>122</v>
      </c>
      <c r="AG8" s="787"/>
      <c r="AH8" s="787"/>
      <c r="AI8" s="787"/>
      <c r="AJ8" s="788"/>
      <c r="AK8" s="769" t="s">
        <v>548</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15</v>
      </c>
      <c r="R9" s="784"/>
      <c r="S9" s="784"/>
      <c r="T9" s="784"/>
      <c r="U9" s="784"/>
      <c r="V9" s="784">
        <v>14</v>
      </c>
      <c r="W9" s="784"/>
      <c r="X9" s="784"/>
      <c r="Y9" s="784"/>
      <c r="Z9" s="784"/>
      <c r="AA9" s="784">
        <v>1</v>
      </c>
      <c r="AB9" s="784"/>
      <c r="AC9" s="784"/>
      <c r="AD9" s="784"/>
      <c r="AE9" s="785"/>
      <c r="AF9" s="786">
        <v>1</v>
      </c>
      <c r="AG9" s="787"/>
      <c r="AH9" s="787"/>
      <c r="AI9" s="787"/>
      <c r="AJ9" s="788"/>
      <c r="AK9" s="769">
        <v>10</v>
      </c>
      <c r="AL9" s="770"/>
      <c r="AM9" s="770"/>
      <c r="AN9" s="770"/>
      <c r="AO9" s="770"/>
      <c r="AP9" s="770" t="s">
        <v>548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14613</v>
      </c>
      <c r="R23" s="793"/>
      <c r="S23" s="793"/>
      <c r="T23" s="793"/>
      <c r="U23" s="793"/>
      <c r="V23" s="793">
        <v>14195</v>
      </c>
      <c r="W23" s="793"/>
      <c r="X23" s="793"/>
      <c r="Y23" s="793"/>
      <c r="Z23" s="793"/>
      <c r="AA23" s="793">
        <v>418</v>
      </c>
      <c r="AB23" s="793"/>
      <c r="AC23" s="793"/>
      <c r="AD23" s="793"/>
      <c r="AE23" s="794"/>
      <c r="AF23" s="795">
        <v>413</v>
      </c>
      <c r="AG23" s="793"/>
      <c r="AH23" s="793"/>
      <c r="AI23" s="793"/>
      <c r="AJ23" s="796"/>
      <c r="AK23" s="797"/>
      <c r="AL23" s="798"/>
      <c r="AM23" s="798"/>
      <c r="AN23" s="798"/>
      <c r="AO23" s="798"/>
      <c r="AP23" s="793">
        <v>9274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3222</v>
      </c>
      <c r="R28" s="823"/>
      <c r="S28" s="823"/>
      <c r="T28" s="823"/>
      <c r="U28" s="823"/>
      <c r="V28" s="823">
        <v>3156</v>
      </c>
      <c r="W28" s="823"/>
      <c r="X28" s="823"/>
      <c r="Y28" s="823"/>
      <c r="Z28" s="823"/>
      <c r="AA28" s="823">
        <v>66</v>
      </c>
      <c r="AB28" s="823"/>
      <c r="AC28" s="823"/>
      <c r="AD28" s="823"/>
      <c r="AE28" s="824"/>
      <c r="AF28" s="825">
        <v>66</v>
      </c>
      <c r="AG28" s="823"/>
      <c r="AH28" s="823"/>
      <c r="AI28" s="823"/>
      <c r="AJ28" s="826"/>
      <c r="AK28" s="827">
        <v>356</v>
      </c>
      <c r="AL28" s="828"/>
      <c r="AM28" s="828"/>
      <c r="AN28" s="828"/>
      <c r="AO28" s="828"/>
      <c r="AP28" s="828" t="s">
        <v>548</v>
      </c>
      <c r="AQ28" s="828"/>
      <c r="AR28" s="828"/>
      <c r="AS28" s="828"/>
      <c r="AT28" s="828"/>
      <c r="AU28" s="828" t="s">
        <v>548</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3219</v>
      </c>
      <c r="R29" s="784"/>
      <c r="S29" s="784"/>
      <c r="T29" s="784"/>
      <c r="U29" s="784"/>
      <c r="V29" s="784">
        <v>3164</v>
      </c>
      <c r="W29" s="784"/>
      <c r="X29" s="784"/>
      <c r="Y29" s="784"/>
      <c r="Z29" s="784"/>
      <c r="AA29" s="784">
        <v>55</v>
      </c>
      <c r="AB29" s="784"/>
      <c r="AC29" s="784"/>
      <c r="AD29" s="784"/>
      <c r="AE29" s="785"/>
      <c r="AF29" s="786">
        <v>55</v>
      </c>
      <c r="AG29" s="787"/>
      <c r="AH29" s="787"/>
      <c r="AI29" s="787"/>
      <c r="AJ29" s="788"/>
      <c r="AK29" s="834">
        <v>563</v>
      </c>
      <c r="AL29" s="830"/>
      <c r="AM29" s="830"/>
      <c r="AN29" s="830"/>
      <c r="AO29" s="830"/>
      <c r="AP29" s="830" t="s">
        <v>548</v>
      </c>
      <c r="AQ29" s="830"/>
      <c r="AR29" s="830"/>
      <c r="AS29" s="830"/>
      <c r="AT29" s="830"/>
      <c r="AU29" s="830" t="s">
        <v>548</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1089</v>
      </c>
      <c r="R30" s="784"/>
      <c r="S30" s="784"/>
      <c r="T30" s="784"/>
      <c r="U30" s="784"/>
      <c r="V30" s="784">
        <v>1082</v>
      </c>
      <c r="W30" s="784"/>
      <c r="X30" s="784"/>
      <c r="Y30" s="784"/>
      <c r="Z30" s="784"/>
      <c r="AA30" s="784">
        <v>6</v>
      </c>
      <c r="AB30" s="784"/>
      <c r="AC30" s="784"/>
      <c r="AD30" s="784"/>
      <c r="AE30" s="785"/>
      <c r="AF30" s="786">
        <v>6</v>
      </c>
      <c r="AG30" s="787"/>
      <c r="AH30" s="787"/>
      <c r="AI30" s="787"/>
      <c r="AJ30" s="788"/>
      <c r="AK30" s="834">
        <v>446</v>
      </c>
      <c r="AL30" s="830"/>
      <c r="AM30" s="830"/>
      <c r="AN30" s="830"/>
      <c r="AO30" s="830"/>
      <c r="AP30" s="830" t="s">
        <v>548</v>
      </c>
      <c r="AQ30" s="830"/>
      <c r="AR30" s="830"/>
      <c r="AS30" s="830"/>
      <c r="AT30" s="830"/>
      <c r="AU30" s="830" t="s">
        <v>548</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687</v>
      </c>
      <c r="R31" s="784"/>
      <c r="S31" s="784"/>
      <c r="T31" s="784"/>
      <c r="U31" s="784"/>
      <c r="V31" s="784">
        <v>672</v>
      </c>
      <c r="W31" s="784"/>
      <c r="X31" s="784"/>
      <c r="Y31" s="784"/>
      <c r="Z31" s="784"/>
      <c r="AA31" s="784">
        <v>15</v>
      </c>
      <c r="AB31" s="784"/>
      <c r="AC31" s="784"/>
      <c r="AD31" s="784"/>
      <c r="AE31" s="785"/>
      <c r="AF31" s="786">
        <v>511</v>
      </c>
      <c r="AG31" s="787"/>
      <c r="AH31" s="787"/>
      <c r="AI31" s="787"/>
      <c r="AJ31" s="788"/>
      <c r="AK31" s="834">
        <v>7</v>
      </c>
      <c r="AL31" s="830"/>
      <c r="AM31" s="830"/>
      <c r="AN31" s="830"/>
      <c r="AO31" s="830"/>
      <c r="AP31" s="830">
        <v>380</v>
      </c>
      <c r="AQ31" s="830"/>
      <c r="AR31" s="830"/>
      <c r="AS31" s="830"/>
      <c r="AT31" s="830"/>
      <c r="AU31" s="830" t="s">
        <v>548</v>
      </c>
      <c r="AV31" s="830"/>
      <c r="AW31" s="830"/>
      <c r="AX31" s="830"/>
      <c r="AY31" s="830"/>
      <c r="AZ31" s="831" t="s">
        <v>548</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697</v>
      </c>
      <c r="R32" s="784"/>
      <c r="S32" s="784"/>
      <c r="T32" s="784"/>
      <c r="U32" s="784"/>
      <c r="V32" s="784">
        <v>594</v>
      </c>
      <c r="W32" s="784"/>
      <c r="X32" s="784"/>
      <c r="Y32" s="784"/>
      <c r="Z32" s="784"/>
      <c r="AA32" s="784">
        <v>103</v>
      </c>
      <c r="AB32" s="784"/>
      <c r="AC32" s="784"/>
      <c r="AD32" s="784"/>
      <c r="AE32" s="785"/>
      <c r="AF32" s="786">
        <v>1504</v>
      </c>
      <c r="AG32" s="787"/>
      <c r="AH32" s="787"/>
      <c r="AI32" s="787"/>
      <c r="AJ32" s="788"/>
      <c r="AK32" s="834">
        <v>438</v>
      </c>
      <c r="AL32" s="830"/>
      <c r="AM32" s="830"/>
      <c r="AN32" s="830"/>
      <c r="AO32" s="830"/>
      <c r="AP32" s="830">
        <v>5932</v>
      </c>
      <c r="AQ32" s="830"/>
      <c r="AR32" s="830"/>
      <c r="AS32" s="830"/>
      <c r="AT32" s="830"/>
      <c r="AU32" s="830">
        <v>5268</v>
      </c>
      <c r="AV32" s="830"/>
      <c r="AW32" s="830"/>
      <c r="AX32" s="830"/>
      <c r="AY32" s="830"/>
      <c r="AZ32" s="831" t="s">
        <v>548</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2142</v>
      </c>
      <c r="AG63" s="844"/>
      <c r="AH63" s="844"/>
      <c r="AI63" s="844"/>
      <c r="AJ63" s="845"/>
      <c r="AK63" s="846"/>
      <c r="AL63" s="841"/>
      <c r="AM63" s="841"/>
      <c r="AN63" s="841"/>
      <c r="AO63" s="841"/>
      <c r="AP63" s="844">
        <v>6312</v>
      </c>
      <c r="AQ63" s="844"/>
      <c r="AR63" s="844"/>
      <c r="AS63" s="844"/>
      <c r="AT63" s="844"/>
      <c r="AU63" s="844">
        <v>5268</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554</v>
      </c>
      <c r="C68" s="870"/>
      <c r="D68" s="870"/>
      <c r="E68" s="870"/>
      <c r="F68" s="870"/>
      <c r="G68" s="870"/>
      <c r="H68" s="870"/>
      <c r="I68" s="870"/>
      <c r="J68" s="870"/>
      <c r="K68" s="870"/>
      <c r="L68" s="870"/>
      <c r="M68" s="870"/>
      <c r="N68" s="870"/>
      <c r="O68" s="870"/>
      <c r="P68" s="871"/>
      <c r="Q68" s="872">
        <v>100</v>
      </c>
      <c r="R68" s="866"/>
      <c r="S68" s="866"/>
      <c r="T68" s="866"/>
      <c r="U68" s="866"/>
      <c r="V68" s="866">
        <v>89</v>
      </c>
      <c r="W68" s="866"/>
      <c r="X68" s="866"/>
      <c r="Y68" s="866"/>
      <c r="Z68" s="866"/>
      <c r="AA68" s="866">
        <v>11</v>
      </c>
      <c r="AB68" s="866"/>
      <c r="AC68" s="866"/>
      <c r="AD68" s="866"/>
      <c r="AE68" s="866"/>
      <c r="AF68" s="866">
        <v>11</v>
      </c>
      <c r="AG68" s="866"/>
      <c r="AH68" s="866"/>
      <c r="AI68" s="866"/>
      <c r="AJ68" s="866"/>
      <c r="AK68" s="866" t="s">
        <v>562</v>
      </c>
      <c r="AL68" s="866"/>
      <c r="AM68" s="866"/>
      <c r="AN68" s="866"/>
      <c r="AO68" s="866"/>
      <c r="AP68" s="866" t="s">
        <v>562</v>
      </c>
      <c r="AQ68" s="866"/>
      <c r="AR68" s="866"/>
      <c r="AS68" s="866"/>
      <c r="AT68" s="866"/>
      <c r="AU68" s="866" t="s">
        <v>562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555</v>
      </c>
      <c r="C69" s="874"/>
      <c r="D69" s="874"/>
      <c r="E69" s="874"/>
      <c r="F69" s="874"/>
      <c r="G69" s="874"/>
      <c r="H69" s="874"/>
      <c r="I69" s="874"/>
      <c r="J69" s="874"/>
      <c r="K69" s="874"/>
      <c r="L69" s="874"/>
      <c r="M69" s="874"/>
      <c r="N69" s="874"/>
      <c r="O69" s="874"/>
      <c r="P69" s="875"/>
      <c r="Q69" s="876">
        <v>5</v>
      </c>
      <c r="R69" s="830"/>
      <c r="S69" s="830"/>
      <c r="T69" s="830"/>
      <c r="U69" s="830"/>
      <c r="V69" s="830">
        <v>3</v>
      </c>
      <c r="W69" s="830"/>
      <c r="X69" s="830"/>
      <c r="Y69" s="830"/>
      <c r="Z69" s="830"/>
      <c r="AA69" s="830">
        <v>2</v>
      </c>
      <c r="AB69" s="830"/>
      <c r="AC69" s="830"/>
      <c r="AD69" s="830"/>
      <c r="AE69" s="830"/>
      <c r="AF69" s="830">
        <v>2</v>
      </c>
      <c r="AG69" s="830"/>
      <c r="AH69" s="830"/>
      <c r="AI69" s="830"/>
      <c r="AJ69" s="830"/>
      <c r="AK69" s="830" t="s">
        <v>562</v>
      </c>
      <c r="AL69" s="830"/>
      <c r="AM69" s="830"/>
      <c r="AN69" s="830"/>
      <c r="AO69" s="830"/>
      <c r="AP69" s="830" t="s">
        <v>562</v>
      </c>
      <c r="AQ69" s="830"/>
      <c r="AR69" s="830"/>
      <c r="AS69" s="830"/>
      <c r="AT69" s="830"/>
      <c r="AU69" s="830" t="s">
        <v>562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556</v>
      </c>
      <c r="C70" s="874"/>
      <c r="D70" s="874"/>
      <c r="E70" s="874"/>
      <c r="F70" s="874"/>
      <c r="G70" s="874"/>
      <c r="H70" s="874"/>
      <c r="I70" s="874"/>
      <c r="J70" s="874"/>
      <c r="K70" s="874"/>
      <c r="L70" s="874"/>
      <c r="M70" s="874"/>
      <c r="N70" s="874"/>
      <c r="O70" s="874"/>
      <c r="P70" s="875"/>
      <c r="Q70" s="876">
        <v>182</v>
      </c>
      <c r="R70" s="830"/>
      <c r="S70" s="830"/>
      <c r="T70" s="830"/>
      <c r="U70" s="830"/>
      <c r="V70" s="830">
        <v>114</v>
      </c>
      <c r="W70" s="830"/>
      <c r="X70" s="830"/>
      <c r="Y70" s="830"/>
      <c r="Z70" s="830"/>
      <c r="AA70" s="830">
        <v>67</v>
      </c>
      <c r="AB70" s="830"/>
      <c r="AC70" s="830"/>
      <c r="AD70" s="830"/>
      <c r="AE70" s="830"/>
      <c r="AF70" s="830">
        <v>67</v>
      </c>
      <c r="AG70" s="830"/>
      <c r="AH70" s="830"/>
      <c r="AI70" s="830"/>
      <c r="AJ70" s="830"/>
      <c r="AK70" s="830" t="s">
        <v>562</v>
      </c>
      <c r="AL70" s="830"/>
      <c r="AM70" s="830"/>
      <c r="AN70" s="830"/>
      <c r="AO70" s="830"/>
      <c r="AP70" s="830" t="s">
        <v>562</v>
      </c>
      <c r="AQ70" s="830"/>
      <c r="AR70" s="830"/>
      <c r="AS70" s="830"/>
      <c r="AT70" s="830"/>
      <c r="AU70" s="830" t="s">
        <v>562</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557</v>
      </c>
      <c r="C71" s="874"/>
      <c r="D71" s="874"/>
      <c r="E71" s="874"/>
      <c r="F71" s="874"/>
      <c r="G71" s="874"/>
      <c r="H71" s="874"/>
      <c r="I71" s="874"/>
      <c r="J71" s="874"/>
      <c r="K71" s="874"/>
      <c r="L71" s="874"/>
      <c r="M71" s="874"/>
      <c r="N71" s="874"/>
      <c r="O71" s="874"/>
      <c r="P71" s="875"/>
      <c r="Q71" s="876">
        <v>3041</v>
      </c>
      <c r="R71" s="830"/>
      <c r="S71" s="830"/>
      <c r="T71" s="830"/>
      <c r="U71" s="830"/>
      <c r="V71" s="830">
        <v>2961</v>
      </c>
      <c r="W71" s="830"/>
      <c r="X71" s="830"/>
      <c r="Y71" s="830"/>
      <c r="Z71" s="830"/>
      <c r="AA71" s="830">
        <v>79</v>
      </c>
      <c r="AB71" s="830"/>
      <c r="AC71" s="830"/>
      <c r="AD71" s="830"/>
      <c r="AE71" s="830"/>
      <c r="AF71" s="830">
        <v>79</v>
      </c>
      <c r="AG71" s="830"/>
      <c r="AH71" s="830"/>
      <c r="AI71" s="830"/>
      <c r="AJ71" s="830"/>
      <c r="AK71" s="830">
        <v>169</v>
      </c>
      <c r="AL71" s="830"/>
      <c r="AM71" s="830"/>
      <c r="AN71" s="830"/>
      <c r="AO71" s="830"/>
      <c r="AP71" s="830">
        <v>1011</v>
      </c>
      <c r="AQ71" s="830"/>
      <c r="AR71" s="830"/>
      <c r="AS71" s="830"/>
      <c r="AT71" s="830"/>
      <c r="AU71" s="830">
        <v>134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558</v>
      </c>
      <c r="C72" s="874"/>
      <c r="D72" s="874"/>
      <c r="E72" s="874"/>
      <c r="F72" s="874"/>
      <c r="G72" s="874"/>
      <c r="H72" s="874"/>
      <c r="I72" s="874"/>
      <c r="J72" s="874"/>
      <c r="K72" s="874"/>
      <c r="L72" s="874"/>
      <c r="M72" s="874"/>
      <c r="N72" s="874"/>
      <c r="O72" s="874"/>
      <c r="P72" s="875"/>
      <c r="Q72" s="876">
        <v>30</v>
      </c>
      <c r="R72" s="830"/>
      <c r="S72" s="830"/>
      <c r="T72" s="830"/>
      <c r="U72" s="830"/>
      <c r="V72" s="830">
        <v>28</v>
      </c>
      <c r="W72" s="830"/>
      <c r="X72" s="830"/>
      <c r="Y72" s="830"/>
      <c r="Z72" s="830"/>
      <c r="AA72" s="830">
        <v>2</v>
      </c>
      <c r="AB72" s="830"/>
      <c r="AC72" s="830"/>
      <c r="AD72" s="830"/>
      <c r="AE72" s="830"/>
      <c r="AF72" s="830">
        <v>2</v>
      </c>
      <c r="AG72" s="830"/>
      <c r="AH72" s="830"/>
      <c r="AI72" s="830"/>
      <c r="AJ72" s="830"/>
      <c r="AK72" s="830" t="s">
        <v>562</v>
      </c>
      <c r="AL72" s="830"/>
      <c r="AM72" s="830"/>
      <c r="AN72" s="830"/>
      <c r="AO72" s="830"/>
      <c r="AP72" s="830" t="s">
        <v>562</v>
      </c>
      <c r="AQ72" s="830"/>
      <c r="AR72" s="830"/>
      <c r="AS72" s="830"/>
      <c r="AT72" s="830"/>
      <c r="AU72" s="830" t="s">
        <v>562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559</v>
      </c>
      <c r="C73" s="874"/>
      <c r="D73" s="874"/>
      <c r="E73" s="874"/>
      <c r="F73" s="874"/>
      <c r="G73" s="874"/>
      <c r="H73" s="874"/>
      <c r="I73" s="874"/>
      <c r="J73" s="874"/>
      <c r="K73" s="874"/>
      <c r="L73" s="874"/>
      <c r="M73" s="874"/>
      <c r="N73" s="874"/>
      <c r="O73" s="874"/>
      <c r="P73" s="875"/>
      <c r="Q73" s="876">
        <v>8102</v>
      </c>
      <c r="R73" s="830"/>
      <c r="S73" s="830"/>
      <c r="T73" s="830"/>
      <c r="U73" s="830"/>
      <c r="V73" s="830">
        <v>6206</v>
      </c>
      <c r="W73" s="830"/>
      <c r="X73" s="830"/>
      <c r="Y73" s="830"/>
      <c r="Z73" s="830"/>
      <c r="AA73" s="830">
        <v>1897</v>
      </c>
      <c r="AB73" s="830"/>
      <c r="AC73" s="830"/>
      <c r="AD73" s="830"/>
      <c r="AE73" s="830"/>
      <c r="AF73" s="830">
        <v>1897</v>
      </c>
      <c r="AG73" s="830"/>
      <c r="AH73" s="830"/>
      <c r="AI73" s="830"/>
      <c r="AJ73" s="830"/>
      <c r="AK73" s="830" t="s">
        <v>562</v>
      </c>
      <c r="AL73" s="830"/>
      <c r="AM73" s="830"/>
      <c r="AN73" s="830"/>
      <c r="AO73" s="830"/>
      <c r="AP73" s="830" t="s">
        <v>562</v>
      </c>
      <c r="AQ73" s="830"/>
      <c r="AR73" s="830"/>
      <c r="AS73" s="830"/>
      <c r="AT73" s="830"/>
      <c r="AU73" s="830" t="s">
        <v>562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560</v>
      </c>
      <c r="C74" s="874"/>
      <c r="D74" s="874"/>
      <c r="E74" s="874"/>
      <c r="F74" s="874"/>
      <c r="G74" s="874"/>
      <c r="H74" s="874"/>
      <c r="I74" s="874"/>
      <c r="J74" s="874"/>
      <c r="K74" s="874"/>
      <c r="L74" s="874"/>
      <c r="M74" s="874"/>
      <c r="N74" s="874"/>
      <c r="O74" s="874"/>
      <c r="P74" s="875"/>
      <c r="Q74" s="876">
        <v>2653</v>
      </c>
      <c r="R74" s="830"/>
      <c r="S74" s="830"/>
      <c r="T74" s="830"/>
      <c r="U74" s="830"/>
      <c r="V74" s="830">
        <v>2392</v>
      </c>
      <c r="W74" s="830"/>
      <c r="X74" s="830"/>
      <c r="Y74" s="830"/>
      <c r="Z74" s="830"/>
      <c r="AA74" s="830">
        <v>261</v>
      </c>
      <c r="AB74" s="830"/>
      <c r="AC74" s="830"/>
      <c r="AD74" s="830"/>
      <c r="AE74" s="830"/>
      <c r="AF74" s="830">
        <v>261</v>
      </c>
      <c r="AG74" s="830"/>
      <c r="AH74" s="830"/>
      <c r="AI74" s="830"/>
      <c r="AJ74" s="830"/>
      <c r="AK74" s="830" t="s">
        <v>562</v>
      </c>
      <c r="AL74" s="830"/>
      <c r="AM74" s="830"/>
      <c r="AN74" s="830"/>
      <c r="AO74" s="830"/>
      <c r="AP74" s="830" t="s">
        <v>562</v>
      </c>
      <c r="AQ74" s="830"/>
      <c r="AR74" s="830"/>
      <c r="AS74" s="830"/>
      <c r="AT74" s="830"/>
      <c r="AU74" s="830" t="s">
        <v>562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561</v>
      </c>
      <c r="C75" s="874"/>
      <c r="D75" s="874"/>
      <c r="E75" s="874"/>
      <c r="F75" s="874"/>
      <c r="G75" s="874"/>
      <c r="H75" s="874"/>
      <c r="I75" s="874"/>
      <c r="J75" s="874"/>
      <c r="K75" s="874"/>
      <c r="L75" s="874"/>
      <c r="M75" s="874"/>
      <c r="N75" s="874"/>
      <c r="O75" s="874"/>
      <c r="P75" s="875"/>
      <c r="Q75" s="877">
        <v>1047955</v>
      </c>
      <c r="R75" s="878"/>
      <c r="S75" s="878"/>
      <c r="T75" s="878"/>
      <c r="U75" s="834"/>
      <c r="V75" s="879">
        <v>1016638</v>
      </c>
      <c r="W75" s="878"/>
      <c r="X75" s="878"/>
      <c r="Y75" s="878"/>
      <c r="Z75" s="834"/>
      <c r="AA75" s="879">
        <v>31318</v>
      </c>
      <c r="AB75" s="878"/>
      <c r="AC75" s="878"/>
      <c r="AD75" s="878"/>
      <c r="AE75" s="834"/>
      <c r="AF75" s="879">
        <v>31318</v>
      </c>
      <c r="AG75" s="878"/>
      <c r="AH75" s="878"/>
      <c r="AI75" s="878"/>
      <c r="AJ75" s="834"/>
      <c r="AK75" s="879">
        <v>1</v>
      </c>
      <c r="AL75" s="878"/>
      <c r="AM75" s="878"/>
      <c r="AN75" s="878"/>
      <c r="AO75" s="834"/>
      <c r="AP75" s="879" t="s">
        <v>562</v>
      </c>
      <c r="AQ75" s="878"/>
      <c r="AR75" s="878"/>
      <c r="AS75" s="878"/>
      <c r="AT75" s="834"/>
      <c r="AU75" s="879" t="s">
        <v>562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378</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33637</v>
      </c>
      <c r="AG88" s="844"/>
      <c r="AH88" s="844"/>
      <c r="AI88" s="844"/>
      <c r="AJ88" s="844"/>
      <c r="AK88" s="841"/>
      <c r="AL88" s="841"/>
      <c r="AM88" s="841"/>
      <c r="AN88" s="841"/>
      <c r="AO88" s="841"/>
      <c r="AP88" s="844">
        <v>1011</v>
      </c>
      <c r="AQ88" s="844"/>
      <c r="AR88" s="844"/>
      <c r="AS88" s="844"/>
      <c r="AT88" s="844"/>
      <c r="AU88" s="844">
        <v>134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832767</v>
      </c>
      <c r="AB110" s="900"/>
      <c r="AC110" s="900"/>
      <c r="AD110" s="900"/>
      <c r="AE110" s="901"/>
      <c r="AF110" s="902">
        <v>863383</v>
      </c>
      <c r="AG110" s="900"/>
      <c r="AH110" s="900"/>
      <c r="AI110" s="900"/>
      <c r="AJ110" s="901"/>
      <c r="AK110" s="902">
        <v>886312</v>
      </c>
      <c r="AL110" s="900"/>
      <c r="AM110" s="900"/>
      <c r="AN110" s="900"/>
      <c r="AO110" s="901"/>
      <c r="AP110" s="903">
        <v>11.7</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10062831</v>
      </c>
      <c r="BR110" s="931"/>
      <c r="BS110" s="931"/>
      <c r="BT110" s="931"/>
      <c r="BU110" s="931"/>
      <c r="BV110" s="931">
        <v>9636949</v>
      </c>
      <c r="BW110" s="931"/>
      <c r="BX110" s="931"/>
      <c r="BY110" s="931"/>
      <c r="BZ110" s="931"/>
      <c r="CA110" s="931">
        <v>9274057</v>
      </c>
      <c r="CB110" s="931"/>
      <c r="CC110" s="931"/>
      <c r="CD110" s="931"/>
      <c r="CE110" s="931"/>
      <c r="CF110" s="944">
        <v>122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5294153</v>
      </c>
      <c r="BR112" s="926"/>
      <c r="BS112" s="926"/>
      <c r="BT112" s="926"/>
      <c r="BU112" s="926"/>
      <c r="BV112" s="926">
        <v>5208928</v>
      </c>
      <c r="BW112" s="926"/>
      <c r="BX112" s="926"/>
      <c r="BY112" s="926"/>
      <c r="BZ112" s="926"/>
      <c r="CA112" s="926">
        <v>5267592</v>
      </c>
      <c r="CB112" s="926"/>
      <c r="CC112" s="926"/>
      <c r="CD112" s="926"/>
      <c r="CE112" s="926"/>
      <c r="CF112" s="920">
        <v>69.3</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206678</v>
      </c>
      <c r="AB113" s="938"/>
      <c r="AC113" s="938"/>
      <c r="AD113" s="938"/>
      <c r="AE113" s="939"/>
      <c r="AF113" s="940">
        <v>205957</v>
      </c>
      <c r="AG113" s="938"/>
      <c r="AH113" s="938"/>
      <c r="AI113" s="938"/>
      <c r="AJ113" s="939"/>
      <c r="AK113" s="940">
        <v>231114</v>
      </c>
      <c r="AL113" s="938"/>
      <c r="AM113" s="938"/>
      <c r="AN113" s="938"/>
      <c r="AO113" s="939"/>
      <c r="AP113" s="941">
        <v>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207461</v>
      </c>
      <c r="BR113" s="926"/>
      <c r="BS113" s="926"/>
      <c r="BT113" s="926"/>
      <c r="BU113" s="926"/>
      <c r="BV113" s="926">
        <v>170687</v>
      </c>
      <c r="BW113" s="926"/>
      <c r="BX113" s="926"/>
      <c r="BY113" s="926"/>
      <c r="BZ113" s="926"/>
      <c r="CA113" s="926">
        <v>133657</v>
      </c>
      <c r="CB113" s="926"/>
      <c r="CC113" s="926"/>
      <c r="CD113" s="926"/>
      <c r="CE113" s="926"/>
      <c r="CF113" s="920">
        <v>1.8</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26328</v>
      </c>
      <c r="AB114" s="959"/>
      <c r="AC114" s="959"/>
      <c r="AD114" s="959"/>
      <c r="AE114" s="960"/>
      <c r="AF114" s="961">
        <v>25216</v>
      </c>
      <c r="AG114" s="959"/>
      <c r="AH114" s="959"/>
      <c r="AI114" s="959"/>
      <c r="AJ114" s="960"/>
      <c r="AK114" s="961">
        <v>26844</v>
      </c>
      <c r="AL114" s="959"/>
      <c r="AM114" s="959"/>
      <c r="AN114" s="959"/>
      <c r="AO114" s="960"/>
      <c r="AP114" s="962">
        <v>0.4</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1570531</v>
      </c>
      <c r="BR114" s="926"/>
      <c r="BS114" s="926"/>
      <c r="BT114" s="926"/>
      <c r="BU114" s="926"/>
      <c r="BV114" s="926">
        <v>1550033</v>
      </c>
      <c r="BW114" s="926"/>
      <c r="BX114" s="926"/>
      <c r="BY114" s="926"/>
      <c r="BZ114" s="926"/>
      <c r="CA114" s="926">
        <v>1521224</v>
      </c>
      <c r="CB114" s="926"/>
      <c r="CC114" s="926"/>
      <c r="CD114" s="926"/>
      <c r="CE114" s="926"/>
      <c r="CF114" s="920">
        <v>20</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1065773</v>
      </c>
      <c r="AB117" s="979"/>
      <c r="AC117" s="979"/>
      <c r="AD117" s="979"/>
      <c r="AE117" s="980"/>
      <c r="AF117" s="981">
        <v>1094556</v>
      </c>
      <c r="AG117" s="979"/>
      <c r="AH117" s="979"/>
      <c r="AI117" s="979"/>
      <c r="AJ117" s="980"/>
      <c r="AK117" s="981">
        <v>1144270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17134976</v>
      </c>
      <c r="BR119" s="1000"/>
      <c r="BS119" s="1000"/>
      <c r="BT119" s="1000"/>
      <c r="BU119" s="1000"/>
      <c r="BV119" s="1000">
        <v>16566597</v>
      </c>
      <c r="BW119" s="1000"/>
      <c r="BX119" s="1000"/>
      <c r="BY119" s="1000"/>
      <c r="BZ119" s="1000"/>
      <c r="CA119" s="1000">
        <v>16196530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4602409</v>
      </c>
      <c r="BR120" s="931"/>
      <c r="BS120" s="931"/>
      <c r="BT120" s="931"/>
      <c r="BU120" s="931"/>
      <c r="BV120" s="931">
        <v>4373426</v>
      </c>
      <c r="BW120" s="931"/>
      <c r="BX120" s="931"/>
      <c r="BY120" s="931"/>
      <c r="BZ120" s="931"/>
      <c r="CA120" s="931">
        <v>3847050</v>
      </c>
      <c r="CB120" s="931"/>
      <c r="CC120" s="931"/>
      <c r="CD120" s="931"/>
      <c r="CE120" s="931"/>
      <c r="CF120" s="944">
        <v>50.6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5294153</v>
      </c>
      <c r="DH120" s="931"/>
      <c r="DI120" s="931"/>
      <c r="DJ120" s="931"/>
      <c r="DK120" s="931"/>
      <c r="DL120" s="931">
        <v>5208928</v>
      </c>
      <c r="DM120" s="931"/>
      <c r="DN120" s="931"/>
      <c r="DO120" s="931"/>
      <c r="DP120" s="931"/>
      <c r="DQ120" s="931">
        <v>5267592</v>
      </c>
      <c r="DR120" s="931"/>
      <c r="DS120" s="931"/>
      <c r="DT120" s="931"/>
      <c r="DU120" s="931"/>
      <c r="DV120" s="932">
        <v>69.3</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8340312</v>
      </c>
      <c r="BR122" s="1000"/>
      <c r="BS122" s="1000"/>
      <c r="BT122" s="1000"/>
      <c r="BU122" s="1000"/>
      <c r="BV122" s="1000">
        <v>7992772</v>
      </c>
      <c r="BW122" s="1000"/>
      <c r="BX122" s="1000"/>
      <c r="BY122" s="1000"/>
      <c r="BZ122" s="1000"/>
      <c r="CA122" s="1000">
        <v>7493181</v>
      </c>
      <c r="CB122" s="1000"/>
      <c r="CC122" s="1000"/>
      <c r="CD122" s="1000"/>
      <c r="CE122" s="1000"/>
      <c r="CF122" s="1017">
        <v>98.6</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12942721</v>
      </c>
      <c r="BR123" s="1064"/>
      <c r="BS123" s="1064"/>
      <c r="BT123" s="1064"/>
      <c r="BU123" s="1064"/>
      <c r="BV123" s="1064">
        <v>12366198</v>
      </c>
      <c r="BW123" s="1064"/>
      <c r="BX123" s="1064"/>
      <c r="BY123" s="1064"/>
      <c r="BZ123" s="1064"/>
      <c r="CA123" s="1064">
        <v>11340231</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57.9</v>
      </c>
      <c r="BR124" s="1027"/>
      <c r="BS124" s="1027"/>
      <c r="BT124" s="1027"/>
      <c r="BU124" s="1027"/>
      <c r="BV124" s="1027">
        <v>57.1</v>
      </c>
      <c r="BW124" s="1027"/>
      <c r="BX124" s="1027"/>
      <c r="BY124" s="1027"/>
      <c r="BZ124" s="1027"/>
      <c r="CA124" s="1027">
        <v>63.8</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561</v>
      </c>
      <c r="AB128" s="1046"/>
      <c r="AC128" s="1046"/>
      <c r="AD128" s="1046"/>
      <c r="AE128" s="1047"/>
      <c r="AF128" s="1048">
        <v>561</v>
      </c>
      <c r="AG128" s="1046"/>
      <c r="AH128" s="1046"/>
      <c r="AI128" s="1046"/>
      <c r="AJ128" s="1047"/>
      <c r="AK128" s="1048">
        <v>20170</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13.68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7917635</v>
      </c>
      <c r="AB129" s="959"/>
      <c r="AC129" s="959"/>
      <c r="AD129" s="959"/>
      <c r="AE129" s="960"/>
      <c r="AF129" s="961">
        <v>8021798</v>
      </c>
      <c r="AG129" s="959"/>
      <c r="AH129" s="959"/>
      <c r="AI129" s="959"/>
      <c r="AJ129" s="960"/>
      <c r="AK129" s="961">
        <v>8262476</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18.68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682613</v>
      </c>
      <c r="AB130" s="959"/>
      <c r="AC130" s="959"/>
      <c r="AD130" s="959"/>
      <c r="AE130" s="960"/>
      <c r="AF130" s="961">
        <v>669004</v>
      </c>
      <c r="AG130" s="959"/>
      <c r="AH130" s="959"/>
      <c r="AI130" s="959"/>
      <c r="AJ130" s="960"/>
      <c r="AK130" s="961">
        <v>660566</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7235022</v>
      </c>
      <c r="AB131" s="986"/>
      <c r="AC131" s="986"/>
      <c r="AD131" s="986"/>
      <c r="AE131" s="987"/>
      <c r="AF131" s="985">
        <v>7352794</v>
      </c>
      <c r="AG131" s="986"/>
      <c r="AH131" s="986"/>
      <c r="AI131" s="986"/>
      <c r="AJ131" s="987"/>
      <c r="AK131" s="985">
        <v>7601910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63.8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5.288152545</v>
      </c>
      <c r="AB132" s="1097"/>
      <c r="AC132" s="1097"/>
      <c r="AD132" s="1097"/>
      <c r="AE132" s="1098"/>
      <c r="AF132" s="1099">
        <v>5.7799879929999998</v>
      </c>
      <c r="AG132" s="1097"/>
      <c r="AH132" s="1097"/>
      <c r="AI132" s="1097"/>
      <c r="AJ132" s="1098"/>
      <c r="AK132" s="1099">
        <v>6.0975991560000002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4.7</v>
      </c>
      <c r="AB133" s="1080"/>
      <c r="AC133" s="1080"/>
      <c r="AD133" s="1080"/>
      <c r="AE133" s="1081"/>
      <c r="AF133" s="1079">
        <v>5.4</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cpkLafXV6N329ik2rXtiCVKkabOWQ4wXS02Mqojn4AmBcwMHG5ISWjQmpMfSkK3CDd8HzL8AoqNfd82v9wXKw==" saltValue="k3SCYCwBW+xYflUGJcwjA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L4ZMntHFp77BEPpvgnGlFgrUc9aP7EXPmk1bk/40SFt14UE75ZSeB6dFTl9WmpWEhAsurhCoSQ9kSZmbf11rg==" saltValue="9bFogV/3vP5cNx+6DEpI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d2OJNkl6CA/pQ0mGcmbc7KBIGSYHMrmlCxQ4AsUMV4t0YiPbiAJf3iXvdY992ddk787fPrZIX47t2ReFDLoQ==" saltValue="hkOlFjHdQi7O3XN6uksj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2992002</v>
      </c>
      <c r="AP9" s="269">
        <v>81251</v>
      </c>
      <c r="AQ9" s="270">
        <v>72090</v>
      </c>
      <c r="AR9" s="271">
        <v>12.7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28633</v>
      </c>
      <c r="AP10" s="272">
        <v>778</v>
      </c>
      <c r="AQ10" s="273">
        <v>9072</v>
      </c>
      <c r="AR10" s="274">
        <v>-91.4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383</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73497</v>
      </c>
      <c r="AP13" s="272">
        <v>1996</v>
      </c>
      <c r="AQ13" s="273">
        <v>2732</v>
      </c>
      <c r="AR13" s="274">
        <v>-26.9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30647</v>
      </c>
      <c r="AP14" s="272">
        <v>832</v>
      </c>
      <c r="AQ14" s="273">
        <v>1315</v>
      </c>
      <c r="AR14" s="274">
        <v>-36.700000000000003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-153212</v>
      </c>
      <c r="AP15" s="272">
        <v>-4161</v>
      </c>
      <c r="AQ15" s="273">
        <v>-4107</v>
      </c>
      <c r="AR15" s="274">
        <v>1.3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2971567</v>
      </c>
      <c r="AP16" s="272">
        <v>80696</v>
      </c>
      <c r="AQ16" s="273">
        <v>81511</v>
      </c>
      <c r="AR16" s="274">
        <v>-1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7.79</v>
      </c>
      <c r="AP21" s="286">
        <v>6.74</v>
      </c>
      <c r="AQ21" s="287">
        <v>1.05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94.4</v>
      </c>
      <c r="AP22" s="291">
        <v>97</v>
      </c>
      <c r="AQ22" s="292">
        <v>-2.6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886312</v>
      </c>
      <c r="AP32" s="300">
        <v>24069</v>
      </c>
      <c r="AQ32" s="301">
        <v>33695</v>
      </c>
      <c r="AR32" s="302">
        <v>-28.6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231114</v>
      </c>
      <c r="AP35" s="300">
        <v>6276</v>
      </c>
      <c r="AQ35" s="301">
        <v>8394</v>
      </c>
      <c r="AR35" s="302">
        <v>-25.2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26844</v>
      </c>
      <c r="AP36" s="300">
        <v>729</v>
      </c>
      <c r="AQ36" s="301">
        <v>1998</v>
      </c>
      <c r="AR36" s="302">
        <v>-63.5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-20170</v>
      </c>
      <c r="AP39" s="300">
        <v>-548</v>
      </c>
      <c r="AQ39" s="301">
        <v>-3210</v>
      </c>
      <c r="AR39" s="302">
        <v>-82.9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-660566</v>
      </c>
      <c r="AP40" s="300">
        <v>-17938</v>
      </c>
      <c r="AQ40" s="301">
        <v>-26336</v>
      </c>
      <c r="AR40" s="302">
        <v>-31.9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463534</v>
      </c>
      <c r="AP41" s="300">
        <v>12588</v>
      </c>
      <c r="AQ41" s="301">
        <v>15565</v>
      </c>
      <c r="AR41" s="302">
        <v>-19.100000000000001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1720698</v>
      </c>
      <c r="AN51" s="322">
        <v>45967</v>
      </c>
      <c r="AO51" s="323">
        <v>48.8</v>
      </c>
      <c r="AP51" s="324">
        <v>52068</v>
      </c>
      <c r="AQ51" s="325">
        <v>1.6</v>
      </c>
      <c r="AR51" s="326">
        <v>47.2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350875</v>
      </c>
      <c r="AN52" s="330">
        <v>9373</v>
      </c>
      <c r="AO52" s="331">
        <v>-50.4</v>
      </c>
      <c r="AP52" s="332">
        <v>26936</v>
      </c>
      <c r="AQ52" s="333">
        <v>3.4</v>
      </c>
      <c r="AR52" s="334">
        <v>-53.8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742761</v>
      </c>
      <c r="AN53" s="322">
        <v>19959</v>
      </c>
      <c r="AO53" s="323">
        <v>-56.6</v>
      </c>
      <c r="AP53" s="324">
        <v>47161</v>
      </c>
      <c r="AQ53" s="325">
        <v>-9.4</v>
      </c>
      <c r="AR53" s="326">
        <v>-47.2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543153</v>
      </c>
      <c r="AN54" s="330">
        <v>14595</v>
      </c>
      <c r="AO54" s="331">
        <v>55.7</v>
      </c>
      <c r="AP54" s="332">
        <v>24595</v>
      </c>
      <c r="AQ54" s="333">
        <v>-8.6999999999999993</v>
      </c>
      <c r="AR54" s="334">
        <v>64.400000000000006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750003</v>
      </c>
      <c r="AN55" s="322">
        <v>20192</v>
      </c>
      <c r="AO55" s="323">
        <v>1.2</v>
      </c>
      <c r="AP55" s="324">
        <v>43423</v>
      </c>
      <c r="AQ55" s="325">
        <v>-7.9</v>
      </c>
      <c r="AR55" s="326">
        <v>9.1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610486</v>
      </c>
      <c r="AN56" s="330">
        <v>16436</v>
      </c>
      <c r="AO56" s="331">
        <v>12.6</v>
      </c>
      <c r="AP56" s="332">
        <v>22207</v>
      </c>
      <c r="AQ56" s="333">
        <v>-9.6999999999999993</v>
      </c>
      <c r="AR56" s="334">
        <v>22.3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804399</v>
      </c>
      <c r="AN57" s="322">
        <v>21683</v>
      </c>
      <c r="AO57" s="323">
        <v>7.4</v>
      </c>
      <c r="AP57" s="324">
        <v>45265</v>
      </c>
      <c r="AQ57" s="325">
        <v>4.2</v>
      </c>
      <c r="AR57" s="326">
        <v>3.2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684954</v>
      </c>
      <c r="AN58" s="330">
        <v>18463</v>
      </c>
      <c r="AO58" s="331">
        <v>12.3</v>
      </c>
      <c r="AP58" s="332">
        <v>22600</v>
      </c>
      <c r="AQ58" s="333">
        <v>1.8</v>
      </c>
      <c r="AR58" s="334">
        <v>10.5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1001880</v>
      </c>
      <c r="AN59" s="322">
        <v>27207</v>
      </c>
      <c r="AO59" s="323">
        <v>25.5</v>
      </c>
      <c r="AP59" s="324">
        <v>54621</v>
      </c>
      <c r="AQ59" s="325">
        <v>20.7</v>
      </c>
      <c r="AR59" s="326">
        <v>4.8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749118</v>
      </c>
      <c r="AN60" s="330">
        <v>20343</v>
      </c>
      <c r="AO60" s="331">
        <v>10.199999999999999</v>
      </c>
      <c r="AP60" s="332">
        <v>30892</v>
      </c>
      <c r="AQ60" s="333">
        <v>36.700000000000003</v>
      </c>
      <c r="AR60" s="334">
        <v>-26.5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1003948</v>
      </c>
      <c r="AN61" s="337">
        <v>27002</v>
      </c>
      <c r="AO61" s="338">
        <v>5.3</v>
      </c>
      <c r="AP61" s="339">
        <v>48508</v>
      </c>
      <c r="AQ61" s="340">
        <v>1.8</v>
      </c>
      <c r="AR61" s="326">
        <v>3.5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587717</v>
      </c>
      <c r="AN62" s="330">
        <v>15842</v>
      </c>
      <c r="AO62" s="331">
        <v>8.1</v>
      </c>
      <c r="AP62" s="332">
        <v>25446</v>
      </c>
      <c r="AQ62" s="333">
        <v>4.7</v>
      </c>
      <c r="AR62" s="334">
        <v>3.4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ol1PVai2G0ovFMaNdxprxXDDlfXyIRLTC0ppjTlfMNdfbKgryDxIZukhORpB6a9l9jStNTSOU9UfdjqWH2IxQ==" saltValue="uH/XaLItROw2JfgfccT6b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M/zExtACNnYHVq2+hh59Zy1aMCEB+2nGMJe1BGQ0tTxkFvXfaTv4tZZjsRpLhQLQCiDQXdQHgu4w0VBFo36u8w==" saltValue="5eWJsQUAXgKemZQRnqB5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4fWafV7+MagPvnSeX2EhFoQsAs25AK5ZZsLwx3hZxh+5fQ5Tuty5727i2YfjHg+aUtAkHcNz4zHWDauw9k7YSA==" saltValue="LGizbugDT2yecYyXoGx1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11</v>
      </c>
      <c r="G47" s="12">
        <v>13.98</v>
      </c>
      <c r="H47" s="12">
        <v>14.69</v>
      </c>
      <c r="I47" s="12">
        <v>14.02</v>
      </c>
      <c r="J47" s="13">
        <v>13.01</v>
      </c>
    </row>
    <row r="48" spans="2:10" ht="57.75" customHeight="1" x14ac:dyDescent="0.2">
      <c r="B48" s="14"/>
      <c r="C48" s="1141" t="s">
        <v>4</v>
      </c>
      <c r="D48" s="1141"/>
      <c r="E48" s="1142"/>
      <c r="F48" s="15">
        <v>8.75</v>
      </c>
      <c r="G48" s="16">
        <v>7.82</v>
      </c>
      <c r="H48" s="16">
        <v>6.22</v>
      </c>
      <c r="I48" s="16">
        <v>6.68</v>
      </c>
      <c r="J48" s="17">
        <v>5</v>
      </c>
    </row>
    <row r="49" spans="2:10" ht="57.75" customHeight="1" thickBot="1" x14ac:dyDescent="0.25">
      <c r="B49" s="18"/>
      <c r="C49" s="1143" t="s">
        <v>5</v>
      </c>
      <c r="D49" s="1143"/>
      <c r="E49" s="1144"/>
      <c r="F49" s="19">
        <v>1.22</v>
      </c>
      <c r="G49" s="20">
        <v>3.32</v>
      </c>
      <c r="H49" s="20" t="s">
        <v>531</v>
      </c>
      <c r="I49" s="20">
        <v>0.06</v>
      </c>
      <c r="J49" s="21" t="s">
        <v>532</v>
      </c>
    </row>
    <row r="50" spans="2:10" ht="13.2" x14ac:dyDescent="0.2"/>
  </sheetData>
  <sheetProtection algorithmName="SHA-512" hashValue="KiKEZJWmllHZFdUM8M0+Y91c9fN1McLCP37ri++MIDPJFs2gCc5i230b6eALpoLOFH70afBkFFnK83hsJn8K6w==" saltValue="d/NKwuTOzGfdH1tUKt0Y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2026-03-09T04:17:29Z</cp:lastPrinted>
  <dcterms:created xsi:type="dcterms:W3CDTF">2026-02-26T09:54:56Z</dcterms:created>
  <dcterms:modified xsi:type="dcterms:W3CDTF">2026-03-13T06:26:53Z</dcterms:modified>
  <cp:category/>
</cp:coreProperties>
</file>