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43 大治町【】\"/>
    </mc:Choice>
  </mc:AlternateContent>
  <xr:revisionPtr revIDLastSave="0" documentId="13_ncr:1_{0002ADB1-4708-4E76-92F1-8FCB86DEA344}" xr6:coauthVersionLast="47" xr6:coauthVersionMax="47" xr10:uidLastSave="{00000000-0000-0000-0000-000000000000}"/>
  <bookViews>
    <workbookView xWindow="-120" yWindow="-120" windowWidth="38640" windowHeight="21120" tabRatio="6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O34" i="10"/>
  <c r="BW34" i="10"/>
  <c r="BE34"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<sst xmlns="http://schemas.openxmlformats.org/spreadsheetml/2006/main" count="1157" uniqueCount="562">
  <si>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</si>
  <si>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</si>
  <si>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</si>
  <si>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</si>
  <si>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</si>
  <si>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</si>
  <si>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</si>
  <si>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</si>
  <si>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</si>
  <si>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</si>
  <si>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</si>
  <si>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</si>
  <si>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</si>
  <si>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</si>
  <si>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</si>
  <si>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</si>
  <si>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</si>
  <si>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</si>
  <si>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</si>
  <si>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</si>
  <si>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</si>
  <si>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</si>
  <si>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</si>
  <si>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</si>
  <si>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</si>
  <si>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</si>
  <si>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</si>
  <si>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</si>
  <si>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</si>
  <si>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</si>
  <si>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</si>
  <si>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</si>
  <si>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</si>
  <si>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</si>
  <si>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</si>
  <si>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</si>
  <si>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</si>
  <si>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</si>
  <si>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</si>
  <si>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</si>
  <si>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</si>
  <si>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</si>
  <si>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</si>
  <si>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</si>
  <si>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</si>
  <si>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</si>
  <si>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</si>
  <si>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</si>
  <si>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</si>
  <si>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</si>
  <si>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</si>
  <si>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</si>
  <si>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</si>
  <si>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</si>
  <si>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</si>
  <si>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</si>
  <si>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</si>
  <si>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</si>
  <si>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</si>
  <si>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</si>
  <si>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</si>
  <si>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</si>
  <si>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</si>
  <si>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</si>
  <si>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</si>
  <si>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</si>
  <si>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</si>
  <si>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</si>
  <si>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</si>
  <si>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</si>
  <si>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</si>
  <si>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</si>
  <si>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</si>
  <si>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</si>
  <si>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</si>
  <si>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</si>
  <si>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</si>
  <si>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</si>
  <si>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</si>
  <si>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</si>
  <si>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</si>
  <si>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</si>
  <si>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</si>
  <si>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</si>
  <si>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</si>
  <si>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</si>
  <si>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</si>
  <si>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</si>
  <si>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</si>
  <si>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</si>
  <si>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</si>
  <si>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</si>
  <si>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</si>
  <si>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</si>
  <si>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大治町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</si>
  <si>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</si>
  <si>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</si>
  <si>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</si>
  <si>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</si>
  <si>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</si>
  <si>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</si>
  <si>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</si>
  <si>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</si>
  <si>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</si>
  <si>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</si>
  <si>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</si>
  <si>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</si>
  <si>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</si>
  <si>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</si>
  <si>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</si>
  <si>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</si>
  <si>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</si>
  <si>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</si>
  <si>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</si>
  <si>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</si>
  <si>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</si>
  <si>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</si>
  <si>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</si>
  <si>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</si>
  <si>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</si>
  <si>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</si>
  <si>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</si>
  <si>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</si>
  <si>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</si>
  <si>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</si>
  <si>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</si>
  <si>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</si>
  <si>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</si>
  <si>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</si>
  <si>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</si>
  <si>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</si>
  <si>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</si>
  <si>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</si>
  <si>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</si>
  <si>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</si>
  <si>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</si>
  <si>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</si>
  <si>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</si>
  <si>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</si>
  <si>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</si>
  <si>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</si>
  <si>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</si>
  <si>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</si>
  <si>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</si>
  <si>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</si>
  <si>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</si>
  <si>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</si>
  <si>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</si>
  <si>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</si>
  <si>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</si>
  <si>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</si>
  <si>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</si>
  <si>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</si>
  <si>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</si>
  <si>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</si>
  <si>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</si>
  <si>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</si>
  <si>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</si>
  <si>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</si>
  <si>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</si>
  <si>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</si>
  <si>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</si>
  <si>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</si>
  <si>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</si>
  <si>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</si>
  <si>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</si>
  <si>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</si>
  <si>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</si>
  <si>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</si>
  <si>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</si>
  <si>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</si>
  <si>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</si>
  <si>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</si>
  <si>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</si>
  <si>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</si>
  <si>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</si>
  <si>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</si>
  <si>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</si>
  <si>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</si>
  <si>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</si>
  <si>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</si>
  <si>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</si>
  <si>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</si>
  <si>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</si>
  <si>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</si>
  <si>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</si>
  <si>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</si>
  <si>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</si>
  <si>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</si>
  <si>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</si>
  <si>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</si>
  <si>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</si>
  <si>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</si>
  <si>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</si>
  <si>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</si>
  <si>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</si>
  <si>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</si>
  <si>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</si>
  <si>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</si>
  <si>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</si>
  <si>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</si>
  <si>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</si>
  <si>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</si>
  <si>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</si>
  <si>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愛知県大治町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</si>
  <si>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</si>
  <si>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</si>
  <si>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</si>
  <si>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</si>
  <si>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</si>
  <si>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</si>
  <si>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</si>
  <si>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</si>
  <si>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</si>
  <si>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</si>
  <si>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</si>
  <si>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</si>
  <si>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</si>
  <si>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</si>
  <si>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</si>
  <si>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</si>
  <si>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</si>
  <si>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</si>
  <si>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</si>
  <si>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</si>
  <si>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</si>
  <si>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</si>
  <si>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</si>
  <si>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</si>
  <si>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</si>
  <si>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</si>
  <si>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</si>
  <si>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</si>
  <si>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</si>
  <si>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</si>
  <si>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</si>
  <si>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</si>
  <si>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</si>
  <si>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</si>
  <si>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</si>
  <si>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</si>
  <si>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</si>
  <si>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</si>
  <si>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</si>
  <si>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</si>
  <si>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</si>
  <si>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</si>
  <si>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</si>
  <si>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</si>
  <si>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</si>
  <si>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</si>
  <si>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</si>
  <si>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</si>
  <si>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</si>
  <si>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</si>
  <si>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</si>
  <si>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</si>
  <si>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</si>
  <si>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</si>
  <si>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</si>
  <si>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</si>
  <si>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</si>
  <si>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</si>
  <si>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</si>
  <si>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</si>
  <si>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</si>
  <si>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</si>
  <si>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</si>
  <si>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</si>
  <si>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</si>
  <si>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</si>
  <si>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</si>
  <si>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</si>
  <si>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</si>
  <si>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</si>
  <si>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</si>
  <si>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</si>
  <si>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</si>
  <si>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</si>
  <si>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</si>
  <si>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</si>
  <si>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</si>
  <si>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</si>
  <si>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</si>
  <si>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</si>
  <si>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</si>
  <si>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</si>
  <si>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</si>
  <si>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</si>
  <si>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</si>
  <si>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</si>
  <si>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</si>
  <si>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</si>
  <si>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</si>
  <si>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</si>
  <si>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</si>
  <si>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</si>
  <si>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</si>
  <si>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</si>
  <si>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</si>
  <si>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</si>
  <si>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</si>
  <si>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</si>
  <si>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</si>
  <si>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</si>
  <si>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</si>
  <si>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</si>
  <si>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</si>
  <si>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</si>
  <si>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</si>
  <si>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</si>
  <si>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</si>
  <si>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</si>
  <si>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</si>
  <si>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</si>
  <si>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</si>
  <si>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</si>
  <si>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</si>
  <si>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</si>
  <si>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</si>
  <si>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</si>
  <si>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</si>
  <si>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</si>
  <si>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</si>
  <si>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</si>
  <si>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</si>
  <si>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</si>
  <si>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</si>
  <si>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</si>
  <si>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</si>
  <si>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</si>
  <si>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</si>
  <si>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</si>
  <si>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</si>
  <si>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</si>
  <si>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</si>
  <si>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</si>
  <si>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</si>
  <si>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</si>
  <si>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</si>
  <si>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</si>
  <si>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</si>
  <si>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</si>
  <si>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</si>
  <si>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</si>
  <si>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</si>
  <si>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</si>
  <si>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</si>
  <si>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</si>
  <si>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</si>
  <si>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</si>
  <si>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</si>
  <si>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</si>
  <si>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</si>
  <si>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</si>
  <si>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愛知県大治町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</si>
  <si>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</si>
  <si>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</si>
  <si>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</si>
  <si>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</si>
  <si>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</si>
  <si>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</si>
  <si>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</si>
  <si>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</si>
  <si>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</si>
  <si>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</si>
  <si>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</si>
  <si>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</si>
  <si>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</si>
  <si>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</si>
  <si>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</si>
  <si>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</si>
  <si>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</si>
  <si>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</si>
  <si>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</si>
  <si>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</si>
  <si>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</si>
  <si>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</si>
  <si>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</si>
  <si>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</si>
  <si>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</si>
  <si>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</si>
  <si>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</si>
  <si>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</si>
  <si>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</si>
  <si>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</si>
  <si>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</si>
  <si>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</si>
  <si>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</si>
  <si>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</si>
  <si>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</si>
  <si>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</si>
  <si>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</si>
  <si>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</si>
  <si>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大治町下水道事業会計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</si>
  <si>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</si>
  <si>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</si>
  <si>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</si>
  <si>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</si>
  <si>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</si>
  <si>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</si>
  <si>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</si>
  <si>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</si>
  <si>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</si>
  <si>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</si>
  <si>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</si>
  <si>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</si>
  <si>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</si>
  <si>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</si>
  <si>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</si>
  <si>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</si>
  <si>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</si>
  <si>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</si>
  <si>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</si>
  <si>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</si>
  <si>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</si>
  <si>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</si>
  <si>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</si>
  <si>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</si>
  <si>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</si>
  <si>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</si>
  <si>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</si>
  <si>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</si>
  <si>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</si>
  <si>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</si>
  <si>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</si>
  <si>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</si>
  <si>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</si>
  <si>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</si>
  <si>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</si>
  <si>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</si>
  <si>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</si>
  <si>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</si>
  <si>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</si>
  <si>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</si>
  <si>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</si>
  <si>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</si>
  <si>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</si>
  <si>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</si>
  <si>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</si>
  <si>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</si>
  <si>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</si>
  <si>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</si>
  <si>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</si>
  <si>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</si>
  <si>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</si>
  <si>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</si>
  <si>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</si>
  <si>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</si>
  <si>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</si>
  <si>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</si>
  <si>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</si>
  <si>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</si>
  <si>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</si>
  <si>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</si>
  <si>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</si>
  <si>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</si>
  <si>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</si>
  <si>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</si>
  <si>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</si>
  <si>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</si>
  <si>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</si>
  <si>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</si>
  <si>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</si>
  <si>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</si>
  <si>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</si>
  <si>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</si>
  <si>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</si>
  <si>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</si>
  <si>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</si>
  <si>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</si>
  <si>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</si>
  <si>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</si>
  <si>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</si>
  <si>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</si>
  <si>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</si>
  <si>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</si>
  <si>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</si>
  <si>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</si>
  <si>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</si>
  <si>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</si>
  <si>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</si>
  <si>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</si>
  <si>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</si>
  <si>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</si>
  <si>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</si>
  <si>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</si>
  <si>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</si>
  <si>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</si>
  <si>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</si>
  <si>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</si>
  <si>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</si>
  <si>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</si>
  <si>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</si>
  <si>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</si>
  <si>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</si>
  <si>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</si>
  <si>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</si>
  <si>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</si>
  <si>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</si>
  <si>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</si>
  <si>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</si>
  <si>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</si>
  <si>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</si>
  <si>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</si>
  <si>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</si>
  <si>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</si>
  <si>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</si>
  <si>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</si>
  <si>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</si>
  <si>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</si>
  <si>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</si>
  <si>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</si>
  <si>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</si>
  <si>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</si>
  <si>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</si>
  <si>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</si>
  <si>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</si>
  <si>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</si>
  <si>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</si>
  <si>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</si>
  <si>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</si>
  <si>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</si>
  <si>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</si>
  <si>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</si>
  <si>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</si>
  <si>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</si>
  <si>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</si>
  <si>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</si>
  <si>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</si>
  <si>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</si>
  <si>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0.01</t>
  </si>
  <si>
    <t>▲ 6.03</t>
  </si>
  <si>
    <t>▲ 4.10</t>
  </si>
  <si>
    <t>一般会計</t>
  </si>
  <si>
    <t>大治町下水道事業会計</t>
  </si>
  <si>
    <t>介護保険特別会計（保険事業勘定）</t>
  </si>
  <si>
    <t>国民健康保険特別会計</t>
  </si>
  <si>
    <t>後期高齢者医療特別会計</t>
  </si>
  <si>
    <t>土地取得特別会計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</si>
  <si>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</si>
  <si>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</si>
  <si>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</si>
  <si>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</si>
  <si>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</si>
  <si>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</si>
  <si>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</si>
  <si>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</si>
  <si>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</si>
  <si>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海部東部消防組合</t>
    <rPh sb="0" eb="2">
      <t>アマ</t>
    </rPh>
    <rPh sb="2" eb="4">
      <t>トウブ</t>
    </rPh>
    <rPh sb="4" eb="6">
      <t>ショウボウ</t>
    </rPh>
    <rPh sb="6" eb="8">
      <t>クミアイ</t>
    </rPh>
    <phoneticPr fontId="2"/>
  </si>
  <si>
    <t>海部地区環境事務組合</t>
    <rPh sb="0" eb="6">
      <t>アマチクカンキョウ</t>
    </rPh>
    <rPh sb="6" eb="10">
      <t>ジムクミアイ</t>
    </rPh>
    <phoneticPr fontId="2"/>
  </si>
  <si>
    <t>海部地区急病診療所組合</t>
    <rPh sb="0" eb="6">
      <t>アマチクキュウビョウ</t>
    </rPh>
    <rPh sb="6" eb="9">
      <t>シンリョウジョ</t>
    </rPh>
    <rPh sb="9" eb="11">
      <t>クミアイ</t>
    </rPh>
    <phoneticPr fontId="2"/>
  </si>
  <si>
    <t>海部地区水防事務組合</t>
    <rPh sb="0" eb="4">
      <t>アマチク</t>
    </rPh>
    <rPh sb="4" eb="10">
      <t>スイボウジムクミアイ</t>
    </rPh>
    <phoneticPr fontId="2"/>
  </si>
  <si>
    <t>愛知県市町村職員退職手当組合</t>
    <rPh sb="0" eb="8">
      <t>アイチケンシチョウソンショクイン</t>
    </rPh>
    <rPh sb="8" eb="14">
      <t>タイショクテアテクミアイ</t>
    </rPh>
    <phoneticPr fontId="2"/>
  </si>
  <si>
    <t>愛知県後期高齢者医療広域連合（一般会計）</t>
    <rPh sb="0" eb="14">
      <t>アイチケンコウキコウレイシャイリョウコウイキレンゴウ</t>
    </rPh>
    <rPh sb="15" eb="17">
      <t>イッパン</t>
    </rPh>
    <rPh sb="17" eb="19">
      <t>カイケイ</t>
    </rPh>
    <phoneticPr fontId="2"/>
  </si>
  <si>
    <t>愛知県後期高齢者医療広域連合（後期高齢者医療特別会計）</t>
    <rPh sb="0" eb="14">
      <t>アイチケンコウキコウレイシャイリョウコウイキレンゴウ</t>
    </rPh>
    <rPh sb="15" eb="20">
      <t>コウキコウレイシャ</t>
    </rPh>
    <rPh sb="20" eb="22">
      <t>イリョウ</t>
    </rPh>
    <rPh sb="22" eb="24">
      <t>トクベツ</t>
    </rPh>
    <rPh sb="24" eb="26">
      <t>カイケイ</t>
    </rPh>
    <phoneticPr fontId="2"/>
  </si>
  <si>
    <t>企業版ふるさと納税基金</t>
    <rPh sb="0" eb="3">
      <t>キギョウバン</t>
    </rPh>
    <rPh sb="7" eb="11">
      <t>ノウゼイキキン</t>
    </rPh>
    <phoneticPr fontId="5"/>
  </si>
  <si>
    <t>大規模まちづくり事業推進基金</t>
    <phoneticPr fontId="5"/>
  </si>
  <si>
    <t>地域福祉振興基金</t>
    <rPh sb="0" eb="2">
      <t>チイキ</t>
    </rPh>
    <rPh sb="2" eb="4">
      <t>フクシ</t>
    </rPh>
    <rPh sb="4" eb="6">
      <t>シンコウ</t>
    </rPh>
    <rPh sb="6" eb="8">
      <t>キキン</t>
    </rPh>
    <phoneticPr fontId="5"/>
  </si>
  <si>
    <t>公共施設修繕等基金</t>
    <rPh sb="0" eb="4">
      <t>コウキョウシセツ</t>
    </rPh>
    <rPh sb="4" eb="7">
      <t>シュウゼントウ</t>
    </rPh>
    <rPh sb="7" eb="9">
      <t>キキン</t>
    </rPh>
    <phoneticPr fontId="5"/>
  </si>
  <si>
    <t>障害者福祉基金</t>
    <rPh sb="0" eb="3">
      <t>ショウガイシャ</t>
    </rPh>
    <rPh sb="3" eb="7">
      <t>フクシキキン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</si>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</sst>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55F-4014-8EFD-2E182886A1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29908</c:v>
                </c:pt>
                <c:pt idx="1">
                  <c:v>20717</c:v>
                </c:pt>
                <c:pt idx="2">
                  <c:v>20962</c:v>
                </c:pt>
                <c:pt idx="3">
                  <c:v>19912</c:v>
                </c:pt>
                <c:pt idx="4">
                  <c:v>41526</c:v>
                </c:pt>
              </c:numCache>
            </c:numRef>
          </c:val>
          <c:smooth val="0"/>
          <c:extLst>
            <c:ext xmlns:c16="http://schemas.microsoft.com/office/drawing/2014/chart" uri="{C3380CC4-5D6E-409C-BE32-E72D297353CC}">
              <c16:uniqueId val="{00000001-555F-4014-8EFD-2E182886A1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7.93</c:v>
                </c:pt>
                <c:pt idx="1">
                  <c:v>9.18</c:v>
                </c:pt>
                <c:pt idx="2">
                  <c:v>5.23</c:v>
                </c:pt>
                <c:pt idx="3">
                  <c:v>2.63</c:v>
                </c:pt>
                <c:pt idx="4">
                  <c:v>8.73</c:v>
                </c:pt>
              </c:numCache>
            </c:numRef>
          </c:val>
          <c:extLst>
            <c:ext xmlns:c16="http://schemas.microsoft.com/office/drawing/2014/chart" uri="{C3380CC4-5D6E-409C-BE32-E72D297353CC}">
              <c16:uniqueId val="{00000000-ECFF-4EC0-A70A-BEE85147D2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22.92</c:v>
                </c:pt>
                <c:pt idx="1">
                  <c:v>28.37</c:v>
                </c:pt>
                <c:pt idx="2">
                  <c:v>34.89</c:v>
                </c:pt>
                <c:pt idx="3">
                  <c:v>30.22</c:v>
                </c:pt>
                <c:pt idx="4">
                  <c:v>18.760000000000002</c:v>
                </c:pt>
              </c:numCache>
            </c:numRef>
          </c:val>
          <c:extLst>
            <c:ext xmlns:c16="http://schemas.microsoft.com/office/drawing/2014/chart" uri="{C3380CC4-5D6E-409C-BE32-E72D297353CC}">
              <c16:uniqueId val="{00000001-ECFF-4EC0-A70A-BEE85147D2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-0.01</c:v>
                </c:pt>
                <c:pt idx="1">
                  <c:v>8.99</c:v>
                </c:pt>
                <c:pt idx="2">
                  <c:v>1.74</c:v>
                </c:pt>
                <c:pt idx="3">
                  <c:v>-6.03</c:v>
                </c:pt>
                <c:pt idx="4">
                  <c:v>-4.0999999999999996</c:v>
                </c:pt>
              </c:numCache>
            </c:numRef>
          </c:val>
          <c:smooth val="0"/>
          <c:extLst>
            <c:ext xmlns:c16="http://schemas.microsoft.com/office/drawing/2014/chart" uri="{C3380CC4-5D6E-409C-BE32-E72D297353CC}">
              <c16:uniqueId val="{00000002-ECFF-4EC0-A70A-BEE85147D2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46-4FA6-8F5B-072ED94271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46-4FA6-8F5B-072ED94271C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46-4FA6-8F5B-072ED94271C3}"/>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c:ext xmlns:c16="http://schemas.microsoft.com/office/drawing/2014/chart" uri="{C3380CC4-5D6E-409C-BE32-E72D297353CC}">
              <c16:uniqueId val="{00000003-E646-4FA6-8F5B-072ED94271C3}"/>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646-4FA6-8F5B-072ED94271C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5-E646-4FA6-8F5B-072ED94271C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3.41</c:v>
                </c:pt>
                <c:pt idx="2">
                  <c:v>#N/A</c:v>
                </c:pt>
                <c:pt idx="3">
                  <c:v>3.38</c:v>
                </c:pt>
                <c:pt idx="4">
                  <c:v>#N/A</c:v>
                </c:pt>
                <c:pt idx="5">
                  <c:v>2.82</c:v>
                </c:pt>
                <c:pt idx="6">
                  <c:v>#N/A</c:v>
                </c:pt>
                <c:pt idx="7">
                  <c:v>0.71</c:v>
                </c:pt>
                <c:pt idx="8">
                  <c:v>#N/A</c:v>
                </c:pt>
                <c:pt idx="9">
                  <c:v>0.02</c:v>
                </c:pt>
              </c:numCache>
            </c:numRef>
          </c:val>
          <c:extLst>
            <c:ext xmlns:c16="http://schemas.microsoft.com/office/drawing/2014/chart" uri="{C3380CC4-5D6E-409C-BE32-E72D297353CC}">
              <c16:uniqueId val="{00000006-E646-4FA6-8F5B-072ED94271C3}"/>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1.67</c:v>
                </c:pt>
                <c:pt idx="2">
                  <c:v>#N/A</c:v>
                </c:pt>
                <c:pt idx="3">
                  <c:v>1.43</c:v>
                </c:pt>
                <c:pt idx="4">
                  <c:v>#N/A</c:v>
                </c:pt>
                <c:pt idx="5">
                  <c:v>1.22</c:v>
                </c:pt>
                <c:pt idx="6">
                  <c:v>#N/A</c:v>
                </c:pt>
                <c:pt idx="7">
                  <c:v>0.85</c:v>
                </c:pt>
                <c:pt idx="8">
                  <c:v>#N/A</c:v>
                </c:pt>
                <c:pt idx="9">
                  <c:v>1.0900000000000001</c:v>
                </c:pt>
              </c:numCache>
            </c:numRef>
          </c:val>
          <c:extLst>
            <c:ext xmlns:c16="http://schemas.microsoft.com/office/drawing/2014/chart" uri="{C3380CC4-5D6E-409C-BE32-E72D297353CC}">
              <c16:uniqueId val="{00000007-E646-4FA6-8F5B-072ED94271C3}"/>
            </c:ext>
          </c:extLst>
        </c:ser>
        <c:ser>
          <c:idx val="8"/>
          <c:order val="8"/>
          <c:tx>
            <c:strRef>
              <c:f>データシート!$A$35</c:f>
              <c:strCache>
                <c:ptCount val="1"/>
                <c:pt idx="0">
                  <c:v>大治町下水道事業会計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3.21</c:v>
                </c:pt>
                <c:pt idx="2">
                  <c:v>#N/A</c:v>
                </c:pt>
                <c:pt idx="3">
                  <c:v>3.22</c:v>
                </c:pt>
                <c:pt idx="4">
                  <c:v>#N/A</c:v>
                </c:pt>
                <c:pt idx="5">
                  <c:v>3.56</c:v>
                </c:pt>
                <c:pt idx="6">
                  <c:v>#N/A</c:v>
                </c:pt>
                <c:pt idx="7">
                  <c:v>3.35</c:v>
                </c:pt>
                <c:pt idx="8">
                  <c:v>#N/A</c:v>
                </c:pt>
                <c:pt idx="9">
                  <c:v>3.1</c:v>
                </c:pt>
              </c:numCache>
            </c:numRef>
          </c:val>
          <c:extLst>
            <c:ext xmlns:c16="http://schemas.microsoft.com/office/drawing/2014/chart" uri="{C3380CC4-5D6E-409C-BE32-E72D297353CC}">
              <c16:uniqueId val="{00000008-E646-4FA6-8F5B-072ED94271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7.92</c:v>
                </c:pt>
                <c:pt idx="2">
                  <c:v>#N/A</c:v>
                </c:pt>
                <c:pt idx="3">
                  <c:v>9.17</c:v>
                </c:pt>
                <c:pt idx="4">
                  <c:v>#N/A</c:v>
                </c:pt>
                <c:pt idx="5">
                  <c:v>5.22</c:v>
                </c:pt>
                <c:pt idx="6">
                  <c:v>#N/A</c:v>
                </c:pt>
                <c:pt idx="7">
                  <c:v>2.62</c:v>
                </c:pt>
                <c:pt idx="8">
                  <c:v>#N/A</c:v>
                </c:pt>
                <c:pt idx="9">
                  <c:v>8.73</c:v>
                </c:pt>
              </c:numCache>
            </c:numRef>
          </c:val>
          <c:extLst>
            <c:ext xmlns:c16="http://schemas.microsoft.com/office/drawing/2014/chart" uri="{C3380CC4-5D6E-409C-BE32-E72D297353CC}">
              <c16:uniqueId val="{00000009-E646-4FA6-8F5B-072ED94271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510</c:v>
                </c:pt>
                <c:pt idx="5">
                  <c:v>514</c:v>
                </c:pt>
                <c:pt idx="8">
                  <c:v>535</c:v>
                </c:pt>
                <c:pt idx="11">
                  <c:v>538</c:v>
                </c:pt>
                <c:pt idx="14">
                  <c:v>527</c:v>
                </c:pt>
              </c:numCache>
            </c:numRef>
          </c:val>
          <c:extLst>
            <c:ext xmlns:c16="http://schemas.microsoft.com/office/drawing/2014/chart" uri="{C3380CC4-5D6E-409C-BE32-E72D297353CC}">
              <c16:uniqueId val="{00000000-3FA9-4AA0-A95B-E2E0CC0EE7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A9-4AA0-A95B-E2E0CC0EE7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A9-4AA0-A95B-E2E0CC0EE7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27</c:v>
                </c:pt>
                <c:pt idx="6">
                  <c:v>37</c:v>
                </c:pt>
                <c:pt idx="9">
                  <c:v>32</c:v>
                </c:pt>
                <c:pt idx="12">
                  <c:v>33</c:v>
                </c:pt>
              </c:numCache>
            </c:numRef>
          </c:val>
          <c:extLst>
            <c:ext xmlns:c16="http://schemas.microsoft.com/office/drawing/2014/chart" uri="{C3380CC4-5D6E-409C-BE32-E72D297353CC}">
              <c16:uniqueId val="{00000003-3FA9-4AA0-A95B-E2E0CC0EE7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114</c:v>
                </c:pt>
                <c:pt idx="3">
                  <c:v>123</c:v>
                </c:pt>
                <c:pt idx="6">
                  <c:v>136</c:v>
                </c:pt>
                <c:pt idx="9">
                  <c:v>144</c:v>
                </c:pt>
                <c:pt idx="12">
                  <c:v>154</c:v>
                </c:pt>
              </c:numCache>
            </c:numRef>
          </c:val>
          <c:extLst>
            <c:ext xmlns:c16="http://schemas.microsoft.com/office/drawing/2014/chart" uri="{C3380CC4-5D6E-409C-BE32-E72D297353CC}">
              <c16:uniqueId val="{00000004-3FA9-4AA0-A95B-E2E0CC0EE7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A9-4AA0-A95B-E2E0CC0EE7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A9-4AA0-A95B-E2E0CC0EE7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458</c:v>
                </c:pt>
                <c:pt idx="3">
                  <c:v>483</c:v>
                </c:pt>
                <c:pt idx="6">
                  <c:v>576</c:v>
                </c:pt>
                <c:pt idx="9">
                  <c:v>597</c:v>
                </c:pt>
                <c:pt idx="12">
                  <c:v>590</c:v>
                </c:pt>
              </c:numCache>
            </c:numRef>
          </c:val>
          <c:extLst>
            <c:ext xmlns:c16="http://schemas.microsoft.com/office/drawing/2014/chart" uri="{C3380CC4-5D6E-409C-BE32-E72D297353CC}">
              <c16:uniqueId val="{00000007-3FA9-4AA0-A95B-E2E0CC0EE7E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c:v>
                </c:pt>
                <c:pt idx="2">
                  <c:v>#N/A</c:v>
                </c:pt>
                <c:pt idx="3">
                  <c:v>#N/A</c:v>
                </c:pt>
                <c:pt idx="4">
                  <c:v>119</c:v>
                </c:pt>
                <c:pt idx="5">
                  <c:v>#N/A</c:v>
                </c:pt>
                <c:pt idx="6">
                  <c:v>#N/A</c:v>
                </c:pt>
                <c:pt idx="7">
                  <c:v>214</c:v>
                </c:pt>
                <c:pt idx="8">
                  <c:v>#N/A</c:v>
                </c:pt>
                <c:pt idx="9">
                  <c:v>#N/A</c:v>
                </c:pt>
                <c:pt idx="10">
                  <c:v>235</c:v>
                </c:pt>
                <c:pt idx="11">
                  <c:v>#N/A</c:v>
                </c:pt>
                <c:pt idx="12">
                  <c:v>#N/A</c:v>
                </c:pt>
                <c:pt idx="13">
                  <c:v>250</c:v>
                </c:pt>
                <c:pt idx="14">
                  <c:v>#N/A</c:v>
                </c:pt>
              </c:numCache>
            </c:numRef>
          </c:val>
          <c:smooth val="0"/>
          <c:extLst>
            <c:ext xmlns:c16="http://schemas.microsoft.com/office/drawing/2014/chart" uri="{C3380CC4-5D6E-409C-BE32-E72D297353CC}">
              <c16:uniqueId val="{00000008-3FA9-4AA0-A95B-E2E0CC0EE7E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6835</c:v>
                </c:pt>
                <c:pt idx="5">
                  <c:v>6952</c:v>
                </c:pt>
                <c:pt idx="8">
                  <c:v>6752</c:v>
                </c:pt>
                <c:pt idx="11">
                  <c:v>6212</c:v>
                </c:pt>
                <c:pt idx="14">
                  <c:v>6197</c:v>
                </c:pt>
              </c:numCache>
            </c:numRef>
          </c:val>
          <c:extLst>
            <c:ext xmlns:c16="http://schemas.microsoft.com/office/drawing/2014/chart" uri="{C3380CC4-5D6E-409C-BE32-E72D297353CC}">
              <c16:uniqueId val="{00000000-5DDF-44F4-ABAE-79C0E73415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DDF-44F4-ABAE-79C0E73415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2400</c:v>
                </c:pt>
                <c:pt idx="5">
                  <c:v>2853</c:v>
                </c:pt>
                <c:pt idx="8">
                  <c:v>3207</c:v>
                </c:pt>
                <c:pt idx="11">
                  <c:v>3012</c:v>
                </c:pt>
                <c:pt idx="14">
                  <c:v>2375</c:v>
                </c:pt>
              </c:numCache>
            </c:numRef>
          </c:val>
          <c:extLst>
            <c:ext xmlns:c16="http://schemas.microsoft.com/office/drawing/2014/chart" uri="{C3380CC4-5D6E-409C-BE32-E72D297353CC}">
              <c16:uniqueId val="{00000002-5DDF-44F4-ABAE-79C0E73415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DF-44F4-ABAE-79C0E73415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DF-44F4-ABAE-79C0E73415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DF-44F4-ABAE-79C0E73415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DF-44F4-ABAE-79C0E73415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236</c:v>
                </c:pt>
                <c:pt idx="3">
                  <c:v>269</c:v>
                </c:pt>
                <c:pt idx="6">
                  <c:v>238</c:v>
                </c:pt>
                <c:pt idx="9">
                  <c:v>220</c:v>
                </c:pt>
                <c:pt idx="12">
                  <c:v>253</c:v>
                </c:pt>
              </c:numCache>
            </c:numRef>
          </c:val>
          <c:extLst>
            <c:ext xmlns:c16="http://schemas.microsoft.com/office/drawing/2014/chart" uri="{C3380CC4-5D6E-409C-BE32-E72D297353CC}">
              <c16:uniqueId val="{00000007-5DDF-44F4-ABAE-79C0E73415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2820</c:v>
                </c:pt>
                <c:pt idx="3">
                  <c:v>3044</c:v>
                </c:pt>
                <c:pt idx="6">
                  <c:v>3265</c:v>
                </c:pt>
                <c:pt idx="9">
                  <c:v>3382</c:v>
                </c:pt>
                <c:pt idx="12">
                  <c:v>3482</c:v>
                </c:pt>
              </c:numCache>
            </c:numRef>
          </c:val>
          <c:extLst>
            <c:ext xmlns:c16="http://schemas.microsoft.com/office/drawing/2014/chart" uri="{C3380CC4-5D6E-409C-BE32-E72D297353CC}">
              <c16:uniqueId val="{00000008-5DDF-44F4-ABAE-79C0E73415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DDF-44F4-ABAE-79C0E73415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7034</c:v>
                </c:pt>
                <c:pt idx="3">
                  <c:v>7301</c:v>
                </c:pt>
                <c:pt idx="6">
                  <c:v>7025</c:v>
                </c:pt>
                <c:pt idx="9">
                  <c:v>6603</c:v>
                </c:pt>
                <c:pt idx="12">
                  <c:v>6420</c:v>
                </c:pt>
              </c:numCache>
            </c:numRef>
          </c:val>
          <c:extLst>
            <c:ext xmlns:c16="http://schemas.microsoft.com/office/drawing/2014/chart" uri="{C3380CC4-5D6E-409C-BE32-E72D297353CC}">
              <c16:uniqueId val="{0000000A-5DDF-44F4-ABAE-79C0E73415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855</c:v>
                </c:pt>
                <c:pt idx="2">
                  <c:v>#N/A</c:v>
                </c:pt>
                <c:pt idx="3">
                  <c:v>#N/A</c:v>
                </c:pt>
                <c:pt idx="4">
                  <c:v>809</c:v>
                </c:pt>
                <c:pt idx="5">
                  <c:v>#N/A</c:v>
                </c:pt>
                <c:pt idx="6">
                  <c:v>#N/A</c:v>
                </c:pt>
                <c:pt idx="7">
                  <c:v>569</c:v>
                </c:pt>
                <c:pt idx="8">
                  <c:v>#N/A</c:v>
                </c:pt>
                <c:pt idx="9">
                  <c:v>#N/A</c:v>
                </c:pt>
                <c:pt idx="10">
                  <c:v>980</c:v>
                </c:pt>
                <c:pt idx="11">
                  <c:v>#N/A</c:v>
                </c:pt>
                <c:pt idx="12">
                  <c:v>#N/A</c:v>
                </c:pt>
                <c:pt idx="13">
                  <c:v>1583</c:v>
                </c:pt>
                <c:pt idx="14">
                  <c:v>#N/A</c:v>
                </c:pt>
              </c:numCache>
            </c:numRef>
          </c:val>
          <c:smooth val="0"/>
          <c:extLst>
            <c:ext xmlns:c16="http://schemas.microsoft.com/office/drawing/2014/chart" uri="{C3380CC4-5D6E-409C-BE32-E72D297353CC}">
              <c16:uniqueId val="{0000000B-5DDF-44F4-ABAE-79C0E73415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2207</c:v>
                </c:pt>
                <c:pt idx="1">
                  <c:v>1972</c:v>
                </c:pt>
                <c:pt idx="2">
                  <c:v>1273</c:v>
                </c:pt>
              </c:numCache>
            </c:numRef>
          </c:val>
          <c:extLst>
            <c:ext xmlns:c16="http://schemas.microsoft.com/office/drawing/2014/chart" uri="{C3380CC4-5D6E-409C-BE32-E72D297353CC}">
              <c16:uniqueId val="{00000000-A48E-4C89-BB1F-A22880B2D2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c:v>
                </c:pt>
                <c:pt idx="1">
                  <c:v>54</c:v>
                </c:pt>
                <c:pt idx="2">
                  <c:v>81</c:v>
                </c:pt>
              </c:numCache>
            </c:numRef>
          </c:val>
          <c:extLst>
            <c:ext xmlns:c16="http://schemas.microsoft.com/office/drawing/2014/chart" uri="{C3380CC4-5D6E-409C-BE32-E72D297353CC}">
              <c16:uniqueId val="{00000001-A48E-4C89-BB1F-A22880B2D2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279</c:v>
                </c:pt>
                <c:pt idx="1">
                  <c:v>308</c:v>
                </c:pt>
                <c:pt idx="2">
                  <c:v>256</c:v>
                </c:pt>
              </c:numCache>
            </c:numRef>
          </c:val>
          <c:extLst>
            <c:ext xmlns:c16="http://schemas.microsoft.com/office/drawing/2014/chart" uri="{C3380CC4-5D6E-409C-BE32-E72D297353CC}">
              <c16:uniqueId val="{00000002-A48E-4C89-BB1F-A22880B2D2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元利償還金については、</a:t>
          </a:r>
          <a:r>
            <a:rPr kumimoji="1" lang="ja-JP" altLang="en-US" sz="1100">
              <a:solidFill>
                <a:sysClr val="windowText" lastClr="000000"/>
              </a:solidFill>
              <a:effectLst/>
              <a:latin typeface="+mn-lt"/>
              <a:ea typeface="+mn-ea"/>
              <a:cs typeface="+mn-cs"/>
            </a:rPr>
            <a:t>主な内容として</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年度の</a:t>
          </a:r>
          <a:r>
            <a:rPr kumimoji="1" lang="ja-JP" altLang="en-US" sz="1100">
              <a:solidFill>
                <a:sysClr val="windowText" lastClr="000000"/>
              </a:solidFill>
              <a:effectLst/>
              <a:latin typeface="+mn-lt"/>
              <a:ea typeface="+mn-ea"/>
              <a:cs typeface="+mn-cs"/>
            </a:rPr>
            <a:t>スポーツセンター屋根外壁等改修事業債</a:t>
          </a:r>
          <a:r>
            <a:rPr kumimoji="1" lang="ja-JP" altLang="ja-JP" sz="1100">
              <a:solidFill>
                <a:sysClr val="windowText" lastClr="000000"/>
              </a:solidFill>
              <a:effectLst/>
              <a:latin typeface="+mn-lt"/>
              <a:ea typeface="+mn-ea"/>
              <a:cs typeface="+mn-cs"/>
            </a:rPr>
            <a:t>の元金償還が始まった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全体としては</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算入公債費等は前年度より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527</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単年度の実質公債比率は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となった。元利償還金や一部事務組合への負担金はしているため、抑制に努めていく。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将来負担比率の分子構造は、前年度と比較して</a:t>
          </a:r>
          <a:r>
            <a:rPr kumimoji="1" lang="en-US" altLang="ja-JP" sz="1100">
              <a:solidFill>
                <a:sysClr val="windowText" lastClr="000000"/>
              </a:solidFill>
              <a:effectLst/>
              <a:latin typeface="+mn-lt"/>
              <a:ea typeface="+mn-ea"/>
              <a:cs typeface="+mn-cs"/>
            </a:rPr>
            <a:t>603,358</a:t>
          </a:r>
          <a:r>
            <a:rPr kumimoji="1" lang="ja-JP" altLang="ja-JP" sz="1100">
              <a:solidFill>
                <a:sysClr val="windowText" lastClr="000000"/>
              </a:solidFill>
              <a:effectLst/>
              <a:latin typeface="+mn-lt"/>
              <a:ea typeface="+mn-ea"/>
              <a:cs typeface="+mn-cs"/>
            </a:rPr>
            <a:t>千円増加した。地方債の現在高が</a:t>
          </a:r>
          <a:r>
            <a:rPr kumimoji="1" lang="en-US" altLang="ja-JP" sz="1100">
              <a:solidFill>
                <a:sysClr val="windowText" lastClr="000000"/>
              </a:solidFill>
              <a:effectLst/>
              <a:latin typeface="+mn-lt"/>
              <a:ea typeface="+mn-ea"/>
              <a:cs typeface="+mn-cs"/>
            </a:rPr>
            <a:t>6,420,134</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182,441</a:t>
          </a:r>
          <a:r>
            <a:rPr kumimoji="1" lang="ja-JP" altLang="ja-JP" sz="1100">
              <a:solidFill>
                <a:sysClr val="windowText" lastClr="000000"/>
              </a:solidFill>
              <a:effectLst/>
              <a:latin typeface="+mn-lt"/>
              <a:ea typeface="+mn-ea"/>
              <a:cs typeface="+mn-cs"/>
            </a:rPr>
            <a:t>千円）へ減少</a:t>
          </a:r>
          <a:r>
            <a:rPr kumimoji="1" lang="ja-JP" altLang="ja-JP" sz="1100">
              <a:solidFill>
                <a:srgbClr val="FF0000"/>
              </a:solidFill>
              <a:effectLst/>
              <a:latin typeface="+mn-lt"/>
              <a:ea typeface="+mn-ea"/>
              <a:cs typeface="+mn-cs"/>
            </a:rPr>
            <a:t>、</a:t>
          </a:r>
          <a:r>
            <a:rPr kumimoji="1" lang="ja-JP" altLang="ja-JP" sz="1100">
              <a:solidFill>
                <a:sysClr val="windowText" lastClr="000000"/>
              </a:solidFill>
              <a:effectLst/>
              <a:latin typeface="+mn-lt"/>
              <a:ea typeface="+mn-ea"/>
              <a:cs typeface="+mn-cs"/>
            </a:rPr>
            <a:t>公営企業債等繰入額が</a:t>
          </a:r>
          <a:r>
            <a:rPr kumimoji="1" lang="en-US" altLang="ja-JP" sz="1100">
              <a:solidFill>
                <a:sysClr val="windowText" lastClr="000000"/>
              </a:solidFill>
              <a:effectLst/>
              <a:latin typeface="+mn-lt"/>
              <a:ea typeface="+mn-ea"/>
              <a:cs typeface="+mn-cs"/>
            </a:rPr>
            <a:t>3,481,639</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99,922</a:t>
          </a:r>
          <a:r>
            <a:rPr kumimoji="1" lang="ja-JP" altLang="ja-JP" sz="1100">
              <a:solidFill>
                <a:sysClr val="windowText" lastClr="000000"/>
              </a:solidFill>
              <a:effectLst/>
              <a:latin typeface="+mn-lt"/>
              <a:ea typeface="+mn-ea"/>
              <a:cs typeface="+mn-cs"/>
            </a:rPr>
            <a:t>千円）に増加したが、充当可能財源について財政調整基金の取崩しが多く、基金残高が減額となった。これにより将来負担額よりも充当可能財源等の減額が大きかったため、分子構造は増額となった。公営企業債等繰入見込額は近年増加傾向にある。大治町の下水道普及率は</a:t>
          </a:r>
          <a:r>
            <a:rPr kumimoji="1" lang="en-US" altLang="ja-JP" sz="1100">
              <a:solidFill>
                <a:sysClr val="windowText" lastClr="000000"/>
              </a:solidFill>
              <a:effectLst/>
              <a:latin typeface="+mn-lt"/>
              <a:ea typeface="+mn-ea"/>
              <a:cs typeface="+mn-cs"/>
            </a:rPr>
            <a:t>26.25%</a:t>
          </a:r>
          <a:r>
            <a:rPr kumimoji="1" lang="ja-JP" altLang="ja-JP" sz="1100">
              <a:solidFill>
                <a:sysClr val="windowText" lastClr="000000"/>
              </a:solidFill>
              <a:effectLst/>
              <a:latin typeface="+mn-lt"/>
              <a:ea typeface="+mn-ea"/>
              <a:cs typeface="+mn-cs"/>
            </a:rPr>
            <a:t>であり、今後も下水道事業への繰入を続けていく必要がある。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（増減理由）</a:t>
          </a:r>
          <a:endParaRPr kumimoji="1" lang="en-US" altLang="ja-JP" sz="1300">
            <a:solidFill>
              <a:sysClr val="windowText" lastClr="000000"/>
            </a:solidFill>
            <a:effectLst/>
            <a:latin typeface="+mn-ea"/>
            <a:ea typeface="+mn-ea"/>
            <a:cs typeface="+mn-cs"/>
          </a:endParaRPr>
        </a:p>
        <a:p>
          <a:r>
            <a:rPr kumimoji="1" lang="ja-JP" altLang="ja-JP" sz="1100">
              <a:solidFill>
                <a:sysClr val="windowText" lastClr="000000"/>
              </a:solidFill>
              <a:effectLst/>
              <a:latin typeface="+mn-ea"/>
              <a:ea typeface="+mn-ea"/>
              <a:cs typeface="+mn-cs"/>
            </a:rPr>
            <a:t>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年度の基金残高は</a:t>
          </a:r>
          <a:r>
            <a:rPr kumimoji="1" lang="en-US" altLang="ja-JP" sz="1100">
              <a:solidFill>
                <a:sysClr val="windowText" lastClr="000000"/>
              </a:solidFill>
              <a:effectLst/>
              <a:latin typeface="+mn-ea"/>
              <a:ea typeface="+mn-ea"/>
              <a:cs typeface="+mn-cs"/>
            </a:rPr>
            <a:t>1,609,783</a:t>
          </a:r>
          <a:r>
            <a:rPr kumimoji="1" lang="ja-JP" altLang="ja-JP" sz="1100">
              <a:solidFill>
                <a:sysClr val="windowText" lastClr="000000"/>
              </a:solidFill>
              <a:effectLst/>
              <a:latin typeface="+mn-ea"/>
              <a:ea typeface="+mn-ea"/>
              <a:cs typeface="+mn-cs"/>
            </a:rPr>
            <a:t>千円であり、前年度と比較して</a:t>
          </a:r>
          <a:r>
            <a:rPr kumimoji="1" lang="en-US" altLang="ja-JP" sz="1100">
              <a:solidFill>
                <a:sysClr val="windowText" lastClr="000000"/>
              </a:solidFill>
              <a:effectLst/>
              <a:latin typeface="+mn-ea"/>
              <a:ea typeface="+mn-ea"/>
              <a:cs typeface="+mn-cs"/>
            </a:rPr>
            <a:t>724,205</a:t>
          </a:r>
          <a:r>
            <a:rPr kumimoji="1" lang="ja-JP" altLang="ja-JP" sz="1100">
              <a:solidFill>
                <a:sysClr val="windowText" lastClr="000000"/>
              </a:solidFill>
              <a:effectLst/>
              <a:latin typeface="+mn-ea"/>
              <a:ea typeface="+mn-ea"/>
              <a:cs typeface="+mn-cs"/>
            </a:rPr>
            <a:t>千円の減少となった。</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財政調整基金残高が、</a:t>
          </a:r>
          <a:r>
            <a:rPr kumimoji="1" lang="en-US" altLang="ja-JP" sz="1100">
              <a:solidFill>
                <a:sysClr val="windowText" lastClr="000000"/>
              </a:solidFill>
              <a:effectLst/>
              <a:latin typeface="+mn-ea"/>
              <a:ea typeface="+mn-ea"/>
              <a:cs typeface="+mn-cs"/>
            </a:rPr>
            <a:t>1,971,868</a:t>
          </a:r>
          <a:r>
            <a:rPr kumimoji="1" lang="ja-JP" altLang="ja-JP" sz="1100">
              <a:solidFill>
                <a:sysClr val="windowText" lastClr="000000"/>
              </a:solidFill>
              <a:effectLst/>
              <a:latin typeface="+mn-ea"/>
              <a:ea typeface="+mn-ea"/>
              <a:cs typeface="+mn-cs"/>
            </a:rPr>
            <a:t>千円から</a:t>
          </a:r>
          <a:r>
            <a:rPr kumimoji="1" lang="en-US" altLang="ja-JP" sz="1100">
              <a:solidFill>
                <a:sysClr val="windowText" lastClr="000000"/>
              </a:solidFill>
              <a:effectLst/>
              <a:latin typeface="+mn-ea"/>
              <a:ea typeface="+mn-ea"/>
              <a:cs typeface="+mn-cs"/>
            </a:rPr>
            <a:t>699,285</a:t>
          </a:r>
          <a:r>
            <a:rPr kumimoji="1" lang="ja-JP" altLang="ja-JP" sz="1100">
              <a:solidFill>
                <a:sysClr val="windowText" lastClr="000000"/>
              </a:solidFill>
              <a:effectLst/>
              <a:latin typeface="+mn-ea"/>
              <a:ea typeface="+mn-ea"/>
              <a:cs typeface="+mn-cs"/>
            </a:rPr>
            <a:t>千円減少し、</a:t>
          </a:r>
          <a:r>
            <a:rPr kumimoji="1" lang="en-US" altLang="ja-JP" sz="1100">
              <a:solidFill>
                <a:sysClr val="windowText" lastClr="000000"/>
              </a:solidFill>
              <a:effectLst/>
              <a:latin typeface="+mn-ea"/>
              <a:ea typeface="+mn-ea"/>
              <a:cs typeface="+mn-cs"/>
            </a:rPr>
            <a:t>1,272,583</a:t>
          </a:r>
          <a:r>
            <a:rPr kumimoji="1" lang="ja-JP" altLang="ja-JP" sz="1100">
              <a:solidFill>
                <a:sysClr val="windowText" lastClr="000000"/>
              </a:solidFill>
              <a:effectLst/>
              <a:latin typeface="+mn-ea"/>
              <a:ea typeface="+mn-ea"/>
              <a:cs typeface="+mn-cs"/>
            </a:rPr>
            <a:t>千円</a:t>
          </a:r>
          <a:r>
            <a:rPr kumimoji="1" lang="ja-JP" altLang="en-US" sz="1100">
              <a:solidFill>
                <a:sysClr val="windowText" lastClr="000000"/>
              </a:solidFill>
              <a:effectLst/>
              <a:latin typeface="+mn-ea"/>
              <a:ea typeface="+mn-ea"/>
              <a:cs typeface="+mn-cs"/>
            </a:rPr>
            <a:t>と</a:t>
          </a:r>
          <a:r>
            <a:rPr kumimoji="1" lang="ja-JP" altLang="ja-JP" sz="1100">
              <a:solidFill>
                <a:sysClr val="windowText" lastClr="000000"/>
              </a:solidFill>
              <a:effectLst/>
              <a:latin typeface="+mn-ea"/>
              <a:ea typeface="+mn-ea"/>
              <a:cs typeface="+mn-cs"/>
            </a:rPr>
            <a:t>なったことが主な要因である。</a:t>
          </a:r>
          <a:endParaRPr lang="ja-JP" altLang="ja-JP" sz="1400">
            <a:solidFill>
              <a:sysClr val="windowText" lastClr="000000"/>
            </a:solidFill>
            <a:effectLst/>
            <a:latin typeface="+mn-ea"/>
            <a:ea typeface="+mn-ea"/>
          </a:endParaRPr>
        </a:p>
        <a:p>
          <a:endParaRPr kumimoji="1" lang="en-US" altLang="ja-JP" sz="1300">
            <a:solidFill>
              <a:srgbClr val="FF0000"/>
            </a:solidFill>
            <a:effectLst/>
            <a:latin typeface="+mn-ea"/>
            <a:ea typeface="+mn-ea"/>
            <a:cs typeface="+mn-cs"/>
          </a:endParaRPr>
        </a:p>
        <a:p>
          <a:endParaRPr kumimoji="1" lang="en-US" altLang="ja-JP" sz="1300">
            <a:solidFill>
              <a:srgbClr val="FF0000"/>
            </a:solidFill>
            <a:effectLst/>
            <a:latin typeface="+mn-ea"/>
            <a:ea typeface="+mn-ea"/>
            <a:cs typeface="+mn-cs"/>
          </a:endParaRPr>
        </a:p>
        <a:p>
          <a:r>
            <a:rPr kumimoji="1" lang="ja-JP" altLang="en-US" sz="1300">
              <a:solidFill>
                <a:sysClr val="windowText" lastClr="000000"/>
              </a:solidFill>
              <a:effectLst/>
              <a:latin typeface="+mn-ea"/>
              <a:ea typeface="+mn-ea"/>
              <a:cs typeface="+mn-cs"/>
            </a:rPr>
            <a:t>（今後の方針）</a:t>
          </a:r>
          <a:endParaRPr kumimoji="1" lang="en-US" altLang="ja-JP" sz="130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ea"/>
              <a:ea typeface="+mn-ea"/>
              <a:cs typeface="+mn-cs"/>
            </a:rPr>
            <a:t>決算状況を踏まえ、余剰財源を可能な範囲で積み立て、災害に備えて</a:t>
          </a:r>
          <a:r>
            <a:rPr kumimoji="1" lang="en-US" altLang="ja-JP" sz="1100">
              <a:solidFill>
                <a:sysClr val="windowText" lastClr="000000"/>
              </a:solidFill>
              <a:effectLst/>
              <a:latin typeface="+mn-ea"/>
              <a:ea typeface="+mn-ea"/>
              <a:cs typeface="+mn-cs"/>
            </a:rPr>
            <a:t>10</a:t>
          </a:r>
          <a:r>
            <a:rPr kumimoji="1" lang="ja-JP" altLang="en-US" sz="1100">
              <a:solidFill>
                <a:sysClr val="windowText" lastClr="000000"/>
              </a:solidFill>
              <a:effectLst/>
              <a:latin typeface="+mn-ea"/>
              <a:ea typeface="+mn-ea"/>
              <a:cs typeface="+mn-cs"/>
            </a:rPr>
            <a:t>億円程度は基金を確保しておくことを目標としている。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ea"/>
              <a:ea typeface="+mn-ea"/>
              <a:cs typeface="+mn-cs"/>
            </a:rPr>
            <a:t>また、令和４年度に公共施設修繕等基金を設置しており、今後は施設の老朽化対策のために積み立てを行っていくこととしている。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ea"/>
              <a:ea typeface="+mn-ea"/>
              <a:cs typeface="+mn-cs"/>
            </a:rPr>
            <a:t>なお、近年の財政調整基金残高の減少を踏まえ、直近の目標として、令和８年度末までに財政調整基金の残高を標準財政規模の約１割に相当する</a:t>
          </a:r>
          <a:r>
            <a:rPr kumimoji="1" lang="en-US" altLang="ja-JP" sz="1100">
              <a:solidFill>
                <a:sysClr val="windowText" lastClr="000000"/>
              </a:solidFill>
              <a:effectLst/>
              <a:latin typeface="+mn-ea"/>
              <a:ea typeface="+mn-ea"/>
              <a:cs typeface="+mn-cs"/>
            </a:rPr>
            <a:t>6</a:t>
          </a:r>
          <a:r>
            <a:rPr kumimoji="1" lang="ja-JP" altLang="en-US" sz="1100">
              <a:solidFill>
                <a:sysClr val="windowText" lastClr="000000"/>
              </a:solidFill>
              <a:effectLst/>
              <a:latin typeface="+mn-ea"/>
              <a:ea typeface="+mn-ea"/>
              <a:cs typeface="+mn-cs"/>
            </a:rPr>
            <a:t>億</a:t>
          </a:r>
          <a:r>
            <a:rPr kumimoji="1" lang="en-US" altLang="ja-JP" sz="1100">
              <a:solidFill>
                <a:sysClr val="windowText" lastClr="000000"/>
              </a:solidFill>
              <a:effectLst/>
              <a:latin typeface="+mn-ea"/>
              <a:ea typeface="+mn-ea"/>
              <a:cs typeface="+mn-cs"/>
            </a:rPr>
            <a:t>6</a:t>
          </a:r>
          <a:r>
            <a:rPr kumimoji="1" lang="ja-JP" altLang="en-US" sz="1100">
              <a:solidFill>
                <a:sysClr val="windowText" lastClr="000000"/>
              </a:solidFill>
              <a:effectLst/>
              <a:latin typeface="+mn-ea"/>
              <a:ea typeface="+mn-ea"/>
              <a:cs typeface="+mn-cs"/>
            </a:rPr>
            <a:t>千万円以上確保することとして、財政調整基金の残高の回復に取り組んでいく。</a:t>
          </a:r>
          <a:endParaRPr kumimoji="1" lang="en-US" altLang="ja-JP" sz="1300">
            <a:solidFill>
              <a:srgbClr val="FF0000"/>
            </a:solidFill>
            <a:effectLst/>
            <a:latin typeface="+mn-ea"/>
            <a:ea typeface="+mn-ea"/>
            <a:cs typeface="+mn-cs"/>
          </a:endParaRPr>
        </a:p>
        <a:p>
          <a:endParaRPr kumimoji="1" lang="en-US" altLang="ja-JP" sz="1300">
            <a:solidFill>
              <a:srgbClr val="FF0000"/>
            </a:solidFill>
            <a:effectLst/>
            <a:latin typeface="+mn-ea"/>
            <a:ea typeface="+mn-ea"/>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mn-ea"/>
              <a:ea typeface="+mn-ea"/>
              <a:cs typeface="+mn-cs"/>
            </a:rPr>
            <a:t>基金の使途）</a:t>
          </a:r>
          <a:endParaRPr kumimoji="1" lang="en-US" altLang="ja-JP" sz="1200">
            <a:solidFill>
              <a:sysClr val="windowText" lastClr="000000"/>
            </a:solidFill>
            <a:effectLst/>
            <a:latin typeface="+mn-ea"/>
            <a:ea typeface="+mn-ea"/>
            <a:cs typeface="+mn-cs"/>
          </a:endParaRPr>
        </a:p>
        <a:p>
          <a:r>
            <a:rPr kumimoji="1" lang="ja-JP" altLang="ja-JP" sz="1050">
              <a:solidFill>
                <a:sysClr val="windowText" lastClr="000000"/>
              </a:solidFill>
              <a:effectLst/>
              <a:latin typeface="+mn-ea"/>
              <a:ea typeface="+mn-ea"/>
              <a:cs typeface="+mn-cs"/>
            </a:rPr>
            <a:t>地域福祉振興基金：高齢化社会に向けて福祉活動の促進を図るため。</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大規模まちづくり事業振興基金：住民福祉の向上と町勢発展の基盤の充実に資する大規模なまちづくり事業の推進に必要な財源を確保するため。</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都市計画整備基金：都市施設に必要な財源を確保するため。</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障害者福祉基金：障害者の福祉の増進に寄与するため。</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公共施設修繕等基金：公共施設の大規模な修繕、改修及び取壊し並びに更新に必要な財源を確保するため。</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森林環境譲与税基金：森林の有する公益的機能に関する普及啓発、木材の利用の促進及びその他森林整備の促進に関する施策に必要な財源を確保するため。</a:t>
          </a:r>
          <a:endParaRPr kumimoji="1" lang="en-US" altLang="ja-JP" sz="1050">
            <a:solidFill>
              <a:sysClr val="windowText" lastClr="000000"/>
            </a:solidFill>
            <a:effectLst/>
            <a:latin typeface="+mn-ea"/>
            <a:ea typeface="+mn-ea"/>
            <a:cs typeface="+mn-cs"/>
          </a:endParaRPr>
        </a:p>
        <a:p>
          <a:r>
            <a:rPr kumimoji="1" lang="ja-JP" altLang="en-US" sz="1050">
              <a:solidFill>
                <a:sysClr val="windowText" lastClr="000000"/>
              </a:solidFill>
              <a:effectLst/>
              <a:latin typeface="+mn-ea"/>
              <a:ea typeface="+mn-ea"/>
              <a:cs typeface="+mn-cs"/>
            </a:rPr>
            <a:t>企業版ふるさと納税基金：まち・ひと・しごと創生寄附活用事業</a:t>
          </a:r>
          <a:r>
            <a:rPr kumimoji="1" lang="ja-JP" altLang="ja-JP" sz="1050">
              <a:solidFill>
                <a:sysClr val="windowText" lastClr="000000"/>
              </a:solidFill>
              <a:effectLst/>
              <a:latin typeface="+mn-ea"/>
              <a:ea typeface="+mn-ea"/>
              <a:cs typeface="+mn-cs"/>
            </a:rPr>
            <a:t>に必要な財源を確保するため。</a:t>
          </a:r>
          <a:endParaRPr lang="ja-JP" altLang="ja-JP" sz="1050">
            <a:solidFill>
              <a:sysClr val="windowText" lastClr="000000"/>
            </a:solidFill>
            <a:effectLst/>
            <a:latin typeface="+mn-ea"/>
            <a:ea typeface="+mn-ea"/>
          </a:endParaRPr>
        </a:p>
        <a:p>
          <a:r>
            <a:rPr kumimoji="1" lang="ja-JP" altLang="en-US" sz="1200">
              <a:solidFill>
                <a:sysClr val="windowText" lastClr="000000"/>
              </a:solidFill>
              <a:effectLst/>
              <a:latin typeface="+mn-ea"/>
              <a:ea typeface="+mn-ea"/>
              <a:cs typeface="+mn-cs"/>
            </a:rPr>
            <a:t>（増減理由）</a:t>
          </a:r>
          <a:endParaRPr kumimoji="1" lang="en-US" altLang="ja-JP" sz="1200">
            <a:solidFill>
              <a:sysClr val="windowText" lastClr="000000"/>
            </a:solidFill>
            <a:effectLst/>
            <a:latin typeface="+mn-ea"/>
            <a:ea typeface="+mn-ea"/>
            <a:cs typeface="+mn-cs"/>
          </a:endParaRPr>
        </a:p>
        <a:p>
          <a:r>
            <a:rPr kumimoji="1" lang="ja-JP" altLang="en-US" sz="1050">
              <a:solidFill>
                <a:sysClr val="windowText" lastClr="000000"/>
              </a:solidFill>
              <a:effectLst/>
              <a:latin typeface="+mn-ea"/>
              <a:ea typeface="+mn-ea"/>
              <a:cs typeface="+mn-cs"/>
            </a:rPr>
            <a:t>大規模まちづくり事業振興基金</a:t>
          </a:r>
          <a:r>
            <a:rPr kumimoji="1" lang="ja-JP" altLang="ja-JP" sz="1050">
              <a:solidFill>
                <a:sysClr val="windowText" lastClr="000000"/>
              </a:solidFill>
              <a:effectLst/>
              <a:latin typeface="+mn-ea"/>
              <a:ea typeface="+mn-ea"/>
              <a:cs typeface="+mn-cs"/>
            </a:rPr>
            <a:t>について、</a:t>
          </a:r>
          <a:r>
            <a:rPr kumimoji="1" lang="ja-JP" altLang="en-US" sz="1050">
              <a:solidFill>
                <a:sysClr val="windowText" lastClr="000000"/>
              </a:solidFill>
              <a:effectLst/>
              <a:latin typeface="+mn-ea"/>
              <a:ea typeface="+mn-ea"/>
              <a:cs typeface="+mn-cs"/>
            </a:rPr>
            <a:t>空調機器更新工事の契約</a:t>
          </a:r>
          <a:r>
            <a:rPr kumimoji="1" lang="ja-JP" altLang="ja-JP" sz="1050">
              <a:solidFill>
                <a:sysClr val="windowText" lastClr="000000"/>
              </a:solidFill>
              <a:effectLst/>
              <a:latin typeface="+mn-ea"/>
              <a:ea typeface="+mn-ea"/>
              <a:cs typeface="+mn-cs"/>
            </a:rPr>
            <a:t>に伴い取り崩しを行ったため。</a:t>
          </a:r>
          <a:endParaRPr lang="ja-JP" altLang="ja-JP" sz="1050">
            <a:solidFill>
              <a:sysClr val="windowText" lastClr="000000"/>
            </a:solidFill>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ea"/>
              <a:ea typeface="+mn-ea"/>
              <a:cs typeface="+mn-cs"/>
            </a:rPr>
            <a:t>地域福祉</a:t>
          </a:r>
          <a:r>
            <a:rPr kumimoji="1" lang="ja-JP" altLang="ja-JP" sz="1050">
              <a:solidFill>
                <a:sysClr val="windowText" lastClr="000000"/>
              </a:solidFill>
              <a:effectLst/>
              <a:latin typeface="+mn-ea"/>
              <a:ea typeface="+mn-ea"/>
              <a:cs typeface="+mn-cs"/>
            </a:rPr>
            <a:t>振興基金について、</a:t>
          </a:r>
          <a:r>
            <a:rPr kumimoji="1" lang="ja-JP" altLang="en-US" sz="1050">
              <a:solidFill>
                <a:sysClr val="windowText" lastClr="000000"/>
              </a:solidFill>
              <a:effectLst/>
              <a:latin typeface="+mn-ea"/>
              <a:ea typeface="+mn-ea"/>
              <a:cs typeface="+mn-cs"/>
            </a:rPr>
            <a:t>球技場等新設整備工事や健康公園設計業務委託の契約に伴い取り崩しを行ったため、</a:t>
          </a:r>
          <a:endParaRPr kumimoji="1" lang="en-US" altLang="ja-JP" sz="105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ea"/>
              <a:ea typeface="+mn-ea"/>
              <a:cs typeface="+mn-cs"/>
            </a:rPr>
            <a:t>企業版ふるさと納税基金について、</a:t>
          </a:r>
          <a:r>
            <a:rPr kumimoji="1" lang="ja-JP" altLang="ja-JP" sz="1050">
              <a:solidFill>
                <a:sysClr val="windowText" lastClr="000000"/>
              </a:solidFill>
              <a:effectLst/>
              <a:latin typeface="+mn-ea"/>
              <a:ea typeface="+mn-ea"/>
              <a:cs typeface="+mn-cs"/>
            </a:rPr>
            <a:t>まち</a:t>
          </a:r>
          <a:r>
            <a:rPr kumimoji="1" lang="ja-JP" altLang="ja-JP" sz="1050">
              <a:solidFill>
                <a:schemeClr val="dk1"/>
              </a:solidFill>
              <a:effectLst/>
              <a:latin typeface="+mn-ea"/>
              <a:ea typeface="+mn-ea"/>
              <a:cs typeface="+mn-cs"/>
            </a:rPr>
            <a:t>・ひと・しごと創生寄附活用事業に</a:t>
          </a:r>
          <a:r>
            <a:rPr kumimoji="1" lang="ja-JP" altLang="en-US" sz="1050">
              <a:solidFill>
                <a:schemeClr val="dk1"/>
              </a:solidFill>
              <a:effectLst/>
              <a:latin typeface="+mn-ea"/>
              <a:ea typeface="+mn-ea"/>
              <a:cs typeface="+mn-cs"/>
            </a:rPr>
            <a:t>ついて、法人から寄附を積立てる基金を新設したため。</a:t>
          </a:r>
          <a:endParaRPr kumimoji="1" lang="en-US" altLang="ja-JP" sz="1050">
            <a:solidFill>
              <a:srgbClr val="FF0000"/>
            </a:solidFill>
            <a:effectLst/>
            <a:latin typeface="+mn-ea"/>
            <a:ea typeface="+mn-ea"/>
            <a:cs typeface="+mn-cs"/>
          </a:endParaRPr>
        </a:p>
        <a:p>
          <a:r>
            <a:rPr kumimoji="1" lang="ja-JP" altLang="en-US" sz="1200">
              <a:solidFill>
                <a:sysClr val="windowText" lastClr="000000"/>
              </a:solidFill>
              <a:effectLst/>
              <a:latin typeface="+mn-ea"/>
              <a:ea typeface="+mn-ea"/>
              <a:cs typeface="+mn-cs"/>
            </a:rPr>
            <a:t>（今後の方針）</a:t>
          </a:r>
          <a:endParaRPr kumimoji="1" lang="en-US" altLang="ja-JP" sz="1200">
            <a:solidFill>
              <a:sysClr val="windowText" lastClr="000000"/>
            </a:solidFill>
            <a:effectLst/>
            <a:latin typeface="+mn-ea"/>
            <a:ea typeface="+mn-ea"/>
            <a:cs typeface="+mn-cs"/>
          </a:endParaRPr>
        </a:p>
        <a:p>
          <a:r>
            <a:rPr kumimoji="1" lang="ja-JP" altLang="ja-JP" sz="1050">
              <a:solidFill>
                <a:sysClr val="windowText" lastClr="000000"/>
              </a:solidFill>
              <a:effectLst/>
              <a:latin typeface="+mn-ea"/>
              <a:ea typeface="+mn-ea"/>
              <a:cs typeface="+mn-cs"/>
            </a:rPr>
            <a:t>地域福祉振興基金：高齢化社会に向けて福祉活動の促進を図る必要がある時に取り崩す。</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大規模まちづくり事業振興基金：住民福祉の向上と町勢発展の基盤の充実に資する大規模まちづくり事業の必要がある時に取り崩す。</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都市計画整備基金：公園整備に伴う用地買収を行う時に取り崩す。</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障害者福祉基金：障害者の福祉の推進に寄与する必要がある時に取り崩す。</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公共施設修繕等基金：公共施設の大規模な修繕、改修及び取壊し、更新を行う時に取り崩す。</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森林環境譲与税基金：森林の有する公益的機能に関する普及啓発、木材の利用の促進及びその他森林整備の促進に関する施策に必要がある時に取り崩す。</a:t>
          </a:r>
          <a:endParaRPr lang="ja-JP" altLang="ja-JP" sz="1200">
            <a:solidFill>
              <a:sysClr val="windowText" lastClr="000000"/>
            </a:solidFill>
            <a:effectLst/>
            <a:latin typeface="+mn-ea"/>
            <a:ea typeface="+mn-ea"/>
          </a:endParaRPr>
        </a:p>
        <a:p>
          <a:r>
            <a:rPr kumimoji="1" lang="ja-JP" altLang="ja-JP" sz="1050">
              <a:solidFill>
                <a:sysClr val="windowText" lastClr="000000"/>
              </a:solidFill>
              <a:effectLst/>
              <a:latin typeface="+mn-ea"/>
              <a:ea typeface="+mn-ea"/>
              <a:cs typeface="+mn-cs"/>
            </a:rPr>
            <a:t>企業版ふるさと納税基金：</a:t>
          </a:r>
          <a:r>
            <a:rPr kumimoji="1" lang="ja-JP" altLang="ja-JP" sz="1050">
              <a:solidFill>
                <a:schemeClr val="dk1"/>
              </a:solidFill>
              <a:effectLst/>
              <a:latin typeface="+mn-ea"/>
              <a:ea typeface="+mn-ea"/>
              <a:cs typeface="+mn-cs"/>
            </a:rPr>
            <a:t>まち・ひと・しごと創生寄附活用事業に必要がある時に取り崩す。</a:t>
          </a:r>
          <a:endParaRPr lang="ja-JP" altLang="ja-JP" sz="105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solidFill>
              <a:srgbClr val="FF0000"/>
            </a:solidFill>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（増減理由）</a:t>
          </a:r>
          <a:endParaRPr kumimoji="1" lang="en-US" altLang="ja-JP" sz="1300">
            <a:solidFill>
              <a:sysClr val="windowText" lastClr="000000"/>
            </a:solidFill>
            <a:effectLst/>
            <a:latin typeface="+mn-ea"/>
            <a:ea typeface="+mn-ea"/>
            <a:cs typeface="+mn-cs"/>
          </a:endParaRPr>
        </a:p>
        <a:p>
          <a:r>
            <a:rPr kumimoji="1" lang="ja-JP" altLang="ja-JP" sz="1100">
              <a:solidFill>
                <a:sysClr val="windowText" lastClr="000000"/>
              </a:solidFill>
              <a:effectLst/>
              <a:latin typeface="+mn-ea"/>
              <a:ea typeface="+mn-ea"/>
              <a:cs typeface="+mn-cs"/>
            </a:rPr>
            <a:t>財政調整基金残高は、</a:t>
          </a:r>
          <a:r>
            <a:rPr kumimoji="1" lang="en-US" altLang="ja-JP" sz="1100">
              <a:solidFill>
                <a:sysClr val="windowText" lastClr="000000"/>
              </a:solidFill>
              <a:effectLst/>
              <a:latin typeface="+mn-ea"/>
              <a:ea typeface="+mn-ea"/>
              <a:cs typeface="+mn-cs"/>
            </a:rPr>
            <a:t>1,971,868</a:t>
          </a:r>
          <a:r>
            <a:rPr kumimoji="1" lang="ja-JP" altLang="ja-JP" sz="1100">
              <a:solidFill>
                <a:sysClr val="windowText" lastClr="000000"/>
              </a:solidFill>
              <a:effectLst/>
              <a:latin typeface="+mn-ea"/>
              <a:ea typeface="+mn-ea"/>
              <a:cs typeface="+mn-cs"/>
            </a:rPr>
            <a:t>千円から</a:t>
          </a:r>
          <a:r>
            <a:rPr kumimoji="1" lang="en-US" altLang="ja-JP" sz="1100">
              <a:solidFill>
                <a:sysClr val="windowText" lastClr="000000"/>
              </a:solidFill>
              <a:effectLst/>
              <a:latin typeface="+mn-ea"/>
              <a:ea typeface="+mn-ea"/>
              <a:cs typeface="+mn-cs"/>
            </a:rPr>
            <a:t>699,285</a:t>
          </a:r>
          <a:r>
            <a:rPr kumimoji="1" lang="ja-JP" altLang="ja-JP" sz="1100">
              <a:solidFill>
                <a:sysClr val="windowText" lastClr="000000"/>
              </a:solidFill>
              <a:effectLst/>
              <a:latin typeface="+mn-ea"/>
              <a:ea typeface="+mn-ea"/>
              <a:cs typeface="+mn-cs"/>
            </a:rPr>
            <a:t>千円減少し、</a:t>
          </a:r>
          <a:r>
            <a:rPr kumimoji="1" lang="en-US" altLang="ja-JP" sz="1100">
              <a:solidFill>
                <a:sysClr val="windowText" lastClr="000000"/>
              </a:solidFill>
              <a:effectLst/>
              <a:latin typeface="+mn-ea"/>
              <a:ea typeface="+mn-ea"/>
              <a:cs typeface="+mn-cs"/>
            </a:rPr>
            <a:t>1,272,583</a:t>
          </a:r>
          <a:r>
            <a:rPr kumimoji="1" lang="ja-JP" altLang="ja-JP" sz="1100">
              <a:solidFill>
                <a:sysClr val="windowText" lastClr="000000"/>
              </a:solidFill>
              <a:effectLst/>
              <a:latin typeface="+mn-ea"/>
              <a:ea typeface="+mn-ea"/>
              <a:cs typeface="+mn-cs"/>
            </a:rPr>
            <a:t>千円となった。</a:t>
          </a:r>
          <a:endParaRPr lang="ja-JP" altLang="ja-JP" sz="1400">
            <a:solidFill>
              <a:sysClr val="windowText" lastClr="000000"/>
            </a:solidFill>
            <a:effectLst/>
            <a:latin typeface="+mn-ea"/>
            <a:ea typeface="+mn-ea"/>
          </a:endParaRPr>
        </a:p>
        <a:p>
          <a:r>
            <a:rPr kumimoji="1" lang="ja-JP" altLang="en-US" sz="1100">
              <a:solidFill>
                <a:sysClr val="windowText" lastClr="000000"/>
              </a:solidFill>
              <a:effectLst/>
              <a:latin typeface="+mn-ea"/>
              <a:ea typeface="+mn-ea"/>
              <a:cs typeface="+mn-cs"/>
            </a:rPr>
            <a:t>令和</a:t>
          </a:r>
          <a:r>
            <a:rPr kumimoji="1" lang="en-US" altLang="ja-JP" sz="1100">
              <a:solidFill>
                <a:sysClr val="windowText" lastClr="000000"/>
              </a:solidFill>
              <a:effectLst/>
              <a:latin typeface="+mn-ea"/>
              <a:ea typeface="+mn-ea"/>
              <a:cs typeface="+mn-cs"/>
            </a:rPr>
            <a:t>6</a:t>
          </a:r>
          <a:r>
            <a:rPr kumimoji="1" lang="ja-JP" altLang="en-US" sz="1100">
              <a:solidFill>
                <a:sysClr val="windowText" lastClr="000000"/>
              </a:solidFill>
              <a:effectLst/>
              <a:latin typeface="+mn-ea"/>
              <a:ea typeface="+mn-ea"/>
              <a:cs typeface="+mn-cs"/>
            </a:rPr>
            <a:t>年に財政調整基金を</a:t>
          </a:r>
          <a:r>
            <a:rPr kumimoji="1" lang="en-US" altLang="ja-JP" sz="1100">
              <a:solidFill>
                <a:sysClr val="windowText" lastClr="000000"/>
              </a:solidFill>
              <a:effectLst/>
              <a:latin typeface="+mn-ea"/>
              <a:ea typeface="+mn-ea"/>
              <a:cs typeface="+mn-cs"/>
            </a:rPr>
            <a:t>900,000</a:t>
          </a:r>
          <a:r>
            <a:rPr kumimoji="1" lang="ja-JP" altLang="en-US" sz="1100">
              <a:solidFill>
                <a:sysClr val="windowText" lastClr="000000"/>
              </a:solidFill>
              <a:effectLst/>
              <a:latin typeface="+mn-ea"/>
              <a:ea typeface="+mn-ea"/>
              <a:cs typeface="+mn-cs"/>
            </a:rPr>
            <a:t>千円取り崩しており、令和５年の実質収支</a:t>
          </a:r>
          <a:r>
            <a:rPr kumimoji="1" lang="en-US" altLang="ja-JP" sz="1100">
              <a:solidFill>
                <a:sysClr val="windowText" lastClr="000000"/>
              </a:solidFill>
              <a:effectLst/>
              <a:latin typeface="+mn-ea"/>
              <a:ea typeface="+mn-ea"/>
              <a:cs typeface="+mn-cs"/>
            </a:rPr>
            <a:t>171,516</a:t>
          </a:r>
          <a:r>
            <a:rPr kumimoji="1" lang="ja-JP" altLang="en-US" sz="1100">
              <a:solidFill>
                <a:sysClr val="windowText" lastClr="000000"/>
              </a:solidFill>
              <a:effectLst/>
              <a:latin typeface="+mn-ea"/>
              <a:ea typeface="+mn-ea"/>
              <a:cs typeface="+mn-cs"/>
            </a:rPr>
            <a:t>千円のうち</a:t>
          </a:r>
          <a:r>
            <a:rPr kumimoji="1" lang="en-US" altLang="ja-JP" sz="1100">
              <a:solidFill>
                <a:sysClr val="windowText" lastClr="000000"/>
              </a:solidFill>
              <a:effectLst/>
              <a:latin typeface="+mn-ea"/>
              <a:ea typeface="+mn-ea"/>
              <a:cs typeface="+mn-cs"/>
            </a:rPr>
            <a:t>1/2</a:t>
          </a:r>
          <a:r>
            <a:rPr kumimoji="1" lang="ja-JP" altLang="en-US" sz="1100">
              <a:solidFill>
                <a:sysClr val="windowText" lastClr="000000"/>
              </a:solidFill>
              <a:effectLst/>
              <a:latin typeface="+mn-ea"/>
              <a:ea typeface="+mn-ea"/>
              <a:cs typeface="+mn-cs"/>
            </a:rPr>
            <a:t>を財政調整基金に積み立てたものの減額となった。</a:t>
          </a:r>
          <a:endParaRPr kumimoji="1" lang="en-US" altLang="ja-JP" sz="1300">
            <a:solidFill>
              <a:sysClr val="windowText" lastClr="000000"/>
            </a:solidFill>
            <a:effectLst/>
            <a:latin typeface="+mn-ea"/>
            <a:ea typeface="+mn-ea"/>
            <a:cs typeface="+mn-cs"/>
          </a:endParaRPr>
        </a:p>
        <a:p>
          <a:endParaRPr kumimoji="1" lang="en-US" altLang="ja-JP" sz="1300">
            <a:solidFill>
              <a:srgbClr val="FF0000"/>
            </a:solidFill>
            <a:effectLst/>
            <a:latin typeface="+mn-ea"/>
            <a:ea typeface="+mn-ea"/>
            <a:cs typeface="+mn-cs"/>
          </a:endParaRPr>
        </a:p>
        <a:p>
          <a:endParaRPr kumimoji="1" lang="en-US" altLang="ja-JP" sz="1300">
            <a:solidFill>
              <a:srgbClr val="FF0000"/>
            </a:solidFill>
            <a:effectLst/>
            <a:latin typeface="+mn-ea"/>
            <a:ea typeface="+mn-ea"/>
            <a:cs typeface="+mn-cs"/>
          </a:endParaRPr>
        </a:p>
        <a:p>
          <a:r>
            <a:rPr kumimoji="1" lang="ja-JP" altLang="en-US" sz="1300">
              <a:solidFill>
                <a:sysClr val="windowText" lastClr="000000"/>
              </a:solidFill>
              <a:effectLst/>
              <a:latin typeface="+mn-ea"/>
              <a:ea typeface="+mn-ea"/>
              <a:cs typeface="+mn-cs"/>
            </a:rPr>
            <a:t>（今後の方針）</a:t>
          </a:r>
          <a:endParaRPr kumimoji="1" lang="en-US" altLang="ja-JP" sz="130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ea"/>
              <a:ea typeface="+mn-ea"/>
              <a:cs typeface="+mn-cs"/>
            </a:rPr>
            <a:t>当町の条例にある「災害復旧、地方債の繰上償還その他財源不足を生じたときの財源」として、</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20%</a:t>
          </a:r>
          <a:r>
            <a:rPr kumimoji="1" lang="ja-JP" altLang="en-US" sz="1100">
              <a:solidFill>
                <a:sysClr val="windowText" lastClr="000000"/>
              </a:solidFill>
              <a:effectLst/>
              <a:latin typeface="+mn-ea"/>
              <a:ea typeface="+mn-ea"/>
              <a:cs typeface="+mn-cs"/>
            </a:rPr>
            <a:t>と</a:t>
          </a:r>
          <a:r>
            <a:rPr kumimoji="1" lang="ja-JP" altLang="ja-JP" sz="1100">
              <a:solidFill>
                <a:sysClr val="windowText" lastClr="000000"/>
              </a:solidFill>
              <a:effectLst/>
              <a:latin typeface="+mn-ea"/>
              <a:ea typeface="+mn-ea"/>
              <a:cs typeface="+mn-cs"/>
            </a:rPr>
            <a:t>同程度の残高を確保していけるように努める。</a:t>
          </a:r>
          <a:endParaRPr kumimoji="1" lang="en-US" altLang="ja-JP" sz="1300">
            <a:solidFill>
              <a:srgbClr val="FF0000"/>
            </a:solidFill>
            <a:effectLst/>
            <a:latin typeface="+mn-ea"/>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（増減理由）</a:t>
          </a:r>
          <a:endParaRPr kumimoji="1" lang="en-US" altLang="ja-JP" sz="1300">
            <a:solidFill>
              <a:sysClr val="windowText" lastClr="000000"/>
            </a:solidFill>
            <a:effectLst/>
            <a:latin typeface="+mn-ea"/>
            <a:ea typeface="+mn-ea"/>
            <a:cs typeface="+mn-cs"/>
          </a:endParaRPr>
        </a:p>
        <a:p>
          <a:r>
            <a:rPr kumimoji="1" lang="ja-JP" altLang="ja-JP" sz="1100">
              <a:solidFill>
                <a:sysClr val="windowText" lastClr="000000"/>
              </a:solidFill>
              <a:effectLst/>
              <a:latin typeface="+mn-ea"/>
              <a:ea typeface="+mn-ea"/>
              <a:cs typeface="+mn-cs"/>
            </a:rPr>
            <a:t>減債基金は</a:t>
          </a:r>
          <a:r>
            <a:rPr kumimoji="1" lang="en-US" altLang="ja-JP" sz="1100">
              <a:solidFill>
                <a:sysClr val="windowText" lastClr="000000"/>
              </a:solidFill>
              <a:effectLst/>
              <a:latin typeface="+mn-ea"/>
              <a:ea typeface="+mn-ea"/>
              <a:cs typeface="+mn-cs"/>
            </a:rPr>
            <a:t>53,821</a:t>
          </a:r>
          <a:r>
            <a:rPr kumimoji="1" lang="ja-JP" altLang="ja-JP" sz="1100">
              <a:solidFill>
                <a:sysClr val="windowText" lastClr="000000"/>
              </a:solidFill>
              <a:effectLst/>
              <a:latin typeface="+mn-ea"/>
              <a:ea typeface="+mn-ea"/>
              <a:cs typeface="+mn-cs"/>
            </a:rPr>
            <a:t>千円から</a:t>
          </a:r>
          <a:r>
            <a:rPr kumimoji="1" lang="en-US" altLang="ja-JP" sz="1100">
              <a:solidFill>
                <a:sysClr val="windowText" lastClr="000000"/>
              </a:solidFill>
              <a:effectLst/>
              <a:latin typeface="+mn-ea"/>
              <a:ea typeface="+mn-ea"/>
              <a:cs typeface="+mn-cs"/>
            </a:rPr>
            <a:t>27,316</a:t>
          </a:r>
          <a:r>
            <a:rPr kumimoji="1" lang="ja-JP" altLang="ja-JP" sz="1100">
              <a:solidFill>
                <a:sysClr val="windowText" lastClr="000000"/>
              </a:solidFill>
              <a:effectLst/>
              <a:latin typeface="+mn-ea"/>
              <a:ea typeface="+mn-ea"/>
              <a:cs typeface="+mn-cs"/>
            </a:rPr>
            <a:t>千円増額し、</a:t>
          </a:r>
          <a:r>
            <a:rPr kumimoji="1" lang="en-US" altLang="ja-JP" sz="1100">
              <a:solidFill>
                <a:sysClr val="windowText" lastClr="000000"/>
              </a:solidFill>
              <a:effectLst/>
              <a:latin typeface="+mn-ea"/>
              <a:ea typeface="+mn-ea"/>
              <a:cs typeface="+mn-cs"/>
            </a:rPr>
            <a:t>81,137</a:t>
          </a:r>
          <a:r>
            <a:rPr kumimoji="1" lang="ja-JP" altLang="ja-JP" sz="1100">
              <a:solidFill>
                <a:sysClr val="windowText" lastClr="000000"/>
              </a:solidFill>
              <a:effectLst/>
              <a:latin typeface="+mn-ea"/>
              <a:ea typeface="+mn-ea"/>
              <a:cs typeface="+mn-cs"/>
            </a:rPr>
            <a:t>千円となった。</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11</a:t>
          </a:r>
          <a:r>
            <a:rPr kumimoji="1" lang="ja-JP" altLang="ja-JP" sz="1100">
              <a:solidFill>
                <a:sysClr val="windowText" lastClr="000000"/>
              </a:solidFill>
              <a:effectLst/>
              <a:latin typeface="+mn-ea"/>
              <a:ea typeface="+mn-ea"/>
              <a:cs typeface="+mn-cs"/>
            </a:rPr>
            <a:t>月</a:t>
          </a:r>
          <a:r>
            <a:rPr kumimoji="1" lang="en-US" altLang="ja-JP" sz="1100">
              <a:solidFill>
                <a:sysClr val="windowText" lastClr="000000"/>
              </a:solidFill>
              <a:effectLst/>
              <a:latin typeface="+mn-ea"/>
              <a:ea typeface="+mn-ea"/>
              <a:cs typeface="+mn-cs"/>
            </a:rPr>
            <a:t>29</a:t>
          </a:r>
          <a:r>
            <a:rPr kumimoji="1" lang="ja-JP" altLang="ja-JP" sz="1100">
              <a:solidFill>
                <a:sysClr val="windowText" lastClr="000000"/>
              </a:solidFill>
              <a:effectLst/>
              <a:latin typeface="+mn-ea"/>
              <a:ea typeface="+mn-ea"/>
              <a:cs typeface="+mn-cs"/>
            </a:rPr>
            <a:t>日閣議決定された国の補正予算（第</a:t>
          </a:r>
          <a:r>
            <a:rPr kumimoji="1" lang="en-US" altLang="ja-JP" sz="1100">
              <a:solidFill>
                <a:sysClr val="windowText" lastClr="000000"/>
              </a:solidFill>
              <a:effectLst/>
              <a:latin typeface="+mn-ea"/>
              <a:ea typeface="+mn-ea"/>
              <a:cs typeface="+mn-cs"/>
            </a:rPr>
            <a:t>1</a:t>
          </a:r>
          <a:r>
            <a:rPr kumimoji="1" lang="ja-JP" altLang="ja-JP" sz="1100">
              <a:solidFill>
                <a:sysClr val="windowText" lastClr="000000"/>
              </a:solidFill>
              <a:effectLst/>
              <a:latin typeface="+mn-ea"/>
              <a:ea typeface="+mn-ea"/>
              <a:cs typeface="+mn-cs"/>
            </a:rPr>
            <a:t>号）において、交付税が追加交付されることに伴い、増額分のうち臨時財政対策債償還基金費分を積み立てた。</a:t>
          </a:r>
          <a:endParaRPr lang="ja-JP" altLang="ja-JP" sz="1400">
            <a:solidFill>
              <a:sysClr val="windowText" lastClr="000000"/>
            </a:solidFill>
            <a:effectLst/>
            <a:latin typeface="+mn-ea"/>
            <a:ea typeface="+mn-ea"/>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（今後の方針）</a:t>
          </a:r>
          <a:endParaRPr kumimoji="1" lang="en-US" altLang="ja-JP" sz="130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ea"/>
              <a:ea typeface="+mn-ea"/>
              <a:cs typeface="+mn-cs"/>
            </a:rPr>
            <a:t>決算状況を踏まえ、余剰財源を可能な範囲で組み立てる。</a:t>
          </a:r>
          <a:endParaRPr lang="ja-JP" altLang="ja-JP" sz="1400">
            <a:solidFill>
              <a:sysClr val="windowText" lastClr="000000"/>
            </a:solidFill>
            <a:effectLst/>
            <a:latin typeface="+mn-ea"/>
            <a:ea typeface="+mn-ea"/>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33,566
32,426
6.59
13,037,726
12,429,950
592,643
6,785,229
6,420,134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ポイント減少して</a:t>
          </a:r>
          <a:r>
            <a:rPr kumimoji="1" lang="en-US" altLang="ja-JP" sz="1100">
              <a:solidFill>
                <a:schemeClr val="dk1"/>
              </a:solidFill>
              <a:effectLst/>
              <a:latin typeface="+mn-lt"/>
              <a:ea typeface="+mn-ea"/>
              <a:cs typeface="+mn-cs"/>
            </a:rPr>
            <a:t>0.77%</a:t>
          </a:r>
          <a:r>
            <a:rPr kumimoji="1" lang="ja-JP" altLang="ja-JP" sz="1100">
              <a:solidFill>
                <a:schemeClr val="dk1"/>
              </a:solidFill>
              <a:effectLst/>
              <a:latin typeface="+mn-lt"/>
              <a:ea typeface="+mn-ea"/>
              <a:cs typeface="+mn-cs"/>
            </a:rPr>
            <a:t>となり、類似団体平均値を大きく上回る数値となった。</a:t>
          </a:r>
          <a:endParaRPr lang="ja-JP" altLang="ja-JP" sz="1400">
            <a:effectLst/>
          </a:endParaRPr>
        </a:p>
        <a:p>
          <a:r>
            <a:rPr kumimoji="1" lang="ja-JP" altLang="ja-JP" sz="1100">
              <a:solidFill>
                <a:schemeClr val="dk1"/>
              </a:solidFill>
              <a:effectLst/>
              <a:latin typeface="+mn-lt"/>
              <a:ea typeface="+mn-ea"/>
              <a:cs typeface="+mn-cs"/>
            </a:rPr>
            <a:t>減少の主な要因としては、</a:t>
          </a:r>
          <a:r>
            <a:rPr kumimoji="1" lang="ja-JP" altLang="en-US" sz="1100">
              <a:solidFill>
                <a:schemeClr val="dk1"/>
              </a:solidFill>
              <a:effectLst/>
              <a:latin typeface="+mn-lt"/>
              <a:ea typeface="+mn-ea"/>
              <a:cs typeface="+mn-cs"/>
            </a:rPr>
            <a:t>こども子育て費の新設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高齢者保健福祉費における住民基本台帳登載人口及び単位費用の</a:t>
          </a:r>
          <a:r>
            <a:rPr kumimoji="1" lang="ja-JP" altLang="ja-JP" sz="1100">
              <a:solidFill>
                <a:schemeClr val="dk1"/>
              </a:solidFill>
              <a:effectLst/>
              <a:latin typeface="+mn-lt"/>
              <a:ea typeface="+mn-ea"/>
              <a:cs typeface="+mn-cs"/>
            </a:rPr>
            <a:t>増加によるものである。</a:t>
          </a:r>
          <a:endParaRPr lang="ja-JP" altLang="ja-JP" sz="1400">
            <a:effectLst/>
          </a:endParaRPr>
        </a:p>
        <a:p>
          <a:r>
            <a:rPr kumimoji="1" lang="ja-JP" altLang="ja-JP" sz="1100">
              <a:solidFill>
                <a:schemeClr val="dk1"/>
              </a:solidFill>
              <a:effectLst/>
              <a:latin typeface="+mn-lt"/>
              <a:ea typeface="+mn-ea"/>
              <a:cs typeface="+mn-cs"/>
            </a:rPr>
            <a:t>今後の見通しとしては、安定した地方税収入に支えられているものの物価高騰の影響が懸念されるため、今後も歳入の確保及び歳出の削減を図り、財政の健全化に努める。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22578</xdr:rowOff>
    </xdr:from>
    <xdr:to>
      <xdr:col>11</xdr:col>
      <xdr:colOff>31750</xdr:colOff>
      <xdr:row>41</xdr:row>
      <xdr:rowOff>49389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95549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a:t>
          </a:r>
          <a:r>
            <a:rPr kumimoji="1" lang="en-US" altLang="ja-JP" sz="1100">
              <a:solidFill>
                <a:schemeClr val="dk1"/>
              </a:solidFill>
              <a:effectLst/>
              <a:latin typeface="+mn-lt"/>
              <a:ea typeface="+mn-ea"/>
              <a:cs typeface="+mn-cs"/>
            </a:rPr>
            <a:t>92.3%</a:t>
          </a:r>
          <a:r>
            <a:rPr kumimoji="1" lang="ja-JP" altLang="ja-JP" sz="1100">
              <a:solidFill>
                <a:schemeClr val="dk1"/>
              </a:solidFill>
              <a:effectLst/>
              <a:latin typeface="+mn-lt"/>
              <a:ea typeface="+mn-ea"/>
              <a:cs typeface="+mn-cs"/>
            </a:rPr>
            <a:t>となり、類似団体と類似値となる数値となった。</a:t>
          </a:r>
          <a:endParaRPr lang="ja-JP" altLang="ja-JP" sz="1400">
            <a:effectLst/>
          </a:endParaRPr>
        </a:p>
        <a:p>
          <a:r>
            <a:rPr kumimoji="1" lang="ja-JP" altLang="ja-JP" sz="1100">
              <a:solidFill>
                <a:schemeClr val="dk1"/>
              </a:solidFill>
              <a:effectLst/>
              <a:latin typeface="+mn-lt"/>
              <a:ea typeface="+mn-ea"/>
              <a:cs typeface="+mn-cs"/>
            </a:rPr>
            <a:t>経常一般財源等は、前年度より</a:t>
          </a:r>
          <a:r>
            <a:rPr kumimoji="1" lang="en-US" altLang="ja-JP" sz="1100">
              <a:solidFill>
                <a:schemeClr val="dk1"/>
              </a:solidFill>
              <a:effectLst/>
              <a:latin typeface="+mn-lt"/>
              <a:ea typeface="+mn-ea"/>
              <a:cs typeface="+mn-cs"/>
            </a:rPr>
            <a:t>372,167</a:t>
          </a:r>
          <a:r>
            <a:rPr kumimoji="1" lang="ja-JP" altLang="ja-JP" sz="1100">
              <a:solidFill>
                <a:schemeClr val="dk1"/>
              </a:solidFill>
              <a:effectLst/>
              <a:latin typeface="+mn-lt"/>
              <a:ea typeface="+mn-ea"/>
              <a:cs typeface="+mn-cs"/>
            </a:rPr>
            <a:t>千円増額、経常経費充当一般財源等は、前年度より</a:t>
          </a:r>
          <a:r>
            <a:rPr kumimoji="1" lang="en-US" altLang="ja-JP" sz="1100">
              <a:solidFill>
                <a:schemeClr val="dk1"/>
              </a:solidFill>
              <a:effectLst/>
              <a:latin typeface="+mn-lt"/>
              <a:ea typeface="+mn-ea"/>
              <a:cs typeface="+mn-cs"/>
            </a:rPr>
            <a:t>340,828</a:t>
          </a:r>
          <a:r>
            <a:rPr kumimoji="1" lang="ja-JP" altLang="ja-JP" sz="1100">
              <a:solidFill>
                <a:schemeClr val="dk1"/>
              </a:solidFill>
              <a:effectLst/>
              <a:latin typeface="+mn-lt"/>
              <a:ea typeface="+mn-ea"/>
              <a:cs typeface="+mn-cs"/>
            </a:rPr>
            <a:t>千円増額、臨時財政対策債は前年度より</a:t>
          </a:r>
          <a:r>
            <a:rPr kumimoji="1" lang="en-US" altLang="ja-JP" sz="1100">
              <a:solidFill>
                <a:schemeClr val="dk1"/>
              </a:solidFill>
              <a:effectLst/>
              <a:latin typeface="+mn-lt"/>
              <a:ea typeface="+mn-ea"/>
              <a:cs typeface="+mn-cs"/>
            </a:rPr>
            <a:t>37,825</a:t>
          </a:r>
          <a:r>
            <a:rPr kumimoji="1" lang="ja-JP" altLang="ja-JP" sz="1100">
              <a:solidFill>
                <a:schemeClr val="dk1"/>
              </a:solidFill>
              <a:effectLst/>
              <a:latin typeface="+mn-lt"/>
              <a:ea typeface="+mn-ea"/>
              <a:cs typeface="+mn-cs"/>
            </a:rPr>
            <a:t>千円減額となったことにより経常収支比率は増加となった。</a:t>
          </a:r>
          <a:endParaRPr lang="ja-JP" altLang="ja-JP" sz="1400">
            <a:effectLst/>
          </a:endParaRPr>
        </a:p>
        <a:p>
          <a:r>
            <a:rPr kumimoji="1" lang="ja-JP" altLang="ja-JP" sz="1100">
              <a:solidFill>
                <a:schemeClr val="dk1"/>
              </a:solidFill>
              <a:effectLst/>
              <a:latin typeface="+mn-lt"/>
              <a:ea typeface="+mn-ea"/>
              <a:cs typeface="+mn-cs"/>
            </a:rPr>
            <a:t>今後も、財政構造が硬直化しないように事務事業の見直しを図り、財政の健全化に努める。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63</xdr:row>
      <xdr:rowOff>132397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0961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108268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9848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7303</xdr:rowOff>
    </xdr:from>
    <xdr:to>
      <xdr:col>15</xdr:col>
      <xdr:colOff>82550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94303"/>
          <a:ext cx="889000" cy="40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7303</xdr:rowOff>
    </xdr:from>
    <xdr:to>
      <xdr:col>11</xdr:col>
      <xdr:colOff>31750</xdr:colOff>
      <xdr:row>61</xdr:row>
      <xdr:rowOff>101282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94303"/>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53674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57468</xdr:rowOff>
    </xdr:from>
    <xdr:to>
      <xdr:col>19</xdr:col>
      <xdr:colOff>184150</xdr:colOff>
      <xdr:row>63</xdr:row>
      <xdr:rowOff>159068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143845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45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127953</xdr:rowOff>
    </xdr:from>
    <xdr:to>
      <xdr:col>11</xdr:col>
      <xdr:colOff>82550</xdr:colOff>
      <xdr:row>60</xdr:row>
      <xdr:rowOff>58103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68280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109,094</a:t>
          </a:r>
          <a:r>
            <a:rPr kumimoji="1" lang="ja-JP" altLang="ja-JP" sz="1100">
              <a:solidFill>
                <a:sysClr val="windowText" lastClr="000000"/>
              </a:solidFill>
              <a:effectLst/>
              <a:latin typeface="+mn-lt"/>
              <a:ea typeface="+mn-ea"/>
              <a:cs typeface="+mn-cs"/>
            </a:rPr>
            <a:t>円であり、類似団体平均値より</a:t>
          </a:r>
          <a:r>
            <a:rPr kumimoji="1" lang="en-US" altLang="ja-JP" sz="1100">
              <a:solidFill>
                <a:sysClr val="windowText" lastClr="000000"/>
              </a:solidFill>
              <a:effectLst/>
              <a:latin typeface="+mn-lt"/>
              <a:ea typeface="+mn-ea"/>
              <a:cs typeface="+mn-cs"/>
            </a:rPr>
            <a:t>38,182</a:t>
          </a:r>
          <a:r>
            <a:rPr kumimoji="1" lang="ja-JP" altLang="ja-JP" sz="1100">
              <a:solidFill>
                <a:sysClr val="windowText" lastClr="000000"/>
              </a:solidFill>
              <a:effectLst/>
              <a:latin typeface="+mn-lt"/>
              <a:ea typeface="+mn-ea"/>
              <a:cs typeface="+mn-cs"/>
            </a:rPr>
            <a:t>円低い経費である。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ごみ処理業務や消防業務等を一部組合で行っていることが、大きな要因である。今後も経費削減に努め、現状維持に努める。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108702</xdr:rowOff>
    </xdr:from>
    <xdr:to>
      <xdr:col>23</xdr:col>
      <xdr:colOff>133350</xdr:colOff>
      <xdr:row>81</xdr:row>
      <xdr:rowOff>169160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3996152"/>
          <a:ext cx="838200" cy="6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98591</xdr:rowOff>
    </xdr:from>
    <xdr:to>
      <xdr:col>19</xdr:col>
      <xdr:colOff>133350</xdr:colOff>
      <xdr:row>81</xdr:row>
      <xdr:rowOff>108702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3986041"/>
          <a:ext cx="889000" cy="1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69207</xdr:rowOff>
    </xdr:from>
    <xdr:to>
      <xdr:col>15</xdr:col>
      <xdr:colOff>82550</xdr:colOff>
      <xdr:row>81</xdr:row>
      <xdr:rowOff>98591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56657"/>
          <a:ext cx="889000" cy="2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38712</xdr:rowOff>
    </xdr:from>
    <xdr:to>
      <xdr:col>11</xdr:col>
      <xdr:colOff>31750</xdr:colOff>
      <xdr:row>81</xdr:row>
      <xdr:rowOff>69207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26162"/>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118360</xdr:rowOff>
    </xdr:from>
    <xdr:to>
      <xdr:col>23</xdr:col>
      <xdr:colOff>184150</xdr:colOff>
      <xdr:row>82</xdr:row>
      <xdr:rowOff>48510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39637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2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57902</xdr:rowOff>
    </xdr:from>
    <xdr:to>
      <xdr:col>19</xdr:col>
      <xdr:colOff>184150</xdr:colOff>
      <xdr:row>81</xdr:row>
      <xdr:rowOff>159502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169679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14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47791</xdr:rowOff>
    </xdr:from>
    <xdr:to>
      <xdr:col>15</xdr:col>
      <xdr:colOff>133350</xdr:colOff>
      <xdr:row>81</xdr:row>
      <xdr:rowOff>149391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3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159568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0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18407</xdr:rowOff>
    </xdr:from>
    <xdr:to>
      <xdr:col>11</xdr:col>
      <xdr:colOff>82550</xdr:colOff>
      <xdr:row>81</xdr:row>
      <xdr:rowOff>120007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0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130184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67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159362</xdr:rowOff>
    </xdr:from>
    <xdr:to>
      <xdr:col>7</xdr:col>
      <xdr:colOff>31750</xdr:colOff>
      <xdr:row>81</xdr:row>
      <xdr:rowOff>89512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8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99689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4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96.1</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96.3</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今後も引き続き、国、県及び近隣市町村の動向を注視し、給与の適正化に努める。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82550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4498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84</xdr:row>
      <xdr:rowOff>48079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3119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81643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64407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29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類似団体平均値を下回る</a:t>
          </a:r>
          <a:r>
            <a:rPr kumimoji="1" lang="en-US" altLang="ja-JP" sz="1100">
              <a:solidFill>
                <a:sysClr val="windowText" lastClr="000000"/>
              </a:solidFill>
              <a:effectLst/>
              <a:latin typeface="+mn-lt"/>
              <a:ea typeface="+mn-ea"/>
              <a:cs typeface="+mn-cs"/>
            </a:rPr>
            <a:t>4.95</a:t>
          </a:r>
          <a:r>
            <a:rPr kumimoji="1" lang="ja-JP" altLang="ja-JP" sz="1100">
              <a:solidFill>
                <a:sysClr val="windowText" lastClr="000000"/>
              </a:solidFill>
              <a:effectLst/>
              <a:latin typeface="+mn-lt"/>
              <a:ea typeface="+mn-ea"/>
              <a:cs typeface="+mn-cs"/>
            </a:rPr>
            <a:t>人となっているが、前年度より増加している。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増加要因として、</a:t>
          </a:r>
          <a:r>
            <a:rPr kumimoji="1" lang="ja-JP" altLang="ja-JP" sz="1100">
              <a:solidFill>
                <a:sysClr val="windowText" lastClr="000000"/>
              </a:solidFill>
              <a:effectLst/>
              <a:latin typeface="+mn-lt"/>
              <a:ea typeface="+mn-ea"/>
              <a:cs typeface="+mn-cs"/>
            </a:rPr>
            <a:t>職務の増加及び多様化に伴い、</a:t>
          </a:r>
          <a:r>
            <a:rPr kumimoji="1" lang="ja-JP" altLang="en-US" sz="1100">
              <a:solidFill>
                <a:sysClr val="windowText" lastClr="000000"/>
              </a:solidFill>
              <a:effectLst/>
              <a:latin typeface="+mn-lt"/>
              <a:ea typeface="+mn-ea"/>
              <a:cs typeface="+mn-cs"/>
            </a:rPr>
            <a:t>職員が増加したためである。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今後も引き続き、定員管理の適正化に努める。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120438</xdr:rowOff>
    </xdr:from>
    <xdr:to>
      <xdr:col>81</xdr:col>
      <xdr:colOff>44450</xdr:colOff>
      <xdr:row>59</xdr:row>
      <xdr:rowOff>136525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3598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104352</xdr:rowOff>
    </xdr:from>
    <xdr:to>
      <xdr:col>77</xdr:col>
      <xdr:colOff>44450</xdr:colOff>
      <xdr:row>59</xdr:row>
      <xdr:rowOff>120438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199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94968</xdr:rowOff>
    </xdr:from>
    <xdr:to>
      <xdr:col>72</xdr:col>
      <xdr:colOff>203200</xdr:colOff>
      <xdr:row>59</xdr:row>
      <xdr:rowOff>104352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10518"/>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94968</xdr:rowOff>
    </xdr:from>
    <xdr:to>
      <xdr:col>68</xdr:col>
      <xdr:colOff>152400</xdr:colOff>
      <xdr:row>59</xdr:row>
      <xdr:rowOff>97649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10518"/>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85725</xdr:rowOff>
    </xdr:from>
    <xdr:to>
      <xdr:col>81</xdr:col>
      <xdr:colOff>95250</xdr:colOff>
      <xdr:row>60</xdr:row>
      <xdr:rowOff>15875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7002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69638</xdr:rowOff>
    </xdr:from>
    <xdr:to>
      <xdr:col>77</xdr:col>
      <xdr:colOff>95250</xdr:colOff>
      <xdr:row>59</xdr:row>
      <xdr:rowOff>171238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9965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5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53552</xdr:rowOff>
    </xdr:from>
    <xdr:to>
      <xdr:col>73</xdr:col>
      <xdr:colOff>44450</xdr:colOff>
      <xdr:row>59</xdr:row>
      <xdr:rowOff>155152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165329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44168</xdr:rowOff>
    </xdr:from>
    <xdr:to>
      <xdr:col>68</xdr:col>
      <xdr:colOff>203200</xdr:colOff>
      <xdr:row>59</xdr:row>
      <xdr:rowOff>145768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155945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46849</xdr:rowOff>
    </xdr:from>
    <xdr:to>
      <xdr:col>64</xdr:col>
      <xdr:colOff>152400</xdr:colOff>
      <xdr:row>59</xdr:row>
      <xdr:rowOff>148449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158626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3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実質公債費負担比率は、前年度と比べ、</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ヵ年平均値は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大きくなった。主な要因としては、元利償還金の増加や公営企業の繰入金の増加が考えられる。</a:t>
          </a:r>
          <a:endParaRPr lang="ja-JP" altLang="ja-JP" sz="1400">
            <a:effectLst/>
          </a:endParaRPr>
        </a:p>
        <a:p>
          <a:r>
            <a:rPr kumimoji="1" lang="ja-JP" altLang="ja-JP" sz="1100">
              <a:solidFill>
                <a:schemeClr val="dk1"/>
              </a:solidFill>
              <a:effectLst/>
              <a:latin typeface="+mn-lt"/>
              <a:ea typeface="+mn-ea"/>
              <a:cs typeface="+mn-cs"/>
            </a:rPr>
            <a:t>今後、大規模事業の予定があることより、地方債の借入が増えることが見込まれることから、実質公債費率が大きくなる見通しである。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30480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4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39</xdr:row>
      <xdr:rowOff>153670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767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81280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115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164254</xdr:rowOff>
    </xdr:from>
    <xdr:to>
      <xdr:col>68</xdr:col>
      <xdr:colOff>152400</xdr:colOff>
      <xdr:row>39</xdr:row>
      <xdr:rowOff>24977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6793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年度の将来負担比率は、前年度値</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増加した要因は、財政調整基金の取り崩しにより基金残高が減少したためと考えられる。今後については、大規模事業の予定があることより、地方債の借入が増えることが見込まれることから、将来負担比率は増加する見通し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22406</xdr:rowOff>
    </xdr:from>
    <xdr:to>
      <xdr:col>81</xdr:col>
      <xdr:colOff>44450</xdr:colOff>
      <xdr:row>16</xdr:row>
      <xdr:rowOff>4354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594156"/>
          <a:ext cx="838200" cy="15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81824</xdr:rowOff>
    </xdr:from>
    <xdr:to>
      <xdr:col>77</xdr:col>
      <xdr:colOff>44450</xdr:colOff>
      <xdr:row>15</xdr:row>
      <xdr:rowOff>22406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482124"/>
          <a:ext cx="8890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81824</xdr:rowOff>
    </xdr:from>
    <xdr:to>
      <xdr:col>72</xdr:col>
      <xdr:colOff>203200</xdr:colOff>
      <xdr:row>14</xdr:row>
      <xdr:rowOff>147320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82124"/>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147320</xdr:rowOff>
    </xdr:from>
    <xdr:to>
      <xdr:col>68</xdr:col>
      <xdr:colOff>152400</xdr:colOff>
      <xdr:row>15</xdr:row>
      <xdr:rowOff>10341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4762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125004</xdr:rowOff>
    </xdr:from>
    <xdr:to>
      <xdr:col>81</xdr:col>
      <xdr:colOff>95250</xdr:colOff>
      <xdr:row>16</xdr:row>
      <xdr:rowOff>55154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97081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6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143056</xdr:rowOff>
    </xdr:from>
    <xdr:to>
      <xdr:col>77</xdr:col>
      <xdr:colOff>95250</xdr:colOff>
      <xdr:row>15</xdr:row>
      <xdr:rowOff>73206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57983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2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31024</xdr:rowOff>
    </xdr:from>
    <xdr:to>
      <xdr:col>73</xdr:col>
      <xdr:colOff>44450</xdr:colOff>
      <xdr:row>14</xdr:row>
      <xdr:rowOff>132624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3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117401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1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130991</xdr:rowOff>
    </xdr:from>
    <xdr:to>
      <xdr:col>64</xdr:col>
      <xdr:colOff>152400</xdr:colOff>
      <xdr:row>15</xdr:row>
      <xdr:rowOff>61141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45918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1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33,566
32,426
6.59
13,037,726
12,429,950
592,643
6,785,229
6,420,134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ja-JP" altLang="en-US" sz="1100">
              <a:solidFill>
                <a:schemeClr val="dk1"/>
              </a:solidFill>
              <a:effectLst/>
              <a:latin typeface="+mn-lt"/>
              <a:ea typeface="+mn-ea"/>
              <a:cs typeface="+mn-cs"/>
            </a:rPr>
            <a:t>前年度と同じ</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類似団体平均を下回っているのは、ごみ処理業務や消防業務を一部事務組合で行っているためである。</a:t>
          </a:r>
          <a:endParaRPr lang="ja-JP" altLang="ja-JP" sz="1400">
            <a:effectLst/>
          </a:endParaRPr>
        </a:p>
        <a:p>
          <a:r>
            <a:rPr kumimoji="1" lang="ja-JP" altLang="ja-JP" sz="1100">
              <a:solidFill>
                <a:schemeClr val="dk1"/>
              </a:solidFill>
              <a:effectLst/>
              <a:latin typeface="+mn-lt"/>
              <a:ea typeface="+mn-ea"/>
              <a:cs typeface="+mn-cs"/>
            </a:rPr>
            <a:t>一部事務組合の人件費に充てる負担金を合計した場合は、大きく増加することとなり、今後もこれらを含めた経費について抑制に努める。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91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物件費に係る経常収支比率は類似団体平均値を上回る</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ysClr val="windowText" lastClr="000000"/>
              </a:solidFill>
              <a:effectLst/>
              <a:latin typeface="+mn-lt"/>
              <a:ea typeface="+mn-ea"/>
              <a:cs typeface="+mn-cs"/>
            </a:rPr>
            <a:t>給食調理業務委託料</a:t>
          </a:r>
          <a:r>
            <a:rPr kumimoji="1" lang="en-US" altLang="ja-JP" sz="1100">
              <a:solidFill>
                <a:sysClr val="windowText" lastClr="000000"/>
              </a:solidFill>
              <a:effectLst/>
              <a:latin typeface="+mn-lt"/>
              <a:ea typeface="+mn-ea"/>
              <a:cs typeface="+mn-cs"/>
            </a:rPr>
            <a:t>82,360</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+18,135</a:t>
          </a:r>
          <a:r>
            <a:rPr kumimoji="1" lang="ja-JP" altLang="ja-JP" sz="1100">
              <a:solidFill>
                <a:sysClr val="windowText" lastClr="000000"/>
              </a:solidFill>
              <a:effectLst/>
              <a:latin typeface="+mn-lt"/>
              <a:ea typeface="+mn-ea"/>
              <a:cs typeface="+mn-cs"/>
            </a:rPr>
            <a:t>千円）</a:t>
          </a:r>
          <a:r>
            <a:rPr kumimoji="1" lang="ja-JP" altLang="en-US" sz="1100">
              <a:solidFill>
                <a:srgbClr val="FF0000"/>
              </a:solidFill>
              <a:effectLst/>
              <a:latin typeface="+mn-lt"/>
              <a:ea typeface="+mn-ea"/>
              <a:cs typeface="+mn-cs"/>
            </a:rPr>
            <a:t>、</a:t>
          </a:r>
          <a:r>
            <a:rPr kumimoji="1" lang="ja-JP" altLang="en-US" sz="1100">
              <a:solidFill>
                <a:sysClr val="windowText" lastClr="000000"/>
              </a:solidFill>
              <a:effectLst/>
              <a:latin typeface="+mn-lt"/>
              <a:ea typeface="+mn-ea"/>
              <a:cs typeface="+mn-cs"/>
            </a:rPr>
            <a:t>民間プール活用授業支援委託料</a:t>
          </a:r>
          <a:r>
            <a:rPr kumimoji="1" lang="en-US" altLang="ja-JP" sz="1100">
              <a:solidFill>
                <a:sysClr val="windowText" lastClr="000000"/>
              </a:solidFill>
              <a:effectLst/>
              <a:latin typeface="+mn-lt"/>
              <a:ea typeface="+mn-ea"/>
              <a:cs typeface="+mn-cs"/>
            </a:rPr>
            <a:t>17,439</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17,439</a:t>
          </a:r>
          <a:r>
            <a:rPr kumimoji="1" lang="ja-JP" altLang="ja-JP" sz="1100">
              <a:solidFill>
                <a:sysClr val="windowText" lastClr="000000"/>
              </a:solidFill>
              <a:effectLst/>
              <a:latin typeface="+mn-lt"/>
              <a:ea typeface="+mn-ea"/>
              <a:cs typeface="+mn-cs"/>
            </a:rPr>
            <a:t>千円）、各種予防接種委託料</a:t>
          </a:r>
          <a:r>
            <a:rPr kumimoji="1" lang="en-US" altLang="ja-JP" sz="1100">
              <a:solidFill>
                <a:sysClr val="windowText" lastClr="000000"/>
              </a:solidFill>
              <a:effectLst/>
              <a:latin typeface="+mn-lt"/>
              <a:ea typeface="+mn-ea"/>
              <a:cs typeface="+mn-cs"/>
            </a:rPr>
            <a:t>115,755</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14,393</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等により増額となったためである。</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17</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0416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98425</xdr:rowOff>
    </xdr:from>
    <xdr:to>
      <xdr:col>78</xdr:col>
      <xdr:colOff>69850</xdr:colOff>
      <xdr:row>17</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013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98425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387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387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48277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47625</xdr:rowOff>
    </xdr:from>
    <xdr:to>
      <xdr:col>74</xdr:col>
      <xdr:colOff>31750</xdr:colOff>
      <xdr:row>17</xdr:row>
      <xdr:rowOff>149225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134002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156210</xdr:rowOff>
    </xdr:from>
    <xdr:to>
      <xdr:col>65</xdr:col>
      <xdr:colOff>53975</xdr:colOff>
      <xdr:row>17</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となった。令和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の増加要因として</a:t>
          </a:r>
          <a:r>
            <a:rPr kumimoji="1" lang="ja-JP" altLang="ja-JP" sz="1100">
              <a:solidFill>
                <a:schemeClr val="dk1"/>
              </a:solidFill>
              <a:effectLst/>
              <a:latin typeface="+mn-lt"/>
              <a:ea typeface="+mn-ea"/>
              <a:cs typeface="+mn-cs"/>
            </a:rPr>
            <a:t>、施設型教育・保育給付費等委託料や、障害福祉サービス費、児童手当等</a:t>
          </a:r>
          <a:r>
            <a:rPr kumimoji="1" lang="ja-JP" altLang="en-US" sz="1100">
              <a:solidFill>
                <a:schemeClr val="dk1"/>
              </a:solidFill>
              <a:effectLst/>
              <a:latin typeface="+mn-lt"/>
              <a:ea typeface="+mn-ea"/>
              <a:cs typeface="+mn-cs"/>
            </a:rPr>
            <a:t>があげられる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37846</xdr:rowOff>
    </xdr:from>
    <xdr:to>
      <xdr:col>24</xdr:col>
      <xdr:colOff>25400</xdr:colOff>
      <xdr:row>59</xdr:row>
      <xdr:rowOff>83566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101533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117856</xdr:rowOff>
    </xdr:from>
    <xdr:to>
      <xdr:col>19</xdr:col>
      <xdr:colOff>187325</xdr:colOff>
      <xdr:row>59</xdr:row>
      <xdr:rowOff>37846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100619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58</xdr:row>
      <xdr:rowOff>117856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8882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106426</xdr:rowOff>
    </xdr:from>
    <xdr:to>
      <xdr:col>11</xdr:col>
      <xdr:colOff>9525</xdr:colOff>
      <xdr:row>57</xdr:row>
      <xdr:rowOff>115570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879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32766</xdr:rowOff>
    </xdr:from>
    <xdr:to>
      <xdr:col>24</xdr:col>
      <xdr:colOff>76200</xdr:colOff>
      <xdr:row>59</xdr:row>
      <xdr:rowOff>134366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4843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158496</xdr:rowOff>
    </xdr:from>
    <xdr:to>
      <xdr:col>20</xdr:col>
      <xdr:colOff>38100</xdr:colOff>
      <xdr:row>59</xdr:row>
      <xdr:rowOff>88646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73423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1018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67056</xdr:rowOff>
    </xdr:from>
    <xdr:to>
      <xdr:col>15</xdr:col>
      <xdr:colOff>149225</xdr:colOff>
      <xdr:row>58</xdr:row>
      <xdr:rowOff>168656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1001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153433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9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55626</xdr:rowOff>
    </xdr:from>
    <xdr:to>
      <xdr:col>6</xdr:col>
      <xdr:colOff>171450</xdr:colOff>
      <xdr:row>57</xdr:row>
      <xdr:rowOff>157226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142003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となった。その他の主なものは、特別会計への繰出金（国民健康保険特別会計、後期高齢者医療特別会計、介護保険特別会計）である。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15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63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133350</xdr:rowOff>
    </xdr:from>
    <xdr:to>
      <xdr:col>69</xdr:col>
      <xdr:colOff>92075</xdr:colOff>
      <xdr:row>56</xdr:row>
      <xdr:rowOff>114300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6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82550</xdr:rowOff>
    </xdr:from>
    <xdr:to>
      <xdr:col>69</xdr:col>
      <xdr:colOff>142875</xdr:colOff>
      <xdr:row>56</xdr:row>
      <xdr:rowOff>12700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22877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kumimoji="1" lang="ja-JP" altLang="ja-JP" sz="1100">
              <a:solidFill>
                <a:sysClr val="windowText" lastClr="000000"/>
              </a:solidFill>
              <a:effectLst/>
              <a:latin typeface="+mn-lt"/>
              <a:ea typeface="+mn-ea"/>
              <a:cs typeface="+mn-cs"/>
            </a:rPr>
            <a:t>海部東部消防組合負担金</a:t>
          </a:r>
          <a:r>
            <a:rPr kumimoji="1" lang="en-US" altLang="ja-JP" sz="1100">
              <a:solidFill>
                <a:sysClr val="windowText" lastClr="000000"/>
              </a:solidFill>
              <a:effectLst/>
              <a:latin typeface="+mn-lt"/>
              <a:ea typeface="+mn-ea"/>
              <a:cs typeface="+mn-cs"/>
            </a:rPr>
            <a:t>387,782</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34,882</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、海部地区環境事務組合負担金</a:t>
          </a:r>
          <a:r>
            <a:rPr kumimoji="1" lang="en-US" altLang="ja-JP" sz="1100">
              <a:solidFill>
                <a:schemeClr val="dk1"/>
              </a:solidFill>
              <a:effectLst/>
              <a:latin typeface="+mn-lt"/>
              <a:ea typeface="+mn-ea"/>
              <a:cs typeface="+mn-cs"/>
            </a:rPr>
            <a:t>269,962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26,898</a:t>
          </a:r>
          <a:r>
            <a:rPr kumimoji="1" lang="ja-JP" altLang="ja-JP" sz="1100">
              <a:solidFill>
                <a:schemeClr val="dk1"/>
              </a:solidFill>
              <a:effectLst/>
              <a:latin typeface="+mn-lt"/>
              <a:ea typeface="+mn-ea"/>
              <a:cs typeface="+mn-cs"/>
            </a:rPr>
            <a:t>千円）</a:t>
          </a:r>
          <a:r>
            <a:rPr kumimoji="1" lang="ja-JP" altLang="ja-JP" sz="1100">
              <a:solidFill>
                <a:sysClr val="windowText" lastClr="000000"/>
              </a:solidFill>
              <a:effectLst/>
              <a:latin typeface="+mn-lt"/>
              <a:ea typeface="+mn-ea"/>
              <a:cs typeface="+mn-cs"/>
            </a:rPr>
            <a:t>により、増額となったためである。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142240</xdr:rowOff>
    </xdr:from>
    <xdr:to>
      <xdr:col>82</xdr:col>
      <xdr:colOff>107950</xdr:colOff>
      <xdr:row>37</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14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142240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76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119380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119380</xdr:rowOff>
    </xdr:from>
    <xdr:to>
      <xdr:col>69</xdr:col>
      <xdr:colOff>92075</xdr:colOff>
      <xdr:row>37</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915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91440</xdr:rowOff>
    </xdr:from>
    <xdr:to>
      <xdr:col>78</xdr:col>
      <xdr:colOff>120650</xdr:colOff>
      <xdr:row>37</xdr:row>
      <xdr:rowOff>21590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31767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68580</xdr:rowOff>
    </xdr:from>
    <xdr:to>
      <xdr:col>69</xdr:col>
      <xdr:colOff>142875</xdr:colOff>
      <xdr:row>36</xdr:row>
      <xdr:rowOff>170180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公債費に係る経常収支比率は、</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8.5%</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en-US" sz="1100">
              <a:solidFill>
                <a:sysClr val="windowText" lastClr="000000"/>
              </a:solidFill>
              <a:effectLst/>
              <a:latin typeface="+mn-lt"/>
              <a:ea typeface="+mn-ea"/>
              <a:cs typeface="+mn-cs"/>
            </a:rPr>
            <a:t>減少要因として、平成</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年度の臨時財政対策債の償還が令和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年度に終了したことがあげられる。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今後も大規模事業の予定がある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、地方債の借入</a:t>
          </a:r>
          <a:r>
            <a:rPr kumimoji="1" lang="ja-JP" altLang="en-US" sz="1100">
              <a:solidFill>
                <a:sysClr val="windowText" lastClr="000000"/>
              </a:solidFill>
              <a:effectLst/>
              <a:latin typeface="+mn-lt"/>
              <a:ea typeface="+mn-ea"/>
              <a:cs typeface="+mn-cs"/>
            </a:rPr>
            <a:t>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138430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74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133858</xdr:rowOff>
    </xdr:from>
    <xdr:to>
      <xdr:col>19</xdr:col>
      <xdr:colOff>187325</xdr:colOff>
      <xdr:row>75</xdr:row>
      <xdr:rowOff>138430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992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60706</xdr:rowOff>
    </xdr:from>
    <xdr:to>
      <xdr:col>15</xdr:col>
      <xdr:colOff>98425</xdr:colOff>
      <xdr:row>75</xdr:row>
      <xdr:rowOff>133858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19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60706</xdr:rowOff>
    </xdr:from>
    <xdr:to>
      <xdr:col>11</xdr:col>
      <xdr:colOff>9525</xdr:colOff>
      <xdr:row>75</xdr:row>
      <xdr:rowOff>74422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19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83058</xdr:rowOff>
    </xdr:from>
    <xdr:to>
      <xdr:col>15</xdr:col>
      <xdr:colOff>149225</xdr:colOff>
      <xdr:row>76</xdr:row>
      <xdr:rowOff>13208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23385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xdr:rowOff>
    </xdr:from>
    <xdr:to>
      <xdr:col>11</xdr:col>
      <xdr:colOff>60325</xdr:colOff>
      <xdr:row>75</xdr:row>
      <xdr:rowOff>111506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121683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公債費以外に係る経常収支比率は、前年度と比較して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ポイント増加となり、類似団体平均値を上回る</a:t>
          </a:r>
          <a:r>
            <a:rPr kumimoji="1" lang="en-US" altLang="ja-JP" sz="1100">
              <a:solidFill>
                <a:schemeClr val="dk1"/>
              </a:solidFill>
              <a:effectLst/>
              <a:latin typeface="+mn-lt"/>
              <a:ea typeface="+mn-ea"/>
              <a:cs typeface="+mn-cs"/>
            </a:rPr>
            <a:t>83.8%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主に扶助費に係る経常収支比率が増加したが、今後も補助金・扶助費の再構築、業務管理委託の仕様見直し、公共工事のコスト見直し等経費削減を図り、抑制に努める。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8889</xdr:rowOff>
    </xdr:from>
    <xdr:to>
      <xdr:col>82</xdr:col>
      <xdr:colOff>107950</xdr:colOff>
      <xdr:row>78</xdr:row>
      <xdr:rowOff>43180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81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78</xdr:row>
      <xdr:rowOff>8889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25245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77</xdr:row>
      <xdr:rowOff>50800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058139"/>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77</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5813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135907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129539</xdr:rowOff>
    </xdr:from>
    <xdr:to>
      <xdr:col>78</xdr:col>
      <xdr:colOff>120650</xdr:colOff>
      <xdr:row>78</xdr:row>
      <xdr:rowOff>59689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148589</xdr:rowOff>
    </xdr:from>
    <xdr:to>
      <xdr:col>69</xdr:col>
      <xdr:colOff>142875</xdr:colOff>
      <xdr:row>76</xdr:row>
      <xdr:rowOff>78739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63516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48277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93886</xdr:rowOff>
    </xdr:from>
    <xdr:to>
      <xdr:col>29</xdr:col>
      <xdr:colOff>127000</xdr:colOff>
      <xdr:row>19</xdr:row>
      <xdr:rowOff>37128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8911"/>
          <a:ext cx="0" cy="1143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9205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1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37128</xdr:rowOff>
    </xdr:from>
    <xdr:to>
      <xdr:col>30</xdr:col>
      <xdr:colOff>25400</xdr:colOff>
      <xdr:row>19</xdr:row>
      <xdr:rowOff>37128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42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93886</xdr:rowOff>
    </xdr:from>
    <xdr:to>
      <xdr:col>30</xdr:col>
      <xdr:colOff>25400</xdr:colOff>
      <xdr:row>12</xdr:row>
      <xdr:rowOff>93886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8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156032</xdr:rowOff>
    </xdr:from>
    <xdr:to>
      <xdr:col>29</xdr:col>
      <xdr:colOff>127000</xdr:colOff>
      <xdr:row>19</xdr:row>
      <xdr:rowOff>17620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89757"/>
          <a:ext cx="647700" cy="33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53146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36619</xdr:rowOff>
    </xdr:from>
    <xdr:to>
      <xdr:col>29</xdr:col>
      <xdr:colOff>177800</xdr:colOff>
      <xdr:row>17</xdr:row>
      <xdr:rowOff>138219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17620</xdr:rowOff>
    </xdr:from>
    <xdr:to>
      <xdr:col>26</xdr:col>
      <xdr:colOff>50800</xdr:colOff>
      <xdr:row>19</xdr:row>
      <xdr:rowOff>53195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22795"/>
          <a:ext cx="698500" cy="35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89905</xdr:rowOff>
    </xdr:from>
    <xdr:to>
      <xdr:col>26</xdr:col>
      <xdr:colOff>101600</xdr:colOff>
      <xdr:row>18</xdr:row>
      <xdr:rowOff>20055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2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2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53195</xdr:rowOff>
    </xdr:from>
    <xdr:to>
      <xdr:col>22</xdr:col>
      <xdr:colOff>114300</xdr:colOff>
      <xdr:row>19</xdr:row>
      <xdr:rowOff>62469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8370"/>
          <a:ext cx="698500" cy="9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118937</xdr:rowOff>
    </xdr:from>
    <xdr:to>
      <xdr:col>22</xdr:col>
      <xdr:colOff>165100</xdr:colOff>
      <xdr:row>18</xdr:row>
      <xdr:rowOff>49087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1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59264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62469</xdr:rowOff>
    </xdr:from>
    <xdr:to>
      <xdr:col>18</xdr:col>
      <xdr:colOff>177800</xdr:colOff>
      <xdr:row>19</xdr:row>
      <xdr:rowOff>79930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67644"/>
          <a:ext cx="698500" cy="17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129573</xdr:rowOff>
    </xdr:from>
    <xdr:to>
      <xdr:col>19</xdr:col>
      <xdr:colOff>38100</xdr:colOff>
      <xdr:row>18</xdr:row>
      <xdr:rowOff>59723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147697</xdr:rowOff>
    </xdr:from>
    <xdr:to>
      <xdr:col>15</xdr:col>
      <xdr:colOff>101600</xdr:colOff>
      <xdr:row>18</xdr:row>
      <xdr:rowOff>77847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88024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105232</xdr:rowOff>
    </xdr:from>
    <xdr:to>
      <xdr:col>29</xdr:col>
      <xdr:colOff>177800</xdr:colOff>
      <xdr:row>19</xdr:row>
      <xdr:rowOff>35382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38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13809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138270</xdr:rowOff>
    </xdr:from>
    <xdr:to>
      <xdr:col>26</xdr:col>
      <xdr:colOff>101600</xdr:colOff>
      <xdr:row>19</xdr:row>
      <xdr:rowOff>68420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7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53197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2395</xdr:rowOff>
    </xdr:from>
    <xdr:to>
      <xdr:col>22</xdr:col>
      <xdr:colOff>165100</xdr:colOff>
      <xdr:row>19</xdr:row>
      <xdr:rowOff>103995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7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88772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11669</xdr:rowOff>
    </xdr:from>
    <xdr:to>
      <xdr:col>19</xdr:col>
      <xdr:colOff>38100</xdr:colOff>
      <xdr:row>19</xdr:row>
      <xdr:rowOff>113269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98046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29130</xdr:rowOff>
    </xdr:from>
    <xdr:to>
      <xdr:col>15</xdr:col>
      <xdr:colOff>101600</xdr:colOff>
      <xdr:row>19</xdr:row>
      <xdr:rowOff>130730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34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115507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2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241757</xdr:rowOff>
    </xdr:from>
    <xdr:to>
      <xdr:col>29</xdr:col>
      <xdr:colOff>127000</xdr:colOff>
      <xdr:row>35</xdr:row>
      <xdr:rowOff>253119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52107"/>
          <a:ext cx="647700" cy="11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253119</xdr:rowOff>
    </xdr:from>
    <xdr:to>
      <xdr:col>26</xdr:col>
      <xdr:colOff>50800</xdr:colOff>
      <xdr:row>35</xdr:row>
      <xdr:rowOff>265966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63469"/>
          <a:ext cx="698500" cy="1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265966</xdr:rowOff>
    </xdr:from>
    <xdr:to>
      <xdr:col>22</xdr:col>
      <xdr:colOff>114300</xdr:colOff>
      <xdr:row>35</xdr:row>
      <xdr:rowOff>330797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6316"/>
          <a:ext cx="698500" cy="64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330797</xdr:rowOff>
    </xdr:from>
    <xdr:to>
      <xdr:col>18</xdr:col>
      <xdr:colOff>177800</xdr:colOff>
      <xdr:row>36</xdr:row>
      <xdr:rowOff>13020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41147"/>
          <a:ext cx="698500" cy="25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190957</xdr:rowOff>
    </xdr:from>
    <xdr:to>
      <xdr:col>29</xdr:col>
      <xdr:colOff>177800</xdr:colOff>
      <xdr:row>35</xdr:row>
      <xdr:rowOff>292557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01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163034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202319</xdr:rowOff>
    </xdr:from>
    <xdr:to>
      <xdr:col>26</xdr:col>
      <xdr:colOff>101600</xdr:colOff>
      <xdr:row>35</xdr:row>
      <xdr:rowOff>303919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288696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99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215166</xdr:rowOff>
    </xdr:from>
    <xdr:to>
      <xdr:col>22</xdr:col>
      <xdr:colOff>165100</xdr:colOff>
      <xdr:row>35</xdr:row>
      <xdr:rowOff>316766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5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301543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1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279997</xdr:rowOff>
    </xdr:from>
    <xdr:to>
      <xdr:col>19</xdr:col>
      <xdr:colOff>38100</xdr:colOff>
      <xdr:row>36</xdr:row>
      <xdr:rowOff>38697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90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23474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305120</xdr:rowOff>
    </xdr:from>
    <xdr:to>
      <xdr:col>15</xdr:col>
      <xdr:colOff>101600</xdr:colOff>
      <xdr:row>36</xdr:row>
      <xdr:rowOff>63820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48597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33,566
32,426
6.59
13,037,726
12,429,950
592,643
6,785,229
6,420,134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141366</xdr:rowOff>
    </xdr:from>
    <xdr:to>
      <xdr:col>24</xdr:col>
      <xdr:colOff>63500</xdr:colOff>
      <xdr:row>39</xdr:row>
      <xdr:rowOff>14411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56466"/>
          <a:ext cx="838200" cy="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14411</xdr:rowOff>
    </xdr:from>
    <xdr:to>
      <xdr:col>19</xdr:col>
      <xdr:colOff>177800</xdr:colOff>
      <xdr:row>39</xdr:row>
      <xdr:rowOff>54710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00961"/>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54710</xdr:rowOff>
    </xdr:from>
    <xdr:to>
      <xdr:col>15</xdr:col>
      <xdr:colOff>50800</xdr:colOff>
      <xdr:row>39</xdr:row>
      <xdr:rowOff>69879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41260"/>
          <a:ext cx="8890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69879</xdr:rowOff>
    </xdr:from>
    <xdr:to>
      <xdr:col>10</xdr:col>
      <xdr:colOff>114300</xdr:colOff>
      <xdr:row>39</xdr:row>
      <xdr:rowOff>89996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5642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90566</xdr:rowOff>
    </xdr:from>
    <xdr:to>
      <xdr:col>24</xdr:col>
      <xdr:colOff>114300</xdr:colOff>
      <xdr:row>39</xdr:row>
      <xdr:rowOff>20716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0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5493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2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135061</xdr:rowOff>
    </xdr:from>
    <xdr:to>
      <xdr:col>20</xdr:col>
      <xdr:colOff>38100</xdr:colOff>
      <xdr:row>39</xdr:row>
      <xdr:rowOff>65211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56338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3910</xdr:rowOff>
    </xdr:from>
    <xdr:to>
      <xdr:col>15</xdr:col>
      <xdr:colOff>101600</xdr:colOff>
      <xdr:row>39</xdr:row>
      <xdr:rowOff>105510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96637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8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19079</xdr:rowOff>
    </xdr:from>
    <xdr:to>
      <xdr:col>10</xdr:col>
      <xdr:colOff>165100</xdr:colOff>
      <xdr:row>39</xdr:row>
      <xdr:rowOff>120679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0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111806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9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39196</xdr:rowOff>
    </xdr:from>
    <xdr:to>
      <xdr:col>6</xdr:col>
      <xdr:colOff>38100</xdr:colOff>
      <xdr:row>39</xdr:row>
      <xdr:rowOff>140796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2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131923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30740</xdr:rowOff>
    </xdr:from>
    <xdr:to>
      <xdr:col>24</xdr:col>
      <xdr:colOff>63500</xdr:colOff>
      <xdr:row>58</xdr:row>
      <xdr:rowOff>95287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74840"/>
          <a:ext cx="8382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89316</xdr:rowOff>
    </xdr:from>
    <xdr:to>
      <xdr:col>19</xdr:col>
      <xdr:colOff>177800</xdr:colOff>
      <xdr:row>58</xdr:row>
      <xdr:rowOff>95287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33416"/>
          <a:ext cx="889000" cy="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89316</xdr:rowOff>
    </xdr:from>
    <xdr:to>
      <xdr:col>15</xdr:col>
      <xdr:colOff>50800</xdr:colOff>
      <xdr:row>58</xdr:row>
      <xdr:rowOff>125847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3416"/>
          <a:ext cx="8890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125847</xdr:rowOff>
    </xdr:from>
    <xdr:to>
      <xdr:col>10</xdr:col>
      <xdr:colOff>114300</xdr:colOff>
      <xdr:row>58</xdr:row>
      <xdr:rowOff>164096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69947"/>
          <a:ext cx="889000" cy="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151390</xdr:rowOff>
    </xdr:from>
    <xdr:to>
      <xdr:col>24</xdr:col>
      <xdr:colOff>114300</xdr:colOff>
      <xdr:row>58</xdr:row>
      <xdr:rowOff>81540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129817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44487</xdr:rowOff>
    </xdr:from>
    <xdr:to>
      <xdr:col>20</xdr:col>
      <xdr:colOff>38100</xdr:colOff>
      <xdr:row>58</xdr:row>
      <xdr:rowOff>146087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137214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8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38516</xdr:rowOff>
    </xdr:from>
    <xdr:to>
      <xdr:col>15</xdr:col>
      <xdr:colOff>101600</xdr:colOff>
      <xdr:row>58</xdr:row>
      <xdr:rowOff>140116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131243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75047</xdr:rowOff>
    </xdr:from>
    <xdr:to>
      <xdr:col>10</xdr:col>
      <xdr:colOff>165100</xdr:colOff>
      <xdr:row>59</xdr:row>
      <xdr:rowOff>5197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167774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113296</xdr:rowOff>
    </xdr:from>
    <xdr:to>
      <xdr:col>6</xdr:col>
      <xdr:colOff>38100</xdr:colOff>
      <xdr:row>59</xdr:row>
      <xdr:rowOff>43446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34573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96403</xdr:rowOff>
    </xdr:from>
    <xdr:to>
      <xdr:col>24</xdr:col>
      <xdr:colOff>63500</xdr:colOff>
      <xdr:row>78</xdr:row>
      <xdr:rowOff>96952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69503"/>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93934</xdr:rowOff>
    </xdr:from>
    <xdr:to>
      <xdr:col>19</xdr:col>
      <xdr:colOff>177800</xdr:colOff>
      <xdr:row>78</xdr:row>
      <xdr:rowOff>96403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7034"/>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93934</xdr:rowOff>
    </xdr:from>
    <xdr:to>
      <xdr:col>15</xdr:col>
      <xdr:colOff>50800</xdr:colOff>
      <xdr:row>78</xdr:row>
      <xdr:rowOff>99420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703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97044</xdr:rowOff>
    </xdr:from>
    <xdr:to>
      <xdr:col>10</xdr:col>
      <xdr:colOff>114300</xdr:colOff>
      <xdr:row>78</xdr:row>
      <xdr:rowOff>99420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70144"/>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46152</xdr:rowOff>
    </xdr:from>
    <xdr:to>
      <xdr:col>24</xdr:col>
      <xdr:colOff>114300</xdr:colOff>
      <xdr:row>78</xdr:row>
      <xdr:rowOff>147752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132529</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4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45603</xdr:rowOff>
    </xdr:from>
    <xdr:to>
      <xdr:col>20</xdr:col>
      <xdr:colOff>38100</xdr:colOff>
      <xdr:row>78</xdr:row>
      <xdr:rowOff>147203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138330</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11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43134</xdr:rowOff>
    </xdr:from>
    <xdr:to>
      <xdr:col>15</xdr:col>
      <xdr:colOff>101600</xdr:colOff>
      <xdr:row>78</xdr:row>
      <xdr:rowOff>144734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135861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48620</xdr:rowOff>
    </xdr:from>
    <xdr:to>
      <xdr:col>10</xdr:col>
      <xdr:colOff>165100</xdr:colOff>
      <xdr:row>78</xdr:row>
      <xdr:rowOff>150220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141347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4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46244</xdr:rowOff>
    </xdr:from>
    <xdr:to>
      <xdr:col>6</xdr:col>
      <xdr:colOff>38100</xdr:colOff>
      <xdr:row>78</xdr:row>
      <xdr:rowOff>147844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138971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12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129011</xdr:rowOff>
    </xdr:from>
    <xdr:to>
      <xdr:col>24</xdr:col>
      <xdr:colOff>63500</xdr:colOff>
      <xdr:row>96</xdr:row>
      <xdr:rowOff>92292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6761"/>
          <a:ext cx="838200" cy="13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92292</xdr:rowOff>
    </xdr:from>
    <xdr:to>
      <xdr:col>19</xdr:col>
      <xdr:colOff>177800</xdr:colOff>
      <xdr:row>97</xdr:row>
      <xdr:rowOff>34675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1492"/>
          <a:ext cx="889000" cy="11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55161</xdr:rowOff>
    </xdr:from>
    <xdr:to>
      <xdr:col>15</xdr:col>
      <xdr:colOff>50800</xdr:colOff>
      <xdr:row>97</xdr:row>
      <xdr:rowOff>34675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14361"/>
          <a:ext cx="889000" cy="1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55161</xdr:rowOff>
    </xdr:from>
    <xdr:to>
      <xdr:col>10</xdr:col>
      <xdr:colOff>114300</xdr:colOff>
      <xdr:row>98</xdr:row>
      <xdr:rowOff>9235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14361"/>
          <a:ext cx="889000" cy="29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78211</xdr:rowOff>
    </xdr:from>
    <xdr:to>
      <xdr:col>24</xdr:col>
      <xdr:colOff>114300</xdr:colOff>
      <xdr:row>96</xdr:row>
      <xdr:rowOff>8361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101088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1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41492</xdr:rowOff>
    </xdr:from>
    <xdr:to>
      <xdr:col>20</xdr:col>
      <xdr:colOff>38100</xdr:colOff>
      <xdr:row>96</xdr:row>
      <xdr:rowOff>143092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159619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7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155325</xdr:rowOff>
    </xdr:from>
    <xdr:to>
      <xdr:col>15</xdr:col>
      <xdr:colOff>101600</xdr:colOff>
      <xdr:row>97</xdr:row>
      <xdr:rowOff>85475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102002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4361</xdr:rowOff>
    </xdr:from>
    <xdr:to>
      <xdr:col>10</xdr:col>
      <xdr:colOff>165100</xdr:colOff>
      <xdr:row>96</xdr:row>
      <xdr:rowOff>105961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6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122488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129885</xdr:rowOff>
    </xdr:from>
    <xdr:to>
      <xdr:col>6</xdr:col>
      <xdr:colOff>38100</xdr:colOff>
      <xdr:row>98</xdr:row>
      <xdr:rowOff>60035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76562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150585</xdr:rowOff>
    </xdr:from>
    <xdr:to>
      <xdr:col>55</xdr:col>
      <xdr:colOff>0</xdr:colOff>
      <xdr:row>38</xdr:row>
      <xdr:rowOff>166555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65685"/>
          <a:ext cx="8382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155702</xdr:rowOff>
    </xdr:from>
    <xdr:to>
      <xdr:col>50</xdr:col>
      <xdr:colOff>114300</xdr:colOff>
      <xdr:row>38</xdr:row>
      <xdr:rowOff>166555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70802"/>
          <a:ext cx="889000" cy="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155702</xdr:rowOff>
    </xdr:from>
    <xdr:to>
      <xdr:col>45</xdr:col>
      <xdr:colOff>177800</xdr:colOff>
      <xdr:row>39</xdr:row>
      <xdr:rowOff>33848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70802"/>
          <a:ext cx="889000" cy="4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122239</xdr:rowOff>
    </xdr:from>
    <xdr:to>
      <xdr:col>41</xdr:col>
      <xdr:colOff>50800</xdr:colOff>
      <xdr:row>39</xdr:row>
      <xdr:rowOff>33848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08639"/>
          <a:ext cx="889000" cy="11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99785</xdr:rowOff>
    </xdr:from>
    <xdr:to>
      <xdr:col>55</xdr:col>
      <xdr:colOff>50800</xdr:colOff>
      <xdr:row>39</xdr:row>
      <xdr:rowOff>29935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78212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115755</xdr:rowOff>
    </xdr:from>
    <xdr:to>
      <xdr:col>50</xdr:col>
      <xdr:colOff>165100</xdr:colOff>
      <xdr:row>39</xdr:row>
      <xdr:rowOff>45905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37032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104902</xdr:rowOff>
    </xdr:from>
    <xdr:to>
      <xdr:col>46</xdr:col>
      <xdr:colOff>38100</xdr:colOff>
      <xdr:row>39</xdr:row>
      <xdr:rowOff>35052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26179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154498</xdr:rowOff>
    </xdr:from>
    <xdr:to>
      <xdr:col>41</xdr:col>
      <xdr:colOff>101600</xdr:colOff>
      <xdr:row>39</xdr:row>
      <xdr:rowOff>84648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6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75775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71439</xdr:rowOff>
    </xdr:from>
    <xdr:to>
      <xdr:col>36</xdr:col>
      <xdr:colOff>165100</xdr:colOff>
      <xdr:row>33</xdr:row>
      <xdr:rowOff>1589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5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164166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5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130979</xdr:rowOff>
    </xdr:from>
    <xdr:to>
      <xdr:col>55</xdr:col>
      <xdr:colOff>0</xdr:colOff>
      <xdr:row>57</xdr:row>
      <xdr:rowOff>83053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32179"/>
          <a:ext cx="838200" cy="1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77052</xdr:rowOff>
    </xdr:from>
    <xdr:to>
      <xdr:col>50</xdr:col>
      <xdr:colOff>114300</xdr:colOff>
      <xdr:row>57</xdr:row>
      <xdr:rowOff>83053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9702"/>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77052</xdr:rowOff>
    </xdr:from>
    <xdr:to>
      <xdr:col>45</xdr:col>
      <xdr:colOff>177800</xdr:colOff>
      <xdr:row>57</xdr:row>
      <xdr:rowOff>78453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9702"/>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25926</xdr:rowOff>
    </xdr:from>
    <xdr:to>
      <xdr:col>41</xdr:col>
      <xdr:colOff>50800</xdr:colOff>
      <xdr:row>57</xdr:row>
      <xdr:rowOff>78453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98576"/>
          <a:ext cx="889000" cy="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80179</xdr:rowOff>
    </xdr:from>
    <xdr:to>
      <xdr:col>55</xdr:col>
      <xdr:colOff>50800</xdr:colOff>
      <xdr:row>57</xdr:row>
      <xdr:rowOff>10329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58606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32253</xdr:rowOff>
    </xdr:from>
    <xdr:to>
      <xdr:col>50</xdr:col>
      <xdr:colOff>165100</xdr:colOff>
      <xdr:row>57</xdr:row>
      <xdr:rowOff>133853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124980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9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26252</xdr:rowOff>
    </xdr:from>
    <xdr:to>
      <xdr:col>46</xdr:col>
      <xdr:colOff>38100</xdr:colOff>
      <xdr:row>57</xdr:row>
      <xdr:rowOff>127852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118979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27653</xdr:rowOff>
    </xdr:from>
    <xdr:to>
      <xdr:col>41</xdr:col>
      <xdr:colOff>101600</xdr:colOff>
      <xdr:row>57</xdr:row>
      <xdr:rowOff>129253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0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120380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146576</xdr:rowOff>
    </xdr:from>
    <xdr:to>
      <xdr:col>36</xdr:col>
      <xdr:colOff>165100</xdr:colOff>
      <xdr:row>57</xdr:row>
      <xdr:rowOff>76726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67853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66566</xdr:rowOff>
    </xdr:from>
    <xdr:to>
      <xdr:col>55</xdr:col>
      <xdr:colOff>0</xdr:colOff>
      <xdr:row>78</xdr:row>
      <xdr:rowOff>154502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68216"/>
          <a:ext cx="838200" cy="25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154502</xdr:rowOff>
    </xdr:from>
    <xdr:to>
      <xdr:col>50</xdr:col>
      <xdr:colOff>114300</xdr:colOff>
      <xdr:row>79</xdr:row>
      <xdr:rowOff>8331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27602"/>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8331</xdr:rowOff>
    </xdr:from>
    <xdr:to>
      <xdr:col>45</xdr:col>
      <xdr:colOff>177800</xdr:colOff>
      <xdr:row>79</xdr:row>
      <xdr:rowOff>13266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2881"/>
          <a:ext cx="889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13266</xdr:rowOff>
    </xdr:from>
    <xdr:to>
      <xdr:col>41</xdr:col>
      <xdr:colOff>50800</xdr:colOff>
      <xdr:row>79</xdr:row>
      <xdr:rowOff>20332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57816"/>
          <a:ext cx="8890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15766</xdr:rowOff>
    </xdr:from>
    <xdr:to>
      <xdr:col>55</xdr:col>
      <xdr:colOff>50800</xdr:colOff>
      <xdr:row>77</xdr:row>
      <xdr:rowOff>117366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38643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6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103702</xdr:rowOff>
    </xdr:from>
    <xdr:to>
      <xdr:col>50</xdr:col>
      <xdr:colOff>165100</xdr:colOff>
      <xdr:row>79</xdr:row>
      <xdr:rowOff>33852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24979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6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128981</xdr:rowOff>
    </xdr:from>
    <xdr:to>
      <xdr:col>46</xdr:col>
      <xdr:colOff>38100</xdr:colOff>
      <xdr:row>79</xdr:row>
      <xdr:rowOff>59131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50258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133916</xdr:rowOff>
    </xdr:from>
    <xdr:to>
      <xdr:col>41</xdr:col>
      <xdr:colOff>101600</xdr:colOff>
      <xdr:row>79</xdr:row>
      <xdr:rowOff>64066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55193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9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140982</xdr:rowOff>
    </xdr:from>
    <xdr:to>
      <xdr:col>36</xdr:col>
      <xdr:colOff>165100</xdr:colOff>
      <xdr:row>79</xdr:row>
      <xdr:rowOff>71132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62259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111575</xdr:rowOff>
    </xdr:from>
    <xdr:to>
      <xdr:col>55</xdr:col>
      <xdr:colOff>0</xdr:colOff>
      <xdr:row>98</xdr:row>
      <xdr:rowOff>124116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13675"/>
          <a:ext cx="8382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104062</xdr:rowOff>
    </xdr:from>
    <xdr:to>
      <xdr:col>50</xdr:col>
      <xdr:colOff>114300</xdr:colOff>
      <xdr:row>98</xdr:row>
      <xdr:rowOff>111575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06162"/>
          <a:ext cx="889000" cy="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95436</xdr:rowOff>
    </xdr:from>
    <xdr:to>
      <xdr:col>45</xdr:col>
      <xdr:colOff>177800</xdr:colOff>
      <xdr:row>98</xdr:row>
      <xdr:rowOff>104062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97536"/>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35519</xdr:rowOff>
    </xdr:from>
    <xdr:to>
      <xdr:col>41</xdr:col>
      <xdr:colOff>50800</xdr:colOff>
      <xdr:row>98</xdr:row>
      <xdr:rowOff>95436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37619"/>
          <a:ext cx="889000" cy="5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73316</xdr:rowOff>
    </xdr:from>
    <xdr:to>
      <xdr:col>55</xdr:col>
      <xdr:colOff>50800</xdr:colOff>
      <xdr:row>99</xdr:row>
      <xdr:rowOff>3466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7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159693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60775</xdr:rowOff>
    </xdr:from>
    <xdr:to>
      <xdr:col>50</xdr:col>
      <xdr:colOff>165100</xdr:colOff>
      <xdr:row>98</xdr:row>
      <xdr:rowOff>162375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153502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53262</xdr:rowOff>
    </xdr:from>
    <xdr:to>
      <xdr:col>46</xdr:col>
      <xdr:colOff>38100</xdr:colOff>
      <xdr:row>98</xdr:row>
      <xdr:rowOff>154862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145989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4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44636</xdr:rowOff>
    </xdr:from>
    <xdr:to>
      <xdr:col>41</xdr:col>
      <xdr:colOff>101600</xdr:colOff>
      <xdr:row>98</xdr:row>
      <xdr:rowOff>146236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137363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3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156169</xdr:rowOff>
    </xdr:from>
    <xdr:to>
      <xdr:col>36</xdr:col>
      <xdr:colOff>165100</xdr:colOff>
      <xdr:row>98</xdr:row>
      <xdr:rowOff>86319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77446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161455</xdr:rowOff>
    </xdr:from>
    <xdr:to>
      <xdr:col>85</xdr:col>
      <xdr:colOff>127000</xdr:colOff>
      <xdr:row>77</xdr:row>
      <xdr:rowOff>164185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63105"/>
          <a:ext cx="8382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161455</xdr:rowOff>
    </xdr:from>
    <xdr:to>
      <xdr:col>81</xdr:col>
      <xdr:colOff>50800</xdr:colOff>
      <xdr:row>77</xdr:row>
      <xdr:rowOff>168111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63105"/>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168111</xdr:rowOff>
    </xdr:from>
    <xdr:to>
      <xdr:col>76</xdr:col>
      <xdr:colOff>114300</xdr:colOff>
      <xdr:row>78</xdr:row>
      <xdr:rowOff>31128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69761"/>
          <a:ext cx="889000" cy="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31128</xdr:rowOff>
    </xdr:from>
    <xdr:to>
      <xdr:col>71</xdr:col>
      <xdr:colOff>177800</xdr:colOff>
      <xdr:row>78</xdr:row>
      <xdr:rowOff>39954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04228"/>
          <a:ext cx="8890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113385</xdr:rowOff>
    </xdr:from>
    <xdr:to>
      <xdr:col>85</xdr:col>
      <xdr:colOff>177800</xdr:colOff>
      <xdr:row>78</xdr:row>
      <xdr:rowOff>43535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91812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9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110655</xdr:rowOff>
    </xdr:from>
    <xdr:to>
      <xdr:col>81</xdr:col>
      <xdr:colOff>101600</xdr:colOff>
      <xdr:row>78</xdr:row>
      <xdr:rowOff>40805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1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31932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0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117311</xdr:rowOff>
    </xdr:from>
    <xdr:to>
      <xdr:col>76</xdr:col>
      <xdr:colOff>165100</xdr:colOff>
      <xdr:row>78</xdr:row>
      <xdr:rowOff>47461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38588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1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151778</xdr:rowOff>
    </xdr:from>
    <xdr:to>
      <xdr:col>72</xdr:col>
      <xdr:colOff>38100</xdr:colOff>
      <xdr:row>78</xdr:row>
      <xdr:rowOff>81928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73055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160604</xdr:rowOff>
    </xdr:from>
    <xdr:to>
      <xdr:col>67</xdr:col>
      <xdr:colOff>101600</xdr:colOff>
      <xdr:row>78</xdr:row>
      <xdr:rowOff>90754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81881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104445</xdr:rowOff>
    </xdr:from>
    <xdr:to>
      <xdr:col>85</xdr:col>
      <xdr:colOff>127000</xdr:colOff>
      <xdr:row>98</xdr:row>
      <xdr:rowOff>108090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06545"/>
          <a:ext cx="8382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61199</xdr:rowOff>
    </xdr:from>
    <xdr:to>
      <xdr:col>81</xdr:col>
      <xdr:colOff>50800</xdr:colOff>
      <xdr:row>98</xdr:row>
      <xdr:rowOff>108090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3299"/>
          <a:ext cx="889000" cy="4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48430</xdr:rowOff>
    </xdr:from>
    <xdr:to>
      <xdr:col>76</xdr:col>
      <xdr:colOff>114300</xdr:colOff>
      <xdr:row>98</xdr:row>
      <xdr:rowOff>61199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0530"/>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48430</xdr:rowOff>
    </xdr:from>
    <xdr:to>
      <xdr:col>71</xdr:col>
      <xdr:colOff>177800</xdr:colOff>
      <xdr:row>98</xdr:row>
      <xdr:rowOff>68729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0530"/>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53645</xdr:rowOff>
    </xdr:from>
    <xdr:to>
      <xdr:col>85</xdr:col>
      <xdr:colOff>177800</xdr:colOff>
      <xdr:row>98</xdr:row>
      <xdr:rowOff>155245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140022</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57290</xdr:rowOff>
    </xdr:from>
    <xdr:to>
      <xdr:col>81</xdr:col>
      <xdr:colOff>101600</xdr:colOff>
      <xdr:row>98</xdr:row>
      <xdr:rowOff>158890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150017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10399</xdr:rowOff>
    </xdr:from>
    <xdr:to>
      <xdr:col>76</xdr:col>
      <xdr:colOff>165100</xdr:colOff>
      <xdr:row>98</xdr:row>
      <xdr:rowOff>111999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103126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169080</xdr:rowOff>
    </xdr:from>
    <xdr:to>
      <xdr:col>72</xdr:col>
      <xdr:colOff>38100</xdr:colOff>
      <xdr:row>98</xdr:row>
      <xdr:rowOff>99230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90357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17929</xdr:rowOff>
    </xdr:from>
    <xdr:to>
      <xdr:col>67</xdr:col>
      <xdr:colOff>101600</xdr:colOff>
      <xdr:row>98</xdr:row>
      <xdr:rowOff>119529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110656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117343</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60993"/>
          <a:ext cx="889000" cy="19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66543</xdr:rowOff>
    </xdr:from>
    <xdr:to>
      <xdr:col>98</xdr:col>
      <xdr:colOff>38100</xdr:colOff>
      <xdr:row>37</xdr:row>
      <xdr:rowOff>168143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1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13220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18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71577</xdr:rowOff>
    </xdr:from>
    <xdr:to>
      <xdr:col>116</xdr:col>
      <xdr:colOff>63500</xdr:colOff>
      <xdr:row>58</xdr:row>
      <xdr:rowOff>71577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156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71211</xdr:rowOff>
    </xdr:from>
    <xdr:to>
      <xdr:col>111</xdr:col>
      <xdr:colOff>177800</xdr:colOff>
      <xdr:row>58</xdr:row>
      <xdr:rowOff>71577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1531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70755</xdr:rowOff>
    </xdr:from>
    <xdr:to>
      <xdr:col>107</xdr:col>
      <xdr:colOff>50800</xdr:colOff>
      <xdr:row>58</xdr:row>
      <xdr:rowOff>71211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14855"/>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70480</xdr:rowOff>
    </xdr:from>
    <xdr:to>
      <xdr:col>102</xdr:col>
      <xdr:colOff>114300</xdr:colOff>
      <xdr:row>58</xdr:row>
      <xdr:rowOff>70755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1458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20777</xdr:rowOff>
    </xdr:from>
    <xdr:to>
      <xdr:col>116</xdr:col>
      <xdr:colOff>114300</xdr:colOff>
      <xdr:row>58</xdr:row>
      <xdr:rowOff>122377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156115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20777</xdr:rowOff>
    </xdr:from>
    <xdr:to>
      <xdr:col>112</xdr:col>
      <xdr:colOff>38100</xdr:colOff>
      <xdr:row>58</xdr:row>
      <xdr:rowOff>122377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113504</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0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20411</xdr:rowOff>
    </xdr:from>
    <xdr:to>
      <xdr:col>107</xdr:col>
      <xdr:colOff>101600</xdr:colOff>
      <xdr:row>58</xdr:row>
      <xdr:rowOff>122011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6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113138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057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19955</xdr:rowOff>
    </xdr:from>
    <xdr:to>
      <xdr:col>102</xdr:col>
      <xdr:colOff>165100</xdr:colOff>
      <xdr:row>58</xdr:row>
      <xdr:rowOff>121555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112682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05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19680</xdr:rowOff>
    </xdr:from>
    <xdr:to>
      <xdr:col>98</xdr:col>
      <xdr:colOff>38100</xdr:colOff>
      <xdr:row>58</xdr:row>
      <xdr:rowOff>121280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112407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056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89767</xdr:rowOff>
    </xdr:from>
    <xdr:to>
      <xdr:col>116</xdr:col>
      <xdr:colOff>63500</xdr:colOff>
      <xdr:row>78</xdr:row>
      <xdr:rowOff>4663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91417"/>
          <a:ext cx="838200" cy="8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4663</xdr:rowOff>
    </xdr:from>
    <xdr:to>
      <xdr:col>111</xdr:col>
      <xdr:colOff>177800</xdr:colOff>
      <xdr:row>78</xdr:row>
      <xdr:rowOff>9953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77763"/>
          <a:ext cx="8890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9953</xdr:rowOff>
    </xdr:from>
    <xdr:to>
      <xdr:col>107</xdr:col>
      <xdr:colOff>50800</xdr:colOff>
      <xdr:row>78</xdr:row>
      <xdr:rowOff>31049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83053"/>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30756</xdr:rowOff>
    </xdr:from>
    <xdr:to>
      <xdr:col>102</xdr:col>
      <xdr:colOff>114300</xdr:colOff>
      <xdr:row>78</xdr:row>
      <xdr:rowOff>31049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403856"/>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38967</xdr:rowOff>
    </xdr:from>
    <xdr:to>
      <xdr:col>116</xdr:col>
      <xdr:colOff>114300</xdr:colOff>
      <xdr:row>77</xdr:row>
      <xdr:rowOff>140567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17394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125313</xdr:rowOff>
    </xdr:from>
    <xdr:to>
      <xdr:col>112</xdr:col>
      <xdr:colOff>38100</xdr:colOff>
      <xdr:row>78</xdr:row>
      <xdr:rowOff>55463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46590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1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130603</xdr:rowOff>
    </xdr:from>
    <xdr:to>
      <xdr:col>107</xdr:col>
      <xdr:colOff>101600</xdr:colOff>
      <xdr:row>78</xdr:row>
      <xdr:rowOff>60753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51880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151699</xdr:rowOff>
    </xdr:from>
    <xdr:to>
      <xdr:col>102</xdr:col>
      <xdr:colOff>165100</xdr:colOff>
      <xdr:row>78</xdr:row>
      <xdr:rowOff>81849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5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72976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4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151406</xdr:rowOff>
    </xdr:from>
    <xdr:to>
      <xdr:col>98</xdr:col>
      <xdr:colOff>38100</xdr:colOff>
      <xdr:row>78</xdr:row>
      <xdr:rowOff>81556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5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72683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4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ほぼすべての性質別経費で類似団体平均値を下回る中、類似団体平均値を上回ったのが扶助費</a:t>
          </a:r>
          <a:r>
            <a:rPr kumimoji="1" lang="ja-JP" altLang="en-US" sz="1100">
              <a:solidFill>
                <a:schemeClr val="dk1"/>
              </a:solidFill>
              <a:effectLst/>
              <a:latin typeface="+mn-lt"/>
              <a:ea typeface="+mn-ea"/>
              <a:cs typeface="+mn-cs"/>
            </a:rPr>
            <a:t>と普通建設事業費（うち新規整備）</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ysClr val="windowText" lastClr="000000"/>
              </a:solidFill>
              <a:effectLst/>
              <a:latin typeface="+mn-lt"/>
              <a:ea typeface="+mn-ea"/>
              <a:cs typeface="+mn-cs"/>
            </a:rPr>
            <a:t>扶助費のうち、施設型教育・保育給付費等委託料</a:t>
          </a:r>
          <a:r>
            <a:rPr kumimoji="1" lang="en-US" altLang="ja-JP" sz="1100">
              <a:solidFill>
                <a:sysClr val="windowText" lastClr="000000"/>
              </a:solidFill>
              <a:effectLst/>
              <a:latin typeface="+mn-lt"/>
              <a:ea typeface="+mn-ea"/>
              <a:cs typeface="+mn-cs"/>
            </a:rPr>
            <a:t>894,003</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947,922</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53,919</a:t>
          </a:r>
          <a:r>
            <a:rPr kumimoji="1" lang="ja-JP" altLang="ja-JP" sz="1100">
              <a:solidFill>
                <a:sysClr val="windowText" lastClr="000000"/>
              </a:solidFill>
              <a:effectLst/>
              <a:latin typeface="+mn-lt"/>
              <a:ea typeface="+mn-ea"/>
              <a:cs typeface="+mn-cs"/>
            </a:rPr>
            <a:t>千円）、障害福祉サービス費</a:t>
          </a:r>
          <a:r>
            <a:rPr kumimoji="1" lang="en-US" altLang="ja-JP" sz="1100">
              <a:solidFill>
                <a:sysClr val="windowText" lastClr="000000"/>
              </a:solidFill>
              <a:effectLst/>
              <a:latin typeface="+mn-lt"/>
              <a:ea typeface="+mn-ea"/>
              <a:cs typeface="+mn-cs"/>
            </a:rPr>
            <a:t>652,388</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754,157</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101,769</a:t>
          </a:r>
          <a:r>
            <a:rPr kumimoji="1" lang="ja-JP" altLang="en-US" sz="1100">
              <a:solidFill>
                <a:sysClr val="windowText" lastClr="000000"/>
              </a:solidFill>
              <a:effectLst/>
              <a:latin typeface="+mn-lt"/>
              <a:ea typeface="+mn-ea"/>
              <a:cs typeface="+mn-cs"/>
            </a:rPr>
            <a:t>千</a:t>
          </a:r>
          <a:r>
            <a:rPr kumimoji="1" lang="ja-JP" altLang="ja-JP" sz="1100">
              <a:solidFill>
                <a:sysClr val="windowText" lastClr="000000"/>
              </a:solidFill>
              <a:effectLst/>
              <a:latin typeface="+mn-lt"/>
              <a:ea typeface="+mn-ea"/>
              <a:cs typeface="+mn-cs"/>
            </a:rPr>
            <a:t>円）、障害児通所支援給付費</a:t>
          </a:r>
          <a:r>
            <a:rPr kumimoji="1" lang="en-US" altLang="ja-JP" sz="1100">
              <a:solidFill>
                <a:sysClr val="windowText" lastClr="000000"/>
              </a:solidFill>
              <a:effectLst/>
              <a:latin typeface="+mn-lt"/>
              <a:ea typeface="+mn-ea"/>
              <a:cs typeface="+mn-cs"/>
            </a:rPr>
            <a:t>355,383</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467,443</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112,060</a:t>
          </a:r>
          <a:r>
            <a:rPr kumimoji="1" lang="ja-JP" altLang="ja-JP" sz="1100">
              <a:solidFill>
                <a:sysClr val="windowText" lastClr="000000"/>
              </a:solidFill>
              <a:effectLst/>
              <a:latin typeface="+mn-lt"/>
              <a:ea typeface="+mn-ea"/>
              <a:cs typeface="+mn-cs"/>
            </a:rPr>
            <a:t>千円）等が増加傾向にある。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扶助費については、法令等で義務付けられているものが多く、削減が難しい状況であるが、今後も引き続き歳入の確保、歳出の削減に努め、健全な財政運営に努める。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普通建設事業費（うち新規整備）については、砂子防災公園新設工事</a:t>
          </a:r>
          <a:r>
            <a:rPr kumimoji="1" lang="en-US" altLang="ja-JP" sz="1100">
              <a:solidFill>
                <a:schemeClr val="dk1"/>
              </a:solidFill>
              <a:effectLst/>
              <a:latin typeface="+mn-lt"/>
              <a:ea typeface="+mn-ea"/>
              <a:cs typeface="+mn-cs"/>
            </a:rPr>
            <a:t>0</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246,160</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+246,160</a:t>
          </a:r>
          <a:r>
            <a:rPr kumimoji="1" lang="ja-JP" altLang="en-US" sz="1100">
              <a:solidFill>
                <a:schemeClr val="dk1"/>
              </a:solidFill>
              <a:effectLst/>
              <a:latin typeface="+mn-lt"/>
              <a:ea typeface="+mn-ea"/>
              <a:cs typeface="+mn-cs"/>
            </a:rPr>
            <a:t>千円）、大治小学校校舎増築等工事</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213,747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+213,747</a:t>
          </a:r>
          <a:r>
            <a:rPr kumimoji="1" lang="ja-JP" altLang="ja-JP" sz="1100">
              <a:solidFill>
                <a:schemeClr val="dk1"/>
              </a:solidFill>
              <a:effectLst/>
              <a:latin typeface="+mn-lt"/>
              <a:ea typeface="+mn-ea"/>
              <a:cs typeface="+mn-cs"/>
            </a:rPr>
            <a:t>千円）等が</a:t>
          </a:r>
          <a:r>
            <a:rPr kumimoji="1" lang="ja-JP" altLang="en-US" sz="1100">
              <a:solidFill>
                <a:schemeClr val="dk1"/>
              </a:solidFill>
              <a:effectLst/>
              <a:latin typeface="+mn-lt"/>
              <a:ea typeface="+mn-ea"/>
              <a:cs typeface="+mn-cs"/>
            </a:rPr>
            <a:t>増加要因として挙げられる。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33,566
32,426
6.59
13,037,726
12,429,950
592,643
6,785,229
6,420,134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170180</xdr:rowOff>
    </xdr:from>
    <xdr:to>
      <xdr:col>24</xdr:col>
      <xdr:colOff>63500</xdr:colOff>
      <xdr:row>37</xdr:row>
      <xdr:rowOff>31496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2380"/>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31496</xdr:rowOff>
    </xdr:from>
    <xdr:to>
      <xdr:col>19</xdr:col>
      <xdr:colOff>177800</xdr:colOff>
      <xdr:row>37</xdr:row>
      <xdr:rowOff>64643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5146"/>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22352</xdr:rowOff>
    </xdr:from>
    <xdr:to>
      <xdr:col>15</xdr:col>
      <xdr:colOff>50800</xdr:colOff>
      <xdr:row>37</xdr:row>
      <xdr:rowOff>64643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6002"/>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22352</xdr:rowOff>
    </xdr:from>
    <xdr:to>
      <xdr:col>10</xdr:col>
      <xdr:colOff>114300</xdr:colOff>
      <xdr:row>37</xdr:row>
      <xdr:rowOff>35306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600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119380</xdr:rowOff>
    </xdr:from>
    <xdr:to>
      <xdr:col>24</xdr:col>
      <xdr:colOff>114300</xdr:colOff>
      <xdr:row>37</xdr:row>
      <xdr:rowOff>49530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97807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152146</xdr:rowOff>
    </xdr:from>
    <xdr:to>
      <xdr:col>20</xdr:col>
      <xdr:colOff>38100</xdr:colOff>
      <xdr:row>37</xdr:row>
      <xdr:rowOff>82296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73423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13843</xdr:rowOff>
    </xdr:from>
    <xdr:to>
      <xdr:col>15</xdr:col>
      <xdr:colOff>101600</xdr:colOff>
      <xdr:row>37</xdr:row>
      <xdr:rowOff>115443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106570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143002</xdr:rowOff>
    </xdr:from>
    <xdr:to>
      <xdr:col>10</xdr:col>
      <xdr:colOff>165100</xdr:colOff>
      <xdr:row>37</xdr:row>
      <xdr:rowOff>73152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64279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155956</xdr:rowOff>
    </xdr:from>
    <xdr:to>
      <xdr:col>6</xdr:col>
      <xdr:colOff>38100</xdr:colOff>
      <xdr:row>37</xdr:row>
      <xdr:rowOff>86106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77233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10591</xdr:rowOff>
    </xdr:from>
    <xdr:to>
      <xdr:col>24</xdr:col>
      <xdr:colOff>63500</xdr:colOff>
      <xdr:row>58</xdr:row>
      <xdr:rowOff>28818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4691"/>
          <a:ext cx="838200" cy="1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17425</xdr:rowOff>
    </xdr:from>
    <xdr:to>
      <xdr:col>19</xdr:col>
      <xdr:colOff>177800</xdr:colOff>
      <xdr:row>58</xdr:row>
      <xdr:rowOff>28818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1525"/>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12137</xdr:rowOff>
    </xdr:from>
    <xdr:to>
      <xdr:col>15</xdr:col>
      <xdr:colOff>50800</xdr:colOff>
      <xdr:row>58</xdr:row>
      <xdr:rowOff>17425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6237"/>
          <a:ext cx="889000" cy="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157714</xdr:rowOff>
    </xdr:from>
    <xdr:to>
      <xdr:col>10</xdr:col>
      <xdr:colOff>114300</xdr:colOff>
      <xdr:row>58</xdr:row>
      <xdr:rowOff>12137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7464"/>
          <a:ext cx="889000" cy="36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131241</xdr:rowOff>
    </xdr:from>
    <xdr:to>
      <xdr:col>24</xdr:col>
      <xdr:colOff>114300</xdr:colOff>
      <xdr:row>58</xdr:row>
      <xdr:rowOff>61391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46168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149468</xdr:rowOff>
    </xdr:from>
    <xdr:to>
      <xdr:col>20</xdr:col>
      <xdr:colOff>38100</xdr:colOff>
      <xdr:row>58</xdr:row>
      <xdr:rowOff>79618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70745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138075</xdr:rowOff>
    </xdr:from>
    <xdr:to>
      <xdr:col>15</xdr:col>
      <xdr:colOff>101600</xdr:colOff>
      <xdr:row>58</xdr:row>
      <xdr:rowOff>68225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59352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132787</xdr:rowOff>
    </xdr:from>
    <xdr:to>
      <xdr:col>10</xdr:col>
      <xdr:colOff>165100</xdr:colOff>
      <xdr:row>58</xdr:row>
      <xdr:rowOff>62937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54064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106914</xdr:rowOff>
    </xdr:from>
    <xdr:to>
      <xdr:col>6</xdr:col>
      <xdr:colOff>38100</xdr:colOff>
      <xdr:row>56</xdr:row>
      <xdr:rowOff>37064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28191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133223</xdr:rowOff>
    </xdr:from>
    <xdr:to>
      <xdr:col>24</xdr:col>
      <xdr:colOff>63500</xdr:colOff>
      <xdr:row>76</xdr:row>
      <xdr:rowOff>154270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1973"/>
          <a:ext cx="838200" cy="19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154270</xdr:rowOff>
    </xdr:from>
    <xdr:to>
      <xdr:col>19</xdr:col>
      <xdr:colOff>177800</xdr:colOff>
      <xdr:row>77</xdr:row>
      <xdr:rowOff>68430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4470"/>
          <a:ext cx="889000" cy="8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151595</xdr:rowOff>
    </xdr:from>
    <xdr:to>
      <xdr:col>15</xdr:col>
      <xdr:colOff>50800</xdr:colOff>
      <xdr:row>77</xdr:row>
      <xdr:rowOff>68430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1795"/>
          <a:ext cx="889000" cy="8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151595</xdr:rowOff>
    </xdr:from>
    <xdr:to>
      <xdr:col>10</xdr:col>
      <xdr:colOff>114300</xdr:colOff>
      <xdr:row>78</xdr:row>
      <xdr:rowOff>20478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1795"/>
          <a:ext cx="889000" cy="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82423</xdr:rowOff>
    </xdr:from>
    <xdr:to>
      <xdr:col>24</xdr:col>
      <xdr:colOff>114300</xdr:colOff>
      <xdr:row>76</xdr:row>
      <xdr:rowOff>12573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105300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103470</xdr:rowOff>
    </xdr:from>
    <xdr:to>
      <xdr:col>20</xdr:col>
      <xdr:colOff>38100</xdr:colOff>
      <xdr:row>77</xdr:row>
      <xdr:rowOff>33620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24747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17630</xdr:rowOff>
    </xdr:from>
    <xdr:to>
      <xdr:col>15</xdr:col>
      <xdr:colOff>101600</xdr:colOff>
      <xdr:row>77</xdr:row>
      <xdr:rowOff>119230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110357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100795</xdr:rowOff>
    </xdr:from>
    <xdr:to>
      <xdr:col>10</xdr:col>
      <xdr:colOff>165100</xdr:colOff>
      <xdr:row>77</xdr:row>
      <xdr:rowOff>30945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22072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2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141128</xdr:rowOff>
    </xdr:from>
    <xdr:to>
      <xdr:col>6</xdr:col>
      <xdr:colOff>38100</xdr:colOff>
      <xdr:row>78</xdr:row>
      <xdr:rowOff>71278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62405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10190</xdr:rowOff>
    </xdr:from>
    <xdr:to>
      <xdr:col>24</xdr:col>
      <xdr:colOff>63500</xdr:colOff>
      <xdr:row>99</xdr:row>
      <xdr:rowOff>17064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83740"/>
          <a:ext cx="8382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146376</xdr:rowOff>
    </xdr:from>
    <xdr:to>
      <xdr:col>19</xdr:col>
      <xdr:colOff>177800</xdr:colOff>
      <xdr:row>99</xdr:row>
      <xdr:rowOff>17064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48476"/>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139120</xdr:rowOff>
    </xdr:from>
    <xdr:to>
      <xdr:col>15</xdr:col>
      <xdr:colOff>50800</xdr:colOff>
      <xdr:row>98</xdr:row>
      <xdr:rowOff>146376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41220"/>
          <a:ext cx="889000" cy="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139120</xdr:rowOff>
    </xdr:from>
    <xdr:to>
      <xdr:col>10</xdr:col>
      <xdr:colOff>114300</xdr:colOff>
      <xdr:row>99</xdr:row>
      <xdr:rowOff>64232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41220"/>
          <a:ext cx="889000" cy="9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130840</xdr:rowOff>
    </xdr:from>
    <xdr:to>
      <xdr:col>24</xdr:col>
      <xdr:colOff>114300</xdr:colOff>
      <xdr:row>99</xdr:row>
      <xdr:rowOff>60990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45767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4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137714</xdr:rowOff>
    </xdr:from>
    <xdr:to>
      <xdr:col>20</xdr:col>
      <xdr:colOff>38100</xdr:colOff>
      <xdr:row>99</xdr:row>
      <xdr:rowOff>67864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58991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3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95576</xdr:rowOff>
    </xdr:from>
    <xdr:to>
      <xdr:col>15</xdr:col>
      <xdr:colOff>101600</xdr:colOff>
      <xdr:row>99</xdr:row>
      <xdr:rowOff>25726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16853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9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88320</xdr:rowOff>
    </xdr:from>
    <xdr:to>
      <xdr:col>10</xdr:col>
      <xdr:colOff>165100</xdr:colOff>
      <xdr:row>99</xdr:row>
      <xdr:rowOff>18470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13432</xdr:rowOff>
    </xdr:from>
    <xdr:to>
      <xdr:col>6</xdr:col>
      <xdr:colOff>38100</xdr:colOff>
      <xdr:row>99</xdr:row>
      <xdr:rowOff>115032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106159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139491</xdr:rowOff>
    </xdr:from>
    <xdr:to>
      <xdr:col>55</xdr:col>
      <xdr:colOff>0</xdr:colOff>
      <xdr:row>58</xdr:row>
      <xdr:rowOff>145282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83591"/>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141605</xdr:rowOff>
    </xdr:from>
    <xdr:to>
      <xdr:col>50</xdr:col>
      <xdr:colOff>114300</xdr:colOff>
      <xdr:row>58</xdr:row>
      <xdr:rowOff>145282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85705"/>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141605</xdr:rowOff>
    </xdr:from>
    <xdr:to>
      <xdr:col>45</xdr:col>
      <xdr:colOff>177800</xdr:colOff>
      <xdr:row>58</xdr:row>
      <xdr:rowOff>142043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85705"/>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131337</xdr:rowOff>
    </xdr:from>
    <xdr:to>
      <xdr:col>41</xdr:col>
      <xdr:colOff>50800</xdr:colOff>
      <xdr:row>58</xdr:row>
      <xdr:rowOff>142043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5437"/>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88691</xdr:rowOff>
    </xdr:from>
    <xdr:to>
      <xdr:col>55</xdr:col>
      <xdr:colOff>50800</xdr:colOff>
      <xdr:row>59</xdr:row>
      <xdr:rowOff>18841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3618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94482</xdr:rowOff>
    </xdr:from>
    <xdr:to>
      <xdr:col>50</xdr:col>
      <xdr:colOff>165100</xdr:colOff>
      <xdr:row>59</xdr:row>
      <xdr:rowOff>24632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15759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90805</xdr:rowOff>
    </xdr:from>
    <xdr:to>
      <xdr:col>46</xdr:col>
      <xdr:colOff>38100</xdr:colOff>
      <xdr:row>59</xdr:row>
      <xdr:rowOff>20955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12082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91243</xdr:rowOff>
    </xdr:from>
    <xdr:to>
      <xdr:col>41</xdr:col>
      <xdr:colOff>101600</xdr:colOff>
      <xdr:row>59</xdr:row>
      <xdr:rowOff>21393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12520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80537</xdr:rowOff>
    </xdr:from>
    <xdr:to>
      <xdr:col>36</xdr:col>
      <xdr:colOff>165100</xdr:colOff>
      <xdr:row>59</xdr:row>
      <xdr:rowOff>10687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1814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13284</xdr:rowOff>
    </xdr:from>
    <xdr:to>
      <xdr:col>55</xdr:col>
      <xdr:colOff>0</xdr:colOff>
      <xdr:row>79</xdr:row>
      <xdr:rowOff>13455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57834"/>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68529</xdr:rowOff>
    </xdr:from>
    <xdr:to>
      <xdr:col>50</xdr:col>
      <xdr:colOff>114300</xdr:colOff>
      <xdr:row>79</xdr:row>
      <xdr:rowOff>13284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41629"/>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68529</xdr:rowOff>
    </xdr:from>
    <xdr:to>
      <xdr:col>45</xdr:col>
      <xdr:colOff>177800</xdr:colOff>
      <xdr:row>79</xdr:row>
      <xdr:rowOff>9913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1629"/>
          <a:ext cx="889000" cy="1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149225</xdr:rowOff>
    </xdr:from>
    <xdr:to>
      <xdr:col>41</xdr:col>
      <xdr:colOff>50800</xdr:colOff>
      <xdr:row>79</xdr:row>
      <xdr:rowOff>9913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22325"/>
          <a:ext cx="889000" cy="3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134105</xdr:rowOff>
    </xdr:from>
    <xdr:to>
      <xdr:col>55</xdr:col>
      <xdr:colOff>50800</xdr:colOff>
      <xdr:row>79</xdr:row>
      <xdr:rowOff>64255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49032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133934</xdr:rowOff>
    </xdr:from>
    <xdr:to>
      <xdr:col>50</xdr:col>
      <xdr:colOff>165100</xdr:colOff>
      <xdr:row>79</xdr:row>
      <xdr:rowOff>64084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55211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9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17729</xdr:rowOff>
    </xdr:from>
    <xdr:to>
      <xdr:col>46</xdr:col>
      <xdr:colOff>38100</xdr:colOff>
      <xdr:row>78</xdr:row>
      <xdr:rowOff>119329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110456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8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130563</xdr:rowOff>
    </xdr:from>
    <xdr:to>
      <xdr:col>41</xdr:col>
      <xdr:colOff>101600</xdr:colOff>
      <xdr:row>79</xdr:row>
      <xdr:rowOff>60713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51840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9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98425</xdr:rowOff>
    </xdr:from>
    <xdr:to>
      <xdr:col>36</xdr:col>
      <xdr:colOff>165100</xdr:colOff>
      <xdr:row>79</xdr:row>
      <xdr:rowOff>28575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19702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48692</xdr:rowOff>
    </xdr:from>
    <xdr:to>
      <xdr:col>55</xdr:col>
      <xdr:colOff>0</xdr:colOff>
      <xdr:row>97</xdr:row>
      <xdr:rowOff>124791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79342"/>
          <a:ext cx="838200" cy="7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120548</xdr:rowOff>
    </xdr:from>
    <xdr:to>
      <xdr:col>50</xdr:col>
      <xdr:colOff>114300</xdr:colOff>
      <xdr:row>97</xdr:row>
      <xdr:rowOff>124791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51198"/>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120548</xdr:rowOff>
    </xdr:from>
    <xdr:to>
      <xdr:col>45</xdr:col>
      <xdr:colOff>177800</xdr:colOff>
      <xdr:row>97</xdr:row>
      <xdr:rowOff>152730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51198"/>
          <a:ext cx="889000" cy="3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61074</xdr:rowOff>
    </xdr:from>
    <xdr:to>
      <xdr:col>41</xdr:col>
      <xdr:colOff>50800</xdr:colOff>
      <xdr:row>97</xdr:row>
      <xdr:rowOff>152730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1724"/>
          <a:ext cx="889000" cy="9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169342</xdr:rowOff>
    </xdr:from>
    <xdr:to>
      <xdr:col>55</xdr:col>
      <xdr:colOff>50800</xdr:colOff>
      <xdr:row>97</xdr:row>
      <xdr:rowOff>99492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84269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73991</xdr:rowOff>
    </xdr:from>
    <xdr:to>
      <xdr:col>50</xdr:col>
      <xdr:colOff>165100</xdr:colOff>
      <xdr:row>98</xdr:row>
      <xdr:rowOff>4141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166718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9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69748</xdr:rowOff>
    </xdr:from>
    <xdr:to>
      <xdr:col>46</xdr:col>
      <xdr:colOff>38100</xdr:colOff>
      <xdr:row>97</xdr:row>
      <xdr:rowOff>171348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162475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101930</xdr:rowOff>
    </xdr:from>
    <xdr:to>
      <xdr:col>41</xdr:col>
      <xdr:colOff>101600</xdr:colOff>
      <xdr:row>98</xdr:row>
      <xdr:rowOff>32080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23207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2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10274</xdr:rowOff>
    </xdr:from>
    <xdr:to>
      <xdr:col>36</xdr:col>
      <xdr:colOff>165100</xdr:colOff>
      <xdr:row>97</xdr:row>
      <xdr:rowOff>111874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103001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139471</xdr:rowOff>
    </xdr:from>
    <xdr:to>
      <xdr:col>85</xdr:col>
      <xdr:colOff>127000</xdr:colOff>
      <xdr:row>38</xdr:row>
      <xdr:rowOff>159784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4571"/>
          <a:ext cx="8382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159784</xdr:rowOff>
    </xdr:from>
    <xdr:to>
      <xdr:col>81</xdr:col>
      <xdr:colOff>50800</xdr:colOff>
      <xdr:row>39</xdr:row>
      <xdr:rowOff>25531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74884"/>
          <a:ext cx="889000" cy="3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25531</xdr:rowOff>
    </xdr:from>
    <xdr:to>
      <xdr:col>76</xdr:col>
      <xdr:colOff>114300</xdr:colOff>
      <xdr:row>39</xdr:row>
      <xdr:rowOff>47215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712081"/>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170169</xdr:rowOff>
    </xdr:from>
    <xdr:to>
      <xdr:col>71</xdr:col>
      <xdr:colOff>177800</xdr:colOff>
      <xdr:row>39</xdr:row>
      <xdr:rowOff>47215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85269"/>
          <a:ext cx="889000" cy="4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88671</xdr:rowOff>
    </xdr:from>
    <xdr:to>
      <xdr:col>85</xdr:col>
      <xdr:colOff>177800</xdr:colOff>
      <xdr:row>39</xdr:row>
      <xdr:rowOff>18821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3598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108984</xdr:rowOff>
    </xdr:from>
    <xdr:to>
      <xdr:col>81</xdr:col>
      <xdr:colOff>101600</xdr:colOff>
      <xdr:row>39</xdr:row>
      <xdr:rowOff>39134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30261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146181</xdr:rowOff>
    </xdr:from>
    <xdr:to>
      <xdr:col>76</xdr:col>
      <xdr:colOff>165100</xdr:colOff>
      <xdr:row>39</xdr:row>
      <xdr:rowOff>76331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67458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5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167865</xdr:rowOff>
    </xdr:from>
    <xdr:to>
      <xdr:col>72</xdr:col>
      <xdr:colOff>38100</xdr:colOff>
      <xdr:row>39</xdr:row>
      <xdr:rowOff>98015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8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89142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7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119369</xdr:rowOff>
    </xdr:from>
    <xdr:to>
      <xdr:col>67</xdr:col>
      <xdr:colOff>101600</xdr:colOff>
      <xdr:row>39</xdr:row>
      <xdr:rowOff>49519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3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40646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110320</xdr:rowOff>
    </xdr:from>
    <xdr:to>
      <xdr:col>85</xdr:col>
      <xdr:colOff>127000</xdr:colOff>
      <xdr:row>57</xdr:row>
      <xdr:rowOff>161426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2970"/>
          <a:ext cx="838200" cy="5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161399</xdr:rowOff>
    </xdr:from>
    <xdr:to>
      <xdr:col>81</xdr:col>
      <xdr:colOff>50800</xdr:colOff>
      <xdr:row>57</xdr:row>
      <xdr:rowOff>161426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34049"/>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153375</xdr:rowOff>
    </xdr:from>
    <xdr:to>
      <xdr:col>76</xdr:col>
      <xdr:colOff>114300</xdr:colOff>
      <xdr:row>57</xdr:row>
      <xdr:rowOff>161399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26025"/>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130926</xdr:rowOff>
    </xdr:from>
    <xdr:to>
      <xdr:col>71</xdr:col>
      <xdr:colOff>177800</xdr:colOff>
      <xdr:row>57</xdr:row>
      <xdr:rowOff>153375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03576"/>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59520</xdr:rowOff>
    </xdr:from>
    <xdr:to>
      <xdr:col>85</xdr:col>
      <xdr:colOff>177800</xdr:colOff>
      <xdr:row>57</xdr:row>
      <xdr:rowOff>161120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145897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4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110626</xdr:rowOff>
    </xdr:from>
    <xdr:to>
      <xdr:col>81</xdr:col>
      <xdr:colOff>101600</xdr:colOff>
      <xdr:row>58</xdr:row>
      <xdr:rowOff>40776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31903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110599</xdr:rowOff>
    </xdr:from>
    <xdr:to>
      <xdr:col>76</xdr:col>
      <xdr:colOff>165100</xdr:colOff>
      <xdr:row>58</xdr:row>
      <xdr:rowOff>40749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31876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7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102575</xdr:rowOff>
    </xdr:from>
    <xdr:to>
      <xdr:col>72</xdr:col>
      <xdr:colOff>38100</xdr:colOff>
      <xdr:row>58</xdr:row>
      <xdr:rowOff>32725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23852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80126</xdr:rowOff>
    </xdr:from>
    <xdr:to>
      <xdr:col>67</xdr:col>
      <xdr:colOff>101600</xdr:colOff>
      <xdr:row>58</xdr:row>
      <xdr:rowOff>10276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161455</xdr:rowOff>
    </xdr:from>
    <xdr:to>
      <xdr:col>85</xdr:col>
      <xdr:colOff>127000</xdr:colOff>
      <xdr:row>97</xdr:row>
      <xdr:rowOff>164185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92105"/>
          <a:ext cx="8382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161455</xdr:rowOff>
    </xdr:from>
    <xdr:to>
      <xdr:col>81</xdr:col>
      <xdr:colOff>50800</xdr:colOff>
      <xdr:row>97</xdr:row>
      <xdr:rowOff>168111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92105"/>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168111</xdr:rowOff>
    </xdr:from>
    <xdr:to>
      <xdr:col>76</xdr:col>
      <xdr:colOff>114300</xdr:colOff>
      <xdr:row>98</xdr:row>
      <xdr:rowOff>31128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98761"/>
          <a:ext cx="889000" cy="3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31128</xdr:rowOff>
    </xdr:from>
    <xdr:to>
      <xdr:col>71</xdr:col>
      <xdr:colOff>177800</xdr:colOff>
      <xdr:row>98</xdr:row>
      <xdr:rowOff>39954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833228"/>
          <a:ext cx="8890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113385</xdr:rowOff>
    </xdr:from>
    <xdr:to>
      <xdr:col>85</xdr:col>
      <xdr:colOff>177800</xdr:colOff>
      <xdr:row>98</xdr:row>
      <xdr:rowOff>43535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91812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72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110655</xdr:rowOff>
    </xdr:from>
    <xdr:to>
      <xdr:col>81</xdr:col>
      <xdr:colOff>101600</xdr:colOff>
      <xdr:row>98</xdr:row>
      <xdr:rowOff>40805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31932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3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117311</xdr:rowOff>
    </xdr:from>
    <xdr:to>
      <xdr:col>76</xdr:col>
      <xdr:colOff>165100</xdr:colOff>
      <xdr:row>98</xdr:row>
      <xdr:rowOff>47461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38588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151778</xdr:rowOff>
    </xdr:from>
    <xdr:to>
      <xdr:col>72</xdr:col>
      <xdr:colOff>38100</xdr:colOff>
      <xdr:row>98</xdr:row>
      <xdr:rowOff>81928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8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73055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7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160604</xdr:rowOff>
    </xdr:from>
    <xdr:to>
      <xdr:col>67</xdr:col>
      <xdr:colOff>101600</xdr:colOff>
      <xdr:row>98</xdr:row>
      <xdr:rowOff>90754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81881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すべての目的別経費で、</a:t>
          </a:r>
          <a:r>
            <a:rPr kumimoji="1" lang="ja-JP" altLang="en-US" sz="1100">
              <a:solidFill>
                <a:sysClr val="windowText" lastClr="000000"/>
              </a:solidFill>
              <a:effectLst/>
              <a:latin typeface="+mn-lt"/>
              <a:ea typeface="+mn-ea"/>
              <a:cs typeface="+mn-cs"/>
            </a:rPr>
            <a:t>民生費以外において</a:t>
          </a:r>
          <a:r>
            <a:rPr kumimoji="1" lang="ja-JP" altLang="ja-JP" sz="1100">
              <a:solidFill>
                <a:sysClr val="windowText" lastClr="000000"/>
              </a:solidFill>
              <a:effectLst/>
              <a:latin typeface="+mn-lt"/>
              <a:ea typeface="+mn-ea"/>
              <a:cs typeface="+mn-cs"/>
            </a:rPr>
            <a:t>類似団体平均値を下回った。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民生費においては、住民税非課税世帯等物価高騰重点支援給付金の増により、増額となった。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土木費においては、砂子防災公園新設工事により、増額となった。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教育費においては、</a:t>
          </a:r>
          <a:r>
            <a:rPr kumimoji="1" lang="ja-JP" altLang="ja-JP" sz="1100">
              <a:solidFill>
                <a:schemeClr val="dk1"/>
              </a:solidFill>
              <a:effectLst/>
              <a:latin typeface="+mn-lt"/>
              <a:ea typeface="+mn-ea"/>
              <a:cs typeface="+mn-cs"/>
            </a:rPr>
            <a:t>大治小学校校舎増築等工事</a:t>
          </a:r>
          <a:r>
            <a:rPr kumimoji="1" lang="ja-JP" altLang="en-US" sz="1100">
              <a:solidFill>
                <a:schemeClr val="dk1"/>
              </a:solidFill>
              <a:effectLst/>
              <a:latin typeface="+mn-lt"/>
              <a:ea typeface="+mn-ea"/>
              <a:cs typeface="+mn-cs"/>
            </a:rPr>
            <a:t>により、増額となった。</a:t>
          </a:r>
          <a:endParaRPr kumimoji="1" lang="en-US" altLang="ja-JP" sz="1100">
            <a:solidFill>
              <a:schemeClr val="dk1"/>
            </a:solidFill>
            <a:effectLst/>
            <a:latin typeface="+mn-lt"/>
            <a:ea typeface="+mn-ea"/>
            <a:cs typeface="+mn-cs"/>
          </a:endParaRPr>
        </a:p>
        <a:p>
          <a:r>
            <a:rPr kumimoji="1" lang="ja-JP" altLang="ja-JP" sz="1100">
              <a:solidFill>
                <a:sysClr val="windowText" lastClr="000000"/>
              </a:solidFill>
              <a:effectLst/>
              <a:latin typeface="+mn-lt"/>
              <a:ea typeface="+mn-ea"/>
              <a:cs typeface="+mn-cs"/>
            </a:rPr>
            <a:t>今後も工事等の内容を精査し、事務事業の見直しを図り、抑制に努める。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ysClr val="windowText" lastClr="000000"/>
              </a:solidFill>
              <a:effectLst/>
              <a:latin typeface="+mn-lt"/>
              <a:ea typeface="+mn-ea"/>
              <a:cs typeface="+mn-cs"/>
            </a:rPr>
            <a:t>財政調整基金の残高の標準財政規模比は前年度より</a:t>
          </a:r>
          <a:r>
            <a:rPr kumimoji="1" lang="en-US" altLang="ja-JP" sz="1050">
              <a:solidFill>
                <a:sysClr val="windowText" lastClr="000000"/>
              </a:solidFill>
              <a:effectLst/>
              <a:latin typeface="+mn-lt"/>
              <a:ea typeface="+mn-ea"/>
              <a:cs typeface="+mn-cs"/>
            </a:rPr>
            <a:t>11.46</a:t>
          </a:r>
          <a:r>
            <a:rPr kumimoji="1" lang="ja-JP" altLang="en-US" sz="1050">
              <a:solidFill>
                <a:sysClr val="windowText" lastClr="000000"/>
              </a:solidFill>
              <a:effectLst/>
              <a:latin typeface="+mn-lt"/>
              <a:ea typeface="+mn-ea"/>
              <a:cs typeface="+mn-cs"/>
            </a:rPr>
            <a:t>ポイント</a:t>
          </a:r>
          <a:r>
            <a:rPr kumimoji="1" lang="ja-JP" altLang="ja-JP" sz="1050">
              <a:solidFill>
                <a:sysClr val="windowText" lastClr="000000"/>
              </a:solidFill>
              <a:effectLst/>
              <a:latin typeface="+mn-lt"/>
              <a:ea typeface="+mn-ea"/>
              <a:cs typeface="+mn-cs"/>
            </a:rPr>
            <a:t>減少し、</a:t>
          </a:r>
          <a:r>
            <a:rPr kumimoji="1" lang="en-US" altLang="ja-JP" sz="1050">
              <a:solidFill>
                <a:sysClr val="windowText" lastClr="000000"/>
              </a:solidFill>
              <a:effectLst/>
              <a:latin typeface="+mn-lt"/>
              <a:ea typeface="+mn-ea"/>
              <a:cs typeface="+mn-cs"/>
            </a:rPr>
            <a:t>18.76%</a:t>
          </a:r>
          <a:r>
            <a:rPr kumimoji="1" lang="ja-JP" altLang="ja-JP" sz="1050">
              <a:solidFill>
                <a:sysClr val="windowText" lastClr="000000"/>
              </a:solidFill>
              <a:effectLst/>
              <a:latin typeface="+mn-lt"/>
              <a:ea typeface="+mn-ea"/>
              <a:cs typeface="+mn-cs"/>
            </a:rPr>
            <a:t>となった。財政調整基金残高が前年度と比較して△</a:t>
          </a:r>
          <a:r>
            <a:rPr kumimoji="1" lang="en-US" altLang="ja-JP" sz="1050">
              <a:solidFill>
                <a:sysClr val="windowText" lastClr="000000"/>
              </a:solidFill>
              <a:effectLst/>
              <a:latin typeface="+mn-lt"/>
              <a:ea typeface="+mn-ea"/>
              <a:cs typeface="+mn-cs"/>
            </a:rPr>
            <a:t>699,285</a:t>
          </a:r>
          <a:r>
            <a:rPr kumimoji="1" lang="ja-JP" altLang="ja-JP" sz="1050">
              <a:solidFill>
                <a:sysClr val="windowText" lastClr="000000"/>
              </a:solidFill>
              <a:effectLst/>
              <a:latin typeface="+mn-lt"/>
              <a:ea typeface="+mn-ea"/>
              <a:cs typeface="+mn-cs"/>
            </a:rPr>
            <a:t>千円減少したためである。令和</a:t>
          </a:r>
          <a:r>
            <a:rPr kumimoji="1" lang="en-US" altLang="ja-JP" sz="1050">
              <a:solidFill>
                <a:sysClr val="windowText" lastClr="000000"/>
              </a:solidFill>
              <a:effectLst/>
              <a:latin typeface="+mn-lt"/>
              <a:ea typeface="+mn-ea"/>
              <a:cs typeface="+mn-cs"/>
            </a:rPr>
            <a:t>6</a:t>
          </a:r>
          <a:r>
            <a:rPr kumimoji="1" lang="ja-JP" altLang="ja-JP" sz="1050">
              <a:solidFill>
                <a:sysClr val="windowText" lastClr="000000"/>
              </a:solidFill>
              <a:effectLst/>
              <a:latin typeface="+mn-lt"/>
              <a:ea typeface="+mn-ea"/>
              <a:cs typeface="+mn-cs"/>
            </a:rPr>
            <a:t>年度</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月補正予算余剰金の一部（</a:t>
          </a:r>
          <a:r>
            <a:rPr kumimoji="1" lang="en-US" altLang="ja-JP" sz="1050">
              <a:solidFill>
                <a:sysClr val="windowText" lastClr="000000"/>
              </a:solidFill>
              <a:effectLst/>
              <a:latin typeface="+mn-lt"/>
              <a:ea typeface="+mn-ea"/>
              <a:cs typeface="+mn-cs"/>
            </a:rPr>
            <a:t>95,285</a:t>
          </a:r>
          <a:r>
            <a:rPr kumimoji="1" lang="ja-JP" altLang="ja-JP" sz="1050">
              <a:solidFill>
                <a:sysClr val="windowText" lastClr="000000"/>
              </a:solidFill>
              <a:effectLst/>
              <a:latin typeface="+mn-lt"/>
              <a:ea typeface="+mn-ea"/>
              <a:cs typeface="+mn-cs"/>
            </a:rPr>
            <a:t>千円）を積み立てたが、一方で財源不足を補うため積立を上回る取り崩しを行った。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実質収支は、</a:t>
          </a:r>
          <a:r>
            <a:rPr kumimoji="1" lang="en-US" altLang="ja-JP" sz="1050">
              <a:solidFill>
                <a:sysClr val="windowText" lastClr="000000"/>
              </a:solidFill>
              <a:effectLst/>
              <a:latin typeface="+mn-lt"/>
              <a:ea typeface="+mn-ea"/>
              <a:cs typeface="+mn-cs"/>
            </a:rPr>
            <a:t>592,643</a:t>
          </a:r>
          <a:r>
            <a:rPr kumimoji="1" lang="ja-JP" altLang="ja-JP" sz="1050">
              <a:solidFill>
                <a:sysClr val="windowText" lastClr="000000"/>
              </a:solidFill>
              <a:effectLst/>
              <a:latin typeface="+mn-lt"/>
              <a:ea typeface="+mn-ea"/>
              <a:cs typeface="+mn-cs"/>
            </a:rPr>
            <a:t>千円（</a:t>
          </a:r>
          <a:r>
            <a:rPr kumimoji="1" lang="en-US" altLang="ja-JP" sz="1050">
              <a:solidFill>
                <a:sysClr val="windowText" lastClr="000000"/>
              </a:solidFill>
              <a:effectLst/>
              <a:latin typeface="+mn-lt"/>
              <a:ea typeface="+mn-ea"/>
              <a:cs typeface="+mn-cs"/>
            </a:rPr>
            <a:t>+421,127</a:t>
          </a:r>
          <a:r>
            <a:rPr kumimoji="1" lang="ja-JP" altLang="ja-JP" sz="1050">
              <a:solidFill>
                <a:sysClr val="windowText" lastClr="000000"/>
              </a:solidFill>
              <a:effectLst/>
              <a:latin typeface="+mn-lt"/>
              <a:ea typeface="+mn-ea"/>
              <a:cs typeface="+mn-cs"/>
            </a:rPr>
            <a:t>千円）となり、実質収支額の標準財政規模比は</a:t>
          </a:r>
          <a:r>
            <a:rPr kumimoji="1" lang="en-US" altLang="ja-JP" sz="1050">
              <a:solidFill>
                <a:sysClr val="windowText" lastClr="000000"/>
              </a:solidFill>
              <a:effectLst/>
              <a:latin typeface="+mn-lt"/>
              <a:ea typeface="+mn-ea"/>
              <a:cs typeface="+mn-cs"/>
            </a:rPr>
            <a:t>6.1</a:t>
          </a:r>
          <a:r>
            <a:rPr kumimoji="1" lang="ja-JP" altLang="ja-JP" sz="1050">
              <a:solidFill>
                <a:sysClr val="windowText" lastClr="000000"/>
              </a:solidFill>
              <a:effectLst/>
              <a:latin typeface="+mn-lt"/>
              <a:ea typeface="+mn-ea"/>
              <a:cs typeface="+mn-cs"/>
            </a:rPr>
            <a:t>ポイント</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の</a:t>
          </a:r>
          <a:r>
            <a:rPr kumimoji="1" lang="en-US" altLang="ja-JP" sz="1050">
              <a:solidFill>
                <a:sysClr val="windowText" lastClr="000000"/>
              </a:solidFill>
              <a:effectLst/>
              <a:latin typeface="+mn-lt"/>
              <a:ea typeface="+mn-ea"/>
              <a:cs typeface="+mn-cs"/>
            </a:rPr>
            <a:t>8.73%</a:t>
          </a:r>
          <a:r>
            <a:rPr kumimoji="1" lang="ja-JP" altLang="ja-JP" sz="1050">
              <a:solidFill>
                <a:sysClr val="windowText" lastClr="000000"/>
              </a:solidFill>
              <a:effectLst/>
              <a:latin typeface="+mn-lt"/>
              <a:ea typeface="+mn-ea"/>
              <a:cs typeface="+mn-cs"/>
            </a:rPr>
            <a:t>となった。</a:t>
          </a:r>
          <a:endParaRPr lang="ja-JP" altLang="ja-JP" sz="1200">
            <a:solidFill>
              <a:sysClr val="windowText" lastClr="000000"/>
            </a:solidFill>
            <a:effectLst/>
          </a:endParaRPr>
        </a:p>
        <a:p>
          <a:r>
            <a:rPr kumimoji="1" lang="ja-JP" altLang="ja-JP" sz="1050">
              <a:solidFill>
                <a:sysClr val="windowText" lastClr="000000"/>
              </a:solidFill>
              <a:effectLst/>
              <a:latin typeface="+mn-lt"/>
              <a:ea typeface="+mn-ea"/>
              <a:cs typeface="+mn-cs"/>
            </a:rPr>
            <a:t>実質単年度収支は△</a:t>
          </a:r>
          <a:r>
            <a:rPr kumimoji="1" lang="en-US" altLang="ja-JP" sz="1050">
              <a:solidFill>
                <a:sysClr val="windowText" lastClr="000000"/>
              </a:solidFill>
              <a:effectLst/>
              <a:latin typeface="+mn-lt"/>
              <a:ea typeface="+mn-ea"/>
              <a:cs typeface="+mn-cs"/>
            </a:rPr>
            <a:t>278,158</a:t>
          </a:r>
          <a:r>
            <a:rPr kumimoji="1" lang="ja-JP" altLang="ja-JP" sz="1050">
              <a:solidFill>
                <a:sysClr val="windowText" lastClr="000000"/>
              </a:solidFill>
              <a:effectLst/>
              <a:latin typeface="+mn-lt"/>
              <a:ea typeface="+mn-ea"/>
              <a:cs typeface="+mn-cs"/>
            </a:rPr>
            <a:t>千円（</a:t>
          </a:r>
          <a:r>
            <a:rPr kumimoji="1" lang="ja-JP" altLang="en-US"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115,498</a:t>
          </a:r>
          <a:r>
            <a:rPr kumimoji="1" lang="ja-JP" altLang="ja-JP" sz="1050">
              <a:solidFill>
                <a:sysClr val="windowText" lastClr="000000"/>
              </a:solidFill>
              <a:effectLst/>
              <a:latin typeface="+mn-lt"/>
              <a:ea typeface="+mn-ea"/>
              <a:cs typeface="+mn-cs"/>
            </a:rPr>
            <a:t>千円）となり、前年度より</a:t>
          </a:r>
          <a:r>
            <a:rPr kumimoji="1" lang="en-US" altLang="ja-JP" sz="1050">
              <a:solidFill>
                <a:sysClr val="windowText" lastClr="000000"/>
              </a:solidFill>
              <a:effectLst/>
              <a:latin typeface="+mn-lt"/>
              <a:ea typeface="+mn-ea"/>
              <a:cs typeface="+mn-cs"/>
            </a:rPr>
            <a:t>1.93</a:t>
          </a:r>
          <a:r>
            <a:rPr kumimoji="1" lang="ja-JP" altLang="ja-JP" sz="1050">
              <a:solidFill>
                <a:sysClr val="windowText" lastClr="000000"/>
              </a:solidFill>
              <a:effectLst/>
              <a:latin typeface="+mn-lt"/>
              <a:ea typeface="+mn-ea"/>
              <a:cs typeface="+mn-cs"/>
            </a:rPr>
            <a:t>ポイントの</a:t>
          </a:r>
          <a:r>
            <a:rPr kumimoji="1" lang="ja-JP" altLang="en-US" sz="1050">
              <a:solidFill>
                <a:sysClr val="windowText" lastClr="000000"/>
              </a:solidFill>
              <a:effectLst/>
              <a:latin typeface="+mn-lt"/>
              <a:ea typeface="+mn-ea"/>
              <a:cs typeface="+mn-cs"/>
            </a:rPr>
            <a:t>増加</a:t>
          </a:r>
          <a:r>
            <a:rPr kumimoji="1" lang="ja-JP" altLang="ja-JP" sz="1050">
              <a:solidFill>
                <a:sysClr val="windowText" lastClr="000000"/>
              </a:solidFill>
              <a:effectLst/>
              <a:latin typeface="+mn-lt"/>
              <a:ea typeface="+mn-ea"/>
              <a:cs typeface="+mn-cs"/>
            </a:rPr>
            <a:t>となった。</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年度から、すべての会計において実質収支が黒字のため、連結実質赤字額はない。引き続き健全な財政運営を行い、財政の健全化に努める。</a:t>
          </a:r>
          <a:endParaRPr lang="ja-JP" altLang="ja-JP" sz="1400">
            <a:effectLst/>
          </a:endParaRPr>
        </a:p>
        <a:p>
          <a:r>
            <a:rPr kumimoji="1" lang="ja-JP" altLang="ja-JP" sz="1100">
              <a:solidFill>
                <a:schemeClr val="dk1"/>
              </a:solidFill>
              <a:effectLst/>
              <a:latin typeface="+mn-lt"/>
              <a:ea typeface="+mn-ea"/>
              <a:cs typeface="+mn-cs"/>
            </a:rPr>
            <a:t>一般会計の標準財政規模比については、実質収支が</a:t>
          </a:r>
          <a:r>
            <a:rPr kumimoji="1" lang="en-US" altLang="ja-JP" sz="1100">
              <a:solidFill>
                <a:schemeClr val="dk1"/>
              </a:solidFill>
              <a:effectLst/>
              <a:latin typeface="+mn-lt"/>
              <a:ea typeface="+mn-ea"/>
              <a:cs typeface="+mn-cs"/>
            </a:rPr>
            <a:t>592,643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+421,127</a:t>
          </a:r>
          <a:r>
            <a:rPr kumimoji="1" lang="ja-JP" altLang="ja-JP" sz="1100">
              <a:solidFill>
                <a:schemeClr val="dk1"/>
              </a:solidFill>
              <a:effectLst/>
              <a:latin typeface="+mn-lt"/>
              <a:ea typeface="+mn-ea"/>
              <a:cs typeface="+mn-cs"/>
            </a:rPr>
            <a:t>千円）と</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になったため、</a:t>
          </a:r>
          <a:r>
            <a:rPr kumimoji="1" lang="en-US" altLang="ja-JP" sz="1100">
              <a:solidFill>
                <a:schemeClr val="dk1"/>
              </a:solidFill>
              <a:effectLst/>
              <a:latin typeface="+mn-lt"/>
              <a:ea typeface="+mn-ea"/>
              <a:cs typeface="+mn-cs"/>
            </a:rPr>
            <a:t>8.73%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+6.11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13037726</v>
      </c>
      <c r="BO4" s="358"/>
      <c r="BP4" s="358"/>
      <c r="BQ4" s="358"/>
      <c r="BR4" s="358"/>
      <c r="BS4" s="358"/>
      <c r="BT4" s="358"/>
      <c r="BU4" s="359"/>
      <c r="BV4" s="357">
        <v>11084987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8.6999999999999993</v>
      </c>
      <c r="CU4" s="364"/>
      <c r="CV4" s="364"/>
      <c r="CW4" s="364"/>
      <c r="CX4" s="364"/>
      <c r="CY4" s="364"/>
      <c r="CZ4" s="364"/>
      <c r="DA4" s="365"/>
      <c r="DB4" s="363">
        <v>2.6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12429950</v>
      </c>
      <c r="BO5" s="395"/>
      <c r="BP5" s="395"/>
      <c r="BQ5" s="395"/>
      <c r="BR5" s="395"/>
      <c r="BS5" s="395"/>
      <c r="BT5" s="395"/>
      <c r="BU5" s="396"/>
      <c r="BV5" s="394">
        <v>10803817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92.3</v>
      </c>
      <c r="CU5" s="392"/>
      <c r="CV5" s="392"/>
      <c r="CW5" s="392"/>
      <c r="CX5" s="392"/>
      <c r="CY5" s="392"/>
      <c r="CZ5" s="392"/>
      <c r="DA5" s="393"/>
      <c r="DB5" s="391">
        <v>91.9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607776</v>
      </c>
      <c r="BO6" s="395"/>
      <c r="BP6" s="395"/>
      <c r="BQ6" s="395"/>
      <c r="BR6" s="395"/>
      <c r="BS6" s="395"/>
      <c r="BT6" s="395"/>
      <c r="BU6" s="396"/>
      <c r="BV6" s="394">
        <v>281170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92.8</v>
      </c>
      <c r="CU6" s="432"/>
      <c r="CV6" s="432"/>
      <c r="CW6" s="432"/>
      <c r="CX6" s="432"/>
      <c r="CY6" s="432"/>
      <c r="CZ6" s="432"/>
      <c r="DA6" s="433"/>
      <c r="DB6" s="431">
        <v>92.9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15133</v>
      </c>
      <c r="BO7" s="395"/>
      <c r="BP7" s="395"/>
      <c r="BQ7" s="395"/>
      <c r="BR7" s="395"/>
      <c r="BS7" s="395"/>
      <c r="BT7" s="395"/>
      <c r="BU7" s="396"/>
      <c r="BV7" s="394">
        <v>109654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6785229</v>
      </c>
      <c r="CU7" s="395"/>
      <c r="CV7" s="395"/>
      <c r="CW7" s="395"/>
      <c r="CX7" s="395"/>
      <c r="CY7" s="395"/>
      <c r="CZ7" s="395"/>
      <c r="DA7" s="396"/>
      <c r="DB7" s="394">
        <v>6524375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592643</v>
      </c>
      <c r="BO8" s="395"/>
      <c r="BP8" s="395"/>
      <c r="BQ8" s="395"/>
      <c r="BR8" s="395"/>
      <c r="BS8" s="395"/>
      <c r="BT8" s="395"/>
      <c r="BU8" s="396"/>
      <c r="BV8" s="394">
        <v>171516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0.77</v>
      </c>
      <c r="CU8" s="435"/>
      <c r="CV8" s="435"/>
      <c r="CW8" s="435"/>
      <c r="CX8" s="435"/>
      <c r="CY8" s="435"/>
      <c r="CZ8" s="435"/>
      <c r="DA8" s="436"/>
      <c r="DB8" s="434">
        <v>0.78</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32399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421127</v>
      </c>
      <c r="BO9" s="395"/>
      <c r="BP9" s="395"/>
      <c r="BQ9" s="395"/>
      <c r="BR9" s="395"/>
      <c r="BS9" s="395"/>
      <c r="BT9" s="395"/>
      <c r="BU9" s="396"/>
      <c r="BV9" s="394">
        <v>-158949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6.7</v>
      </c>
      <c r="CU9" s="392"/>
      <c r="CV9" s="392"/>
      <c r="CW9" s="392"/>
      <c r="CX9" s="392"/>
      <c r="CY9" s="392"/>
      <c r="CZ9" s="392"/>
      <c r="DA9" s="393"/>
      <c r="DB9" s="391">
        <v>7.4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30990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200715</v>
      </c>
      <c r="BO10" s="395"/>
      <c r="BP10" s="395"/>
      <c r="BQ10" s="395"/>
      <c r="BR10" s="395"/>
      <c r="BS10" s="395"/>
      <c r="BT10" s="395"/>
      <c r="BU10" s="396"/>
      <c r="BV10" s="394">
        <v>165293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33566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900000</v>
      </c>
      <c r="BO12" s="395"/>
      <c r="BP12" s="395"/>
      <c r="BQ12" s="395"/>
      <c r="BR12" s="395"/>
      <c r="BS12" s="395"/>
      <c r="BT12" s="395"/>
      <c r="BU12" s="396"/>
      <c r="BV12" s="394">
        <v>400000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32426</v>
      </c>
      <c r="S13" s="479"/>
      <c r="T13" s="479"/>
      <c r="U13" s="479"/>
      <c r="V13" s="480"/>
      <c r="W13" s="410" t="s">
        <v>131</v>
      </c>
      <c r="X13" s="411"/>
      <c r="Y13" s="411"/>
      <c r="Z13" s="411"/>
      <c r="AA13" s="411"/>
      <c r="AB13" s="401"/>
      <c r="AC13" s="445">
        <v>166</v>
      </c>
      <c r="AD13" s="446"/>
      <c r="AE13" s="446"/>
      <c r="AF13" s="446"/>
      <c r="AG13" s="488"/>
      <c r="AH13" s="445">
        <v>202</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-278158</v>
      </c>
      <c r="BO13" s="395"/>
      <c r="BP13" s="395"/>
      <c r="BQ13" s="395"/>
      <c r="BR13" s="395"/>
      <c r="BS13" s="395"/>
      <c r="BT13" s="395"/>
      <c r="BU13" s="396"/>
      <c r="BV13" s="394">
        <v>-393656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3.8</v>
      </c>
      <c r="CU13" s="392"/>
      <c r="CV13" s="392"/>
      <c r="CW13" s="392"/>
      <c r="CX13" s="392"/>
      <c r="CY13" s="392"/>
      <c r="CZ13" s="392"/>
      <c r="DA13" s="393"/>
      <c r="DB13" s="391">
        <v>3.2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33567</v>
      </c>
      <c r="S14" s="479"/>
      <c r="T14" s="479"/>
      <c r="U14" s="479"/>
      <c r="V14" s="480"/>
      <c r="W14" s="384"/>
      <c r="X14" s="385"/>
      <c r="Y14" s="385"/>
      <c r="Z14" s="385"/>
      <c r="AA14" s="385"/>
      <c r="AB14" s="374"/>
      <c r="AC14" s="481">
        <v>1.1000000000000001</v>
      </c>
      <c r="AD14" s="482"/>
      <c r="AE14" s="482"/>
      <c r="AF14" s="482"/>
      <c r="AG14" s="483"/>
      <c r="AH14" s="481">
        <v>1.4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25.2</v>
      </c>
      <c r="CU14" s="493"/>
      <c r="CV14" s="493"/>
      <c r="CW14" s="493"/>
      <c r="CX14" s="493"/>
      <c r="CY14" s="493"/>
      <c r="CZ14" s="493"/>
      <c r="DA14" s="494"/>
      <c r="DB14" s="492">
        <v>16.3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32511</v>
      </c>
      <c r="S15" s="479"/>
      <c r="T15" s="479"/>
      <c r="U15" s="479"/>
      <c r="V15" s="480"/>
      <c r="W15" s="410" t="s">
        <v>137</v>
      </c>
      <c r="X15" s="411"/>
      <c r="Y15" s="411"/>
      <c r="Z15" s="411"/>
      <c r="AA15" s="411"/>
      <c r="AB15" s="401"/>
      <c r="AC15" s="445">
        <v>4604</v>
      </c>
      <c r="AD15" s="446"/>
      <c r="AE15" s="446"/>
      <c r="AF15" s="446"/>
      <c r="AG15" s="488"/>
      <c r="AH15" s="445">
        <v>4767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4244903</v>
      </c>
      <c r="BO15" s="358"/>
      <c r="BP15" s="358"/>
      <c r="BQ15" s="358"/>
      <c r="BR15" s="358"/>
      <c r="BS15" s="358"/>
      <c r="BT15" s="358"/>
      <c r="BU15" s="359"/>
      <c r="BV15" s="357">
        <v>4140425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31.5</v>
      </c>
      <c r="AD16" s="482"/>
      <c r="AE16" s="482"/>
      <c r="AF16" s="482"/>
      <c r="AG16" s="483"/>
      <c r="AH16" s="481">
        <v>33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5644469</v>
      </c>
      <c r="BO16" s="395"/>
      <c r="BP16" s="395"/>
      <c r="BQ16" s="395"/>
      <c r="BR16" s="395"/>
      <c r="BS16" s="395"/>
      <c r="BT16" s="395"/>
      <c r="BU16" s="396"/>
      <c r="BV16" s="394">
        <v>5380881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9869</v>
      </c>
      <c r="AD17" s="446"/>
      <c r="AE17" s="446"/>
      <c r="AF17" s="446"/>
      <c r="AG17" s="488"/>
      <c r="AH17" s="445">
        <v>9465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5350141</v>
      </c>
      <c r="BO17" s="395"/>
      <c r="BP17" s="395"/>
      <c r="BQ17" s="395"/>
      <c r="BR17" s="395"/>
      <c r="BS17" s="395"/>
      <c r="BT17" s="395"/>
      <c r="BU17" s="396"/>
      <c r="BV17" s="394">
        <v>5210573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6.59</v>
      </c>
      <c r="M18" s="518"/>
      <c r="N18" s="518"/>
      <c r="O18" s="518"/>
      <c r="P18" s="518"/>
      <c r="Q18" s="518"/>
      <c r="R18" s="519"/>
      <c r="S18" s="519"/>
      <c r="T18" s="519"/>
      <c r="U18" s="519"/>
      <c r="V18" s="520"/>
      <c r="W18" s="412"/>
      <c r="X18" s="413"/>
      <c r="Y18" s="413"/>
      <c r="Z18" s="413"/>
      <c r="AA18" s="413"/>
      <c r="AB18" s="404"/>
      <c r="AC18" s="521">
        <v>67.400000000000006</v>
      </c>
      <c r="AD18" s="522"/>
      <c r="AE18" s="522"/>
      <c r="AF18" s="522"/>
      <c r="AG18" s="523"/>
      <c r="AH18" s="521">
        <v>65.599999999999994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6440344</v>
      </c>
      <c r="BO18" s="395"/>
      <c r="BP18" s="395"/>
      <c r="BQ18" s="395"/>
      <c r="BR18" s="395"/>
      <c r="BS18" s="395"/>
      <c r="BT18" s="395"/>
      <c r="BU18" s="396"/>
      <c r="BV18" s="394">
        <v>6099516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4916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8751429</v>
      </c>
      <c r="BO19" s="395"/>
      <c r="BP19" s="395"/>
      <c r="BQ19" s="395"/>
      <c r="BR19" s="395"/>
      <c r="BS19" s="395"/>
      <c r="BT19" s="395"/>
      <c r="BU19" s="396"/>
      <c r="BV19" s="394">
        <v>8045175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13468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6420134</v>
      </c>
      <c r="BO22" s="358"/>
      <c r="BP22" s="358"/>
      <c r="BQ22" s="358"/>
      <c r="BR22" s="358"/>
      <c r="BS22" s="358"/>
      <c r="BT22" s="358"/>
      <c r="BU22" s="359"/>
      <c r="BV22" s="357">
        <v>6602575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5571310</v>
      </c>
      <c r="BO23" s="395"/>
      <c r="BP23" s="395"/>
      <c r="BQ23" s="395"/>
      <c r="BR23" s="395"/>
      <c r="BS23" s="395"/>
      <c r="BT23" s="395"/>
      <c r="BU23" s="396"/>
      <c r="BV23" s="394">
        <v>5707580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8250</v>
      </c>
      <c r="R24" s="446"/>
      <c r="S24" s="446"/>
      <c r="T24" s="446"/>
      <c r="U24" s="446"/>
      <c r="V24" s="488"/>
      <c r="W24" s="540"/>
      <c r="X24" s="541"/>
      <c r="Y24" s="542"/>
      <c r="Z24" s="444" t="s">
        <v>162</v>
      </c>
      <c r="AA24" s="424"/>
      <c r="AB24" s="424"/>
      <c r="AC24" s="424"/>
      <c r="AD24" s="424"/>
      <c r="AE24" s="424"/>
      <c r="AF24" s="424"/>
      <c r="AG24" s="425"/>
      <c r="AH24" s="445">
        <v>166</v>
      </c>
      <c r="AI24" s="446"/>
      <c r="AJ24" s="446"/>
      <c r="AK24" s="446"/>
      <c r="AL24" s="488"/>
      <c r="AM24" s="445">
        <v>479408</v>
      </c>
      <c r="AN24" s="446"/>
      <c r="AO24" s="446"/>
      <c r="AP24" s="446"/>
      <c r="AQ24" s="446"/>
      <c r="AR24" s="488"/>
      <c r="AS24" s="445">
        <v>2888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2314292</v>
      </c>
      <c r="BO24" s="395"/>
      <c r="BP24" s="395"/>
      <c r="BQ24" s="395"/>
      <c r="BR24" s="395"/>
      <c r="BS24" s="395"/>
      <c r="BT24" s="395"/>
      <c r="BU24" s="396"/>
      <c r="BV24" s="394">
        <v>2129104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3173159</v>
      </c>
      <c r="BO25" s="358"/>
      <c r="BP25" s="358"/>
      <c r="BQ25" s="358"/>
      <c r="BR25" s="358"/>
      <c r="BS25" s="358"/>
      <c r="BT25" s="358"/>
      <c r="BU25" s="359"/>
      <c r="BV25" s="357">
        <v>2210883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6150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4050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496088</v>
      </c>
      <c r="BO27" s="514"/>
      <c r="BP27" s="514"/>
      <c r="BQ27" s="514"/>
      <c r="BR27" s="514"/>
      <c r="BS27" s="514"/>
      <c r="BT27" s="514"/>
      <c r="BU27" s="515"/>
      <c r="BV27" s="513">
        <v>450045</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3150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1272583</v>
      </c>
      <c r="BO28" s="358"/>
      <c r="BP28" s="358"/>
      <c r="BQ28" s="358"/>
      <c r="BR28" s="358"/>
      <c r="BS28" s="358"/>
      <c r="BT28" s="358"/>
      <c r="BU28" s="359"/>
      <c r="BV28" s="357">
        <v>1971868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10</v>
      </c>
      <c r="M29" s="446"/>
      <c r="N29" s="446"/>
      <c r="O29" s="446"/>
      <c r="P29" s="488"/>
      <c r="Q29" s="445">
        <v>2950</v>
      </c>
      <c r="R29" s="446"/>
      <c r="S29" s="446"/>
      <c r="T29" s="446"/>
      <c r="U29" s="446"/>
      <c r="V29" s="488"/>
      <c r="W29" s="543"/>
      <c r="X29" s="544"/>
      <c r="Y29" s="545"/>
      <c r="Z29" s="444" t="s">
        <v>178</v>
      </c>
      <c r="AA29" s="424"/>
      <c r="AB29" s="424"/>
      <c r="AC29" s="424"/>
      <c r="AD29" s="424"/>
      <c r="AE29" s="424"/>
      <c r="AF29" s="424"/>
      <c r="AG29" s="425"/>
      <c r="AH29" s="445">
        <v>166</v>
      </c>
      <c r="AI29" s="446"/>
      <c r="AJ29" s="446"/>
      <c r="AK29" s="446"/>
      <c r="AL29" s="488"/>
      <c r="AM29" s="445">
        <v>479408</v>
      </c>
      <c r="AN29" s="446"/>
      <c r="AO29" s="446"/>
      <c r="AP29" s="446"/>
      <c r="AQ29" s="446"/>
      <c r="AR29" s="488"/>
      <c r="AS29" s="445">
        <v>2888</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81136</v>
      </c>
      <c r="BO29" s="395"/>
      <c r="BP29" s="395"/>
      <c r="BQ29" s="395"/>
      <c r="BR29" s="395"/>
      <c r="BS29" s="395"/>
      <c r="BT29" s="395"/>
      <c r="BU29" s="396"/>
      <c r="BV29" s="394">
        <v>53821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256063</v>
      </c>
      <c r="BO30" s="514"/>
      <c r="BP30" s="514"/>
      <c r="BQ30" s="514"/>
      <c r="BR30" s="514"/>
      <c r="BS30" s="514"/>
      <c r="BT30" s="514"/>
      <c r="BU30" s="515"/>
      <c r="BV30" s="513">
        <v>308298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大治町下水道事業会計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海部東部消防組合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海部地区環境事務組合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海部地区急病診療所組合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介護保険特別会計（介護サービス事業勘定）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海部地区水防事務組合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愛知県市町村職員退職手当組合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愛知県後期高齢者医療広域連合（一般会計）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愛知県後期高齢者医療広域連合（後期高齢者医療特別会計）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mMFCJt++w8LhrWHpqxLr4+cTP4ekmtsjFIpFhaYY8iL+yWKiEtP0cJCBOQkoWZ5632rgZsxmAtJ5x+h9nw+Q==" saltValue="eZTP15gmEX3BD6Hby0r+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7.92</v>
      </c>
      <c r="G34" s="33">
        <v>9.17</v>
      </c>
      <c r="H34" s="33">
        <v>5.22</v>
      </c>
      <c r="I34" s="33">
        <v>2.62</v>
      </c>
      <c r="J34" s="34">
        <v>8.73</v>
      </c>
      <c r="K34" s="22"/>
      <c r="L34" s="22"/>
      <c r="M34" s="22"/>
      <c r="N34" s="22"/>
      <c r="O34" s="22"/>
      <c r="P34" s="22"/>
    </row>
    <row r="35" spans="1:16" ht="39" customHeight="1" x14ac:dyDescent="0.15">
      <c r="A35" s="22"/>
      <c r="B35" s="35"/>
      <c r="C35" s="1132" t="s">
        <v>535</v>
      </c>
      <c r="D35" s="1132"/>
      <c r="E35" s="1133"/>
      <c r="F35" s="36">
        <v>3.21</v>
      </c>
      <c r="G35" s="37">
        <v>3.22</v>
      </c>
      <c r="H35" s="37">
        <v>3.56</v>
      </c>
      <c r="I35" s="37">
        <v>3.35</v>
      </c>
      <c r="J35" s="38">
        <v>3.1</v>
      </c>
      <c r="K35" s="22"/>
      <c r="L35" s="22"/>
      <c r="M35" s="22"/>
      <c r="N35" s="22"/>
      <c r="O35" s="22"/>
      <c r="P35" s="22"/>
    </row>
    <row r="36" spans="1:16" ht="39" customHeight="1" x14ac:dyDescent="0.15">
      <c r="A36" s="22"/>
      <c r="B36" s="35"/>
      <c r="C36" s="1132" t="s">
        <v>536</v>
      </c>
      <c r="D36" s="1132"/>
      <c r="E36" s="1133"/>
      <c r="F36" s="36">
        <v>1.67</v>
      </c>
      <c r="G36" s="37">
        <v>1.43</v>
      </c>
      <c r="H36" s="37">
        <v>1.22</v>
      </c>
      <c r="I36" s="37">
        <v>0.85</v>
      </c>
      <c r="J36" s="38">
        <v>1.0900000000000001</v>
      </c>
      <c r="K36" s="22"/>
      <c r="L36" s="22"/>
      <c r="M36" s="22"/>
      <c r="N36" s="22"/>
      <c r="O36" s="22"/>
      <c r="P36" s="22"/>
    </row>
    <row r="37" spans="1:16" ht="39" customHeight="1" x14ac:dyDescent="0.15">
      <c r="A37" s="22"/>
      <c r="B37" s="35"/>
      <c r="C37" s="1132" t="s">
        <v>537</v>
      </c>
      <c r="D37" s="1132"/>
      <c r="E37" s="1133"/>
      <c r="F37" s="36">
        <v>3.41</v>
      </c>
      <c r="G37" s="37">
        <v>3.38</v>
      </c>
      <c r="H37" s="37">
        <v>2.82</v>
      </c>
      <c r="I37" s="37">
        <v>0.71</v>
      </c>
      <c r="J37" s="38">
        <v>0.02</v>
      </c>
      <c r="K37" s="22"/>
      <c r="L37" s="22"/>
      <c r="M37" s="22"/>
      <c r="N37" s="22"/>
      <c r="O37" s="22"/>
      <c r="P37" s="22"/>
    </row>
    <row r="38" spans="1:16" ht="39" customHeight="1" x14ac:dyDescent="0.15">
      <c r="A38" s="22"/>
      <c r="B38" s="35"/>
      <c r="C38" s="1132" t="s">
        <v>538</v>
      </c>
      <c r="D38" s="1132"/>
      <c r="E38" s="1133"/>
      <c r="F38" s="36">
        <v>0.01</v>
      </c>
      <c r="G38" s="37">
        <v>0</v>
      </c>
      <c r="H38" s="37">
        <v>0.02</v>
      </c>
      <c r="I38" s="37">
        <v>0.02</v>
      </c>
      <c r="J38" s="38">
        <v>0.01</v>
      </c>
      <c r="K38" s="22"/>
      <c r="L38" s="22"/>
      <c r="M38" s="22"/>
      <c r="N38" s="22"/>
      <c r="O38" s="22"/>
      <c r="P38" s="22"/>
    </row>
    <row r="39" spans="1:16" ht="39" customHeight="1" x14ac:dyDescent="0.15">
      <c r="A39" s="22"/>
      <c r="B39" s="35"/>
      <c r="C39" s="1132" t="s">
        <v>539</v>
      </c>
      <c r="D39" s="1132"/>
      <c r="E39" s="1133"/>
      <c r="F39" s="36">
        <v>0</v>
      </c>
      <c r="G39" s="37">
        <v>0</v>
      </c>
      <c r="H39" s="37">
        <v>0</v>
      </c>
      <c r="I39" s="37">
        <v>0</v>
      </c>
      <c r="J39" s="38">
        <v>0</v>
      </c>
      <c r="K39" s="22"/>
      <c r="L39" s="22"/>
      <c r="M39" s="22"/>
      <c r="N39" s="22"/>
      <c r="O39" s="22"/>
      <c r="P39" s="22"/>
    </row>
    <row r="40" spans="1:16" ht="39" customHeight="1" x14ac:dyDescent="0.15">
      <c r="A40" s="22"/>
      <c r="B40" s="35"/>
      <c r="C40" s="1132" t="s">
        <v>540</v>
      </c>
      <c r="D40" s="1132"/>
      <c r="E40" s="1133"/>
      <c r="F40" s="36">
        <v>0.01</v>
      </c>
      <c r="G40" s="37">
        <v>0.02</v>
      </c>
      <c r="H40" s="37">
        <v>0.01</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XC9LkV3dfeXxXH8Xgf354FjZVnH6A9wSJqZClmDngtUHAy49Ro0w0FmvPNlTS9W2fhJFLkvRXbtMtjhe1gIIg==" saltValue="vrqjonOJWpywn+9IO71s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458</v>
      </c>
      <c r="L45" s="58">
        <v>483</v>
      </c>
      <c r="M45" s="58">
        <v>576</v>
      </c>
      <c r="N45" s="58">
        <v>597</v>
      </c>
      <c r="O45" s="59">
        <v>590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114</v>
      </c>
      <c r="L48" s="62">
        <v>123</v>
      </c>
      <c r="M48" s="62">
        <v>136</v>
      </c>
      <c r="N48" s="62">
        <v>144</v>
      </c>
      <c r="O48" s="63">
        <v>154</v>
      </c>
      <c r="P48" s="46"/>
      <c r="Q48" s="46"/>
      <c r="R48" s="46"/>
      <c r="S48" s="46"/>
      <c r="T48" s="46"/>
      <c r="U48" s="46"/>
    </row>
    <row r="49" spans="1:21" ht="30.75" customHeight="1" x14ac:dyDescent="0.15">
      <c r="A49" s="46"/>
      <c r="B49" s="1140"/>
      <c r="C49" s="1141"/>
      <c r="D49" s="60"/>
      <c r="E49" s="1146" t="s">
        <v>14</v>
      </c>
      <c r="F49" s="1146"/>
      <c r="G49" s="1146"/>
      <c r="H49" s="1146"/>
      <c r="I49" s="1146"/>
      <c r="J49" s="1147"/>
      <c r="K49" s="61">
        <v>22</v>
      </c>
      <c r="L49" s="62">
        <v>27</v>
      </c>
      <c r="M49" s="62">
        <v>37</v>
      </c>
      <c r="N49" s="62">
        <v>32</v>
      </c>
      <c r="O49" s="63">
        <v>33</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510</v>
      </c>
      <c r="L52" s="62">
        <v>514</v>
      </c>
      <c r="M52" s="62">
        <v>535</v>
      </c>
      <c r="N52" s="62">
        <v>538</v>
      </c>
      <c r="O52" s="63">
        <v>527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84</v>
      </c>
      <c r="L53" s="67">
        <v>119</v>
      </c>
      <c r="M53" s="67">
        <v>214</v>
      </c>
      <c r="N53" s="67">
        <v>235</v>
      </c>
      <c r="O53" s="68">
        <v>250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561</v>
      </c>
      <c r="L58" s="82" t="s">
        <v>488</v>
      </c>
      <c r="M58" s="82" t="s">
        <v>488</v>
      </c>
      <c r="N58" s="82" t="s">
        <v>488</v>
      </c>
      <c r="O58" s="83" t="s">
        <v>488</v>
      </c>
    </row>
    <row r="59" spans="1:21" ht="31.5" customHeight="1" x14ac:dyDescent="0.15">
      <c r="B59" s="1156"/>
      <c r="C59" s="1157"/>
      <c r="D59" s="1163" t="s">
        <v>26</v>
      </c>
      <c r="E59" s="1164"/>
      <c r="F59" s="1164"/>
      <c r="G59" s="1164"/>
      <c r="H59" s="1164"/>
      <c r="I59" s="1164"/>
      <c r="J59" s="1165"/>
      <c r="K59" s="84" t="s">
        <v>488</v>
      </c>
      <c r="L59" s="85" t="s">
        <v>488</v>
      </c>
      <c r="M59" s="85" t="s">
        <v>488</v>
      </c>
      <c r="N59" s="85" t="s">
        <v>488</v>
      </c>
      <c r="O59" s="86" t="s">
        <v>488</v>
      </c>
    </row>
    <row r="60" spans="1:21" ht="31.5" customHeight="1" thickBot="1" x14ac:dyDescent="0.2">
      <c r="B60" s="1158"/>
      <c r="C60" s="1159"/>
      <c r="D60" s="1166" t="s">
        <v>27</v>
      </c>
      <c r="E60" s="1167"/>
      <c r="F60" s="1167"/>
      <c r="G60" s="1167"/>
      <c r="H60" s="1167"/>
      <c r="I60" s="1167"/>
      <c r="J60" s="1168"/>
      <c r="K60" s="87" t="s">
        <v>488</v>
      </c>
      <c r="L60" s="88" t="s">
        <v>488</v>
      </c>
      <c r="M60" s="88" t="s">
        <v>488</v>
      </c>
      <c r="N60" s="88" t="s">
        <v>488</v>
      </c>
      <c r="O60" s="89" t="s">
        <v>488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vW3ZrCJzjEzpUh/NGXJ9rMq4XQjCWCK9hSOPcxX9fm8QaX2FBZoAcfwEqe7DBbIyjzFv1axXYeXlp6tFPGRZg==" saltValue="waLbK5W9F4kYs3q6/c86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7034</v>
      </c>
      <c r="J41" s="331">
        <v>7301</v>
      </c>
      <c r="K41" s="331">
        <v>7025</v>
      </c>
      <c r="L41" s="331">
        <v>6603</v>
      </c>
      <c r="M41" s="332">
        <v>6420</v>
      </c>
    </row>
    <row r="42" spans="2:13" ht="27.75" customHeight="1" x14ac:dyDescent="0.15">
      <c r="B42" s="1171"/>
      <c r="C42" s="1172"/>
      <c r="D42" s="104"/>
      <c r="E42" s="1177" t="s">
        <v>32</v>
      </c>
      <c r="F42" s="1177"/>
      <c r="G42" s="1177"/>
      <c r="H42" s="1178"/>
      <c r="I42" s="333" t="s">
        <v>488</v>
      </c>
      <c r="J42" s="334" t="s">
        <v>488</v>
      </c>
      <c r="K42" s="334" t="s">
        <v>488</v>
      </c>
      <c r="L42" s="334" t="s">
        <v>488</v>
      </c>
      <c r="M42" s="335" t="s">
        <v>488</v>
      </c>
    </row>
    <row r="43" spans="2:13" ht="27.75" customHeight="1" x14ac:dyDescent="0.15">
      <c r="B43" s="1171"/>
      <c r="C43" s="1172"/>
      <c r="D43" s="104"/>
      <c r="E43" s="1177" t="s">
        <v>33</v>
      </c>
      <c r="F43" s="1177"/>
      <c r="G43" s="1177"/>
      <c r="H43" s="1178"/>
      <c r="I43" s="333">
        <v>2820</v>
      </c>
      <c r="J43" s="334">
        <v>3044</v>
      </c>
      <c r="K43" s="334">
        <v>3265</v>
      </c>
      <c r="L43" s="334">
        <v>3382</v>
      </c>
      <c r="M43" s="335">
        <v>3482</v>
      </c>
    </row>
    <row r="44" spans="2:13" ht="27.75" customHeight="1" x14ac:dyDescent="0.15">
      <c r="B44" s="1171"/>
      <c r="C44" s="1172"/>
      <c r="D44" s="104"/>
      <c r="E44" s="1177" t="s">
        <v>34</v>
      </c>
      <c r="F44" s="1177"/>
      <c r="G44" s="1177"/>
      <c r="H44" s="1178"/>
      <c r="I44" s="333">
        <v>236</v>
      </c>
      <c r="J44" s="334">
        <v>269</v>
      </c>
      <c r="K44" s="334">
        <v>238</v>
      </c>
      <c r="L44" s="334">
        <v>220</v>
      </c>
      <c r="M44" s="335">
        <v>253</v>
      </c>
    </row>
    <row r="45" spans="2:13" ht="27.75" customHeight="1" x14ac:dyDescent="0.15">
      <c r="B45" s="1171"/>
      <c r="C45" s="1172"/>
      <c r="D45" s="104"/>
      <c r="E45" s="1177" t="s">
        <v>35</v>
      </c>
      <c r="F45" s="1177"/>
      <c r="G45" s="1177"/>
      <c r="H45" s="1178"/>
      <c r="I45" s="333" t="s">
        <v>488</v>
      </c>
      <c r="J45" s="334" t="s">
        <v>488</v>
      </c>
      <c r="K45" s="334" t="s">
        <v>488</v>
      </c>
      <c r="L45" s="334" t="s">
        <v>488</v>
      </c>
      <c r="M45" s="335" t="s">
        <v>488</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2400</v>
      </c>
      <c r="J50" s="334">
        <v>2853</v>
      </c>
      <c r="K50" s="334">
        <v>3207</v>
      </c>
      <c r="L50" s="334">
        <v>3012</v>
      </c>
      <c r="M50" s="335">
        <v>2375</v>
      </c>
    </row>
    <row r="51" spans="2:13" ht="27.75" customHeight="1" x14ac:dyDescent="0.15">
      <c r="B51" s="1171"/>
      <c r="C51" s="1172"/>
      <c r="D51" s="104"/>
      <c r="E51" s="1177" t="s">
        <v>42</v>
      </c>
      <c r="F51" s="1177"/>
      <c r="G51" s="1177"/>
      <c r="H51" s="1178"/>
      <c r="I51" s="333" t="s">
        <v>488</v>
      </c>
      <c r="J51" s="334" t="s">
        <v>488</v>
      </c>
      <c r="K51" s="334" t="s">
        <v>488</v>
      </c>
      <c r="L51" s="334" t="s">
        <v>488</v>
      </c>
      <c r="M51" s="335" t="s">
        <v>488</v>
      </c>
    </row>
    <row r="52" spans="2:13" ht="27.75" customHeight="1" x14ac:dyDescent="0.15">
      <c r="B52" s="1173"/>
      <c r="C52" s="1174"/>
      <c r="D52" s="104"/>
      <c r="E52" s="1177" t="s">
        <v>43</v>
      </c>
      <c r="F52" s="1177"/>
      <c r="G52" s="1177"/>
      <c r="H52" s="1178"/>
      <c r="I52" s="333">
        <v>6835</v>
      </c>
      <c r="J52" s="334">
        <v>6952</v>
      </c>
      <c r="K52" s="334">
        <v>6752</v>
      </c>
      <c r="L52" s="334">
        <v>6212</v>
      </c>
      <c r="M52" s="335">
        <v>6197</v>
      </c>
    </row>
    <row r="53" spans="2:13" ht="27.75" customHeight="1" thickBot="1" x14ac:dyDescent="0.2">
      <c r="B53" s="1184" t="s">
        <v>19</v>
      </c>
      <c r="C53" s="1185"/>
      <c r="D53" s="108"/>
      <c r="E53" s="1186" t="s">
        <v>44</v>
      </c>
      <c r="F53" s="1186"/>
      <c r="G53" s="1186"/>
      <c r="H53" s="1187"/>
      <c r="I53" s="336">
        <v>855</v>
      </c>
      <c r="J53" s="337">
        <v>809</v>
      </c>
      <c r="K53" s="337">
        <v>569</v>
      </c>
      <c r="L53" s="337">
        <v>980</v>
      </c>
      <c r="M53" s="338">
        <v>1583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BimDGUd3Mz8qCVKqsV90ke60X4FxcXTufh9ybWx6veWBZf7hpmOhTokkPVdtxw8mxb/4ZxyPsqPUvKgeTOchQ==" saltValue="uft7DLFEnpsl5LeAZxe1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2207</v>
      </c>
      <c r="G55" s="339">
        <v>1972</v>
      </c>
      <c r="H55" s="340">
        <v>1273</v>
      </c>
    </row>
    <row r="56" spans="2:8" ht="52.5" customHeight="1" x14ac:dyDescent="0.15">
      <c r="B56" s="120"/>
      <c r="C56" s="1198" t="s">
        <v>47</v>
      </c>
      <c r="D56" s="1198"/>
      <c r="E56" s="1199"/>
      <c r="F56" s="341">
        <v>21</v>
      </c>
      <c r="G56" s="341">
        <v>54</v>
      </c>
      <c r="H56" s="342">
        <v>81</v>
      </c>
    </row>
    <row r="57" spans="2:8" ht="53.25" customHeight="1" x14ac:dyDescent="0.15">
      <c r="B57" s="120"/>
      <c r="C57" s="1200" t="s">
        <v>48</v>
      </c>
      <c r="D57" s="1200"/>
      <c r="E57" s="1201"/>
      <c r="F57" s="343">
        <v>279</v>
      </c>
      <c r="G57" s="343">
        <v>308</v>
      </c>
      <c r="H57" s="344">
        <v>256</v>
      </c>
    </row>
    <row r="58" spans="2:8" ht="45.75" customHeight="1" x14ac:dyDescent="0.15">
      <c r="B58" s="121"/>
      <c r="C58" s="1188" t="s">
        <v>558</v>
      </c>
      <c r="D58" s="1189"/>
      <c r="E58" s="1190"/>
      <c r="F58" s="345">
        <v>198</v>
      </c>
      <c r="G58" s="345">
        <v>198</v>
      </c>
      <c r="H58" s="346">
        <v>137</v>
      </c>
    </row>
    <row r="59" spans="2:8" ht="45.75" customHeight="1" x14ac:dyDescent="0.15">
      <c r="B59" s="121"/>
      <c r="C59" s="1188" t="s">
        <v>557</v>
      </c>
      <c r="D59" s="1189"/>
      <c r="E59" s="1190"/>
      <c r="F59" s="345">
        <v>55</v>
      </c>
      <c r="G59" s="345">
        <v>55</v>
      </c>
      <c r="H59" s="346">
        <v>51</v>
      </c>
    </row>
    <row r="60" spans="2:8" ht="45.75" customHeight="1" x14ac:dyDescent="0.15">
      <c r="B60" s="121"/>
      <c r="C60" s="1188" t="s">
        <v>559</v>
      </c>
      <c r="D60" s="1189"/>
      <c r="E60" s="1190"/>
      <c r="F60" s="345">
        <v>0</v>
      </c>
      <c r="G60" s="345">
        <v>30</v>
      </c>
      <c r="H60" s="346">
        <v>30</v>
      </c>
    </row>
    <row r="61" spans="2:8" ht="45.75" customHeight="1" x14ac:dyDescent="0.15">
      <c r="B61" s="121"/>
      <c r="C61" s="1188" t="s">
        <v>560</v>
      </c>
      <c r="D61" s="1189"/>
      <c r="E61" s="1190"/>
      <c r="F61" s="345">
        <v>21</v>
      </c>
      <c r="G61" s="345">
        <v>21</v>
      </c>
      <c r="H61" s="346">
        <v>21</v>
      </c>
    </row>
    <row r="62" spans="2:8" ht="45.75" customHeight="1" thickBot="1" x14ac:dyDescent="0.2">
      <c r="B62" s="122"/>
      <c r="C62" s="1191" t="s">
        <v>556</v>
      </c>
      <c r="D62" s="1192"/>
      <c r="E62" s="1193"/>
      <c r="F62" s="347" t="s">
        <v>548</v>
      </c>
      <c r="G62" s="347" t="s">
        <v>548</v>
      </c>
      <c r="H62" s="348">
        <v>10</v>
      </c>
    </row>
    <row r="63" spans="2:8" ht="52.5" customHeight="1" thickBot="1" x14ac:dyDescent="0.2">
      <c r="B63" s="123"/>
      <c r="C63" s="1194" t="s">
        <v>49</v>
      </c>
      <c r="D63" s="1194"/>
      <c r="E63" s="1195"/>
      <c r="F63" s="349">
        <v>2506</v>
      </c>
      <c r="G63" s="349">
        <v>2334</v>
      </c>
      <c r="H63" s="350">
        <v>1610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sheetData>
  <sheetProtection algorithmName="SHA-512" hashValue="cxoJwK37Hn+TmqjX3lyDy+cFqGup7LPN8zq1naF6kVCjUUwVi6WvfEiZDQ7/FVJy8fhsPjKt0XzKAYhxoQqPCQ==" saltValue="9gIDxYqQtkyfk7y2pRPZ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29908</v>
      </c>
      <c r="E3" s="142"/>
      <c r="F3" s="143">
        <v>52068</v>
      </c>
      <c r="G3" s="144"/>
      <c r="H3" s="145"/>
    </row>
    <row r="4" spans="1:8" x14ac:dyDescent="0.15">
      <c r="A4" s="146"/>
      <c r="B4" s="147"/>
      <c r="C4" s="148"/>
      <c r="D4" s="149">
        <v>23656</v>
      </c>
      <c r="E4" s="150"/>
      <c r="F4" s="151">
        <v>26936</v>
      </c>
      <c r="G4" s="152"/>
      <c r="H4" s="153"/>
    </row>
    <row r="5" spans="1:8" x14ac:dyDescent="0.15">
      <c r="A5" s="134" t="s">
        <v>520</v>
      </c>
      <c r="B5" s="139"/>
      <c r="C5" s="140"/>
      <c r="D5" s="141">
        <v>20717</v>
      </c>
      <c r="E5" s="142"/>
      <c r="F5" s="143">
        <v>47161</v>
      </c>
      <c r="G5" s="144"/>
      <c r="H5" s="145"/>
    </row>
    <row r="6" spans="1:8" x14ac:dyDescent="0.15">
      <c r="A6" s="146"/>
      <c r="B6" s="147"/>
      <c r="C6" s="148"/>
      <c r="D6" s="149">
        <v>16787</v>
      </c>
      <c r="E6" s="150"/>
      <c r="F6" s="151">
        <v>24595</v>
      </c>
      <c r="G6" s="152"/>
      <c r="H6" s="153"/>
    </row>
    <row r="7" spans="1:8" x14ac:dyDescent="0.15">
      <c r="A7" s="134" t="s">
        <v>521</v>
      </c>
      <c r="B7" s="139"/>
      <c r="C7" s="140"/>
      <c r="D7" s="141">
        <v>20962</v>
      </c>
      <c r="E7" s="142"/>
      <c r="F7" s="143">
        <v>43423</v>
      </c>
      <c r="G7" s="144"/>
      <c r="H7" s="145"/>
    </row>
    <row r="8" spans="1:8" x14ac:dyDescent="0.15">
      <c r="A8" s="146"/>
      <c r="B8" s="147"/>
      <c r="C8" s="148"/>
      <c r="D8" s="149">
        <v>17732</v>
      </c>
      <c r="E8" s="150"/>
      <c r="F8" s="151">
        <v>22207</v>
      </c>
      <c r="G8" s="152"/>
      <c r="H8" s="153"/>
    </row>
    <row r="9" spans="1:8" x14ac:dyDescent="0.15">
      <c r="A9" s="134" t="s">
        <v>522</v>
      </c>
      <c r="B9" s="139"/>
      <c r="C9" s="140"/>
      <c r="D9" s="141">
        <v>19912</v>
      </c>
      <c r="E9" s="142"/>
      <c r="F9" s="143">
        <v>45265</v>
      </c>
      <c r="G9" s="144"/>
      <c r="H9" s="145"/>
    </row>
    <row r="10" spans="1:8" x14ac:dyDescent="0.15">
      <c r="A10" s="146"/>
      <c r="B10" s="147"/>
      <c r="C10" s="148"/>
      <c r="D10" s="149">
        <v>17413</v>
      </c>
      <c r="E10" s="150"/>
      <c r="F10" s="151">
        <v>22600</v>
      </c>
      <c r="G10" s="152"/>
      <c r="H10" s="153"/>
    </row>
    <row r="11" spans="1:8" x14ac:dyDescent="0.15">
      <c r="A11" s="134" t="s">
        <v>523</v>
      </c>
      <c r="B11" s="139"/>
      <c r="C11" s="140"/>
      <c r="D11" s="141">
        <v>41526</v>
      </c>
      <c r="E11" s="142"/>
      <c r="F11" s="143">
        <v>54621</v>
      </c>
      <c r="G11" s="144"/>
      <c r="H11" s="145"/>
    </row>
    <row r="12" spans="1:8" x14ac:dyDescent="0.15">
      <c r="A12" s="146"/>
      <c r="B12" s="147"/>
      <c r="C12" s="154"/>
      <c r="D12" s="149">
        <v>17497</v>
      </c>
      <c r="E12" s="150"/>
      <c r="F12" s="151">
        <v>30892</v>
      </c>
      <c r="G12" s="152"/>
      <c r="H12" s="153"/>
    </row>
    <row r="13" spans="1:8" x14ac:dyDescent="0.15">
      <c r="A13" s="134"/>
      <c r="B13" s="139"/>
      <c r="C13" s="140"/>
      <c r="D13" s="141">
        <v>26605</v>
      </c>
      <c r="E13" s="142"/>
      <c r="F13" s="143">
        <v>48508</v>
      </c>
      <c r="G13" s="155"/>
      <c r="H13" s="145"/>
    </row>
    <row r="14" spans="1:8" x14ac:dyDescent="0.15">
      <c r="A14" s="146"/>
      <c r="B14" s="147"/>
      <c r="C14" s="148"/>
      <c r="D14" s="149">
        <v>18617</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7.93</v>
      </c>
      <c r="C19" s="156">
        <f>ROUND(VALUE(SUBSTITUTE(実質収支比率等に係る経年分析!G$48,"▲","-")),2)</f>
        <v>9.18</v>
      </c>
      <c r="D19" s="156">
        <f>ROUND(VALUE(SUBSTITUTE(実質収支比率等に係る経年分析!H$48,"▲","-")),2)</f>
        <v>5.23</v>
      </c>
      <c r="E19" s="156">
        <f>ROUND(VALUE(SUBSTITUTE(実質収支比率等に係る経年分析!I$48,"▲","-")),2)</f>
        <v>2.63</v>
      </c>
      <c r="F19" s="156">
        <f>ROUND(VALUE(SUBSTITUTE(実質収支比率等に係る経年分析!J$48,"▲","-")),2)</f>
        <v>8.73</v>
      </c>
    </row>
    <row r="20" spans="1:11" x14ac:dyDescent="0.15">
      <c r="A20" s="156" t="s">
        <v>53</v>
      </c>
      <c r="B20" s="156">
        <f>ROUND(VALUE(SUBSTITUTE(実質収支比率等に係る経年分析!F$47,"▲","-")),2)</f>
        <v>22.92</v>
      </c>
      <c r="C20" s="156">
        <f>ROUND(VALUE(SUBSTITUTE(実質収支比率等に係る経年分析!G$47,"▲","-")),2)</f>
        <v>28.37</v>
      </c>
      <c r="D20" s="156">
        <f>ROUND(VALUE(SUBSTITUTE(実質収支比率等に係る経年分析!H$47,"▲","-")),2)</f>
        <v>34.89</v>
      </c>
      <c r="E20" s="156">
        <f>ROUND(VALUE(SUBSTITUTE(実質収支比率等に係る経年分析!I$47,"▲","-")),2)</f>
        <v>30.22</v>
      </c>
      <c r="F20" s="156">
        <f>ROUND(VALUE(SUBSTITUTE(実質収支比率等に係る経年分析!J$47,"▲","-")),2)</f>
        <v>18.760000000000002</v>
      </c>
    </row>
    <row r="21" spans="1:11" x14ac:dyDescent="0.15">
      <c r="A21" s="156" t="s">
        <v>54</v>
      </c>
      <c r="B21" s="156">
        <f>IF(ISNUMBER(VALUE(SUBSTITUTE(実質収支比率等に係る経年分析!F$49,"▲","-"))),ROUND(VALUE(SUBSTITUTE(実質収支比率等に係る経年分析!F$49,"▲","-")),2),NA())</f>
        <v>-0.01</v>
      </c>
      <c r="C21" s="156">
        <f>IF(ISNUMBER(VALUE(SUBSTITUTE(実質収支比率等に係る経年分析!G$49,"▲","-"))),ROUND(VALUE(SUBSTITUTE(実質収支比率等に係る経年分析!G$49,"▲","-")),2),NA())</f>
        <v>8.99</v>
      </c>
      <c r="D21" s="156">
        <f>IF(ISNUMBER(VALUE(SUBSTITUTE(実質収支比率等に係る経年分析!H$49,"▲","-"))),ROUND(VALUE(SUBSTITUTE(実質収支比率等に係る経年分析!H$49,"▲","-")),2),NA())</f>
        <v>1.74</v>
      </c>
      <c r="E21" s="156">
        <f>IF(ISNUMBER(VALUE(SUBSTITUTE(実質収支比率等に係る経年分析!I$49,"▲","-"))),ROUND(VALUE(SUBSTITUTE(実質収支比率等に係る経年分析!I$49,"▲","-")),2),NA())</f>
        <v>-6.03</v>
      </c>
      <c r="F21" s="156">
        <f>IF(ISNUMBER(VALUE(SUBSTITUTE(実質収支比率等に係る経年分析!J$49,"▲","-"))),ROUND(VALUE(SUBSTITUTE(実質収支比率等に係る経年分析!J$49,"▲","-")),2),NA())</f>
        <v>-4.0999999999999996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土地取得特別会計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3.38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2.82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0.02</v>
      </c>
    </row>
    <row r="34" spans="1:16" x14ac:dyDescent="0.15">
      <c r="A34" s="157" t="str">
        <f>IF(連結実質赤字比率に係る赤字・黒字の構成分析!C$36="",NA(),連結実質赤字比率に係る赤字・黒字の構成分析!C$36)</f>
        <v>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1.0900000000000001</v>
      </c>
    </row>
    <row r="35" spans="1:16" x14ac:dyDescent="0.15">
      <c r="A35" s="157" t="str">
        <f>IF(連結実質赤字比率に係る赤字・黒字の構成分析!C$35="",NA(),連結実質赤字比率に係る赤字・黒字の構成分析!C$35)</f>
        <v>大治町下水道事業会計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3.22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3.35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3.1</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8.73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510</v>
      </c>
      <c r="E42" s="158"/>
      <c r="F42" s="158"/>
      <c r="G42" s="158">
        <f>'実質公債費比率（分子）の構造'!L$52</f>
        <v>514</v>
      </c>
      <c r="H42" s="158"/>
      <c r="I42" s="158"/>
      <c r="J42" s="158">
        <f>'実質公債費比率（分子）の構造'!M$52</f>
        <v>535</v>
      </c>
      <c r="K42" s="158"/>
      <c r="L42" s="158"/>
      <c r="M42" s="158">
        <f>'実質公債費比率（分子）の構造'!N$52</f>
        <v>538</v>
      </c>
      <c r="N42" s="158"/>
      <c r="O42" s="158"/>
      <c r="P42" s="158">
        <f>'実質公債費比率（分子）の構造'!O$52</f>
        <v>527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22</v>
      </c>
      <c r="C45" s="158"/>
      <c r="D45" s="158"/>
      <c r="E45" s="158">
        <f>'実質公債費比率（分子）の構造'!L$49</f>
        <v>27</v>
      </c>
      <c r="F45" s="158"/>
      <c r="G45" s="158"/>
      <c r="H45" s="158">
        <f>'実質公債費比率（分子）の構造'!M$49</f>
        <v>37</v>
      </c>
      <c r="I45" s="158"/>
      <c r="J45" s="158"/>
      <c r="K45" s="158">
        <f>'実質公債費比率（分子）の構造'!N$49</f>
        <v>32</v>
      </c>
      <c r="L45" s="158"/>
      <c r="M45" s="158"/>
      <c r="N45" s="158">
        <f>'実質公債費比率（分子）の構造'!O$49</f>
        <v>33</v>
      </c>
      <c r="O45" s="158"/>
      <c r="P45" s="158"/>
    </row>
    <row r="46" spans="1:16" x14ac:dyDescent="0.15">
      <c r="A46" s="158" t="s">
        <v>64</v>
      </c>
      <c r="B46" s="158">
        <f>'実質公債費比率（分子）の構造'!K$48</f>
        <v>114</v>
      </c>
      <c r="C46" s="158"/>
      <c r="D46" s="158"/>
      <c r="E46" s="158">
        <f>'実質公債費比率（分子）の構造'!L$48</f>
        <v>123</v>
      </c>
      <c r="F46" s="158"/>
      <c r="G46" s="158"/>
      <c r="H46" s="158">
        <f>'実質公債費比率（分子）の構造'!M$48</f>
        <v>136</v>
      </c>
      <c r="I46" s="158"/>
      <c r="J46" s="158"/>
      <c r="K46" s="158">
        <f>'実質公債費比率（分子）の構造'!N$48</f>
        <v>144</v>
      </c>
      <c r="L46" s="158"/>
      <c r="M46" s="158"/>
      <c r="N46" s="158">
        <f>'実質公債費比率（分子）の構造'!O$48</f>
        <v>154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458</v>
      </c>
      <c r="C49" s="158"/>
      <c r="D49" s="158"/>
      <c r="E49" s="158">
        <f>'実質公債費比率（分子）の構造'!L$45</f>
        <v>483</v>
      </c>
      <c r="F49" s="158"/>
      <c r="G49" s="158"/>
      <c r="H49" s="158">
        <f>'実質公債費比率（分子）の構造'!M$45</f>
        <v>576</v>
      </c>
      <c r="I49" s="158"/>
      <c r="J49" s="158"/>
      <c r="K49" s="158">
        <f>'実質公債費比率（分子）の構造'!N$45</f>
        <v>597</v>
      </c>
      <c r="L49" s="158"/>
      <c r="M49" s="158"/>
      <c r="N49" s="158">
        <f>'実質公債費比率（分子）の構造'!O$45</f>
        <v>590</v>
      </c>
      <c r="O49" s="158"/>
      <c r="P49" s="158"/>
    </row>
    <row r="50" spans="1:16" x14ac:dyDescent="0.15">
      <c r="A50" s="158" t="s">
        <v>67</v>
      </c>
      <c r="B50" s="158" t="e">
        <f>NA()</f>
        <v>#N/A</v>
      </c>
      <c r="C50" s="158">
        <f>IF(ISNUMBER('実質公債費比率（分子）の構造'!K$53),'実質公債費比率（分子）の構造'!K$53,NA())</f>
        <v>84</v>
      </c>
      <c r="D50" s="158" t="e">
        <f>NA()</f>
        <v>#N/A</v>
      </c>
      <c r="E50" s="158" t="e">
        <f>NA()</f>
        <v>#N/A</v>
      </c>
      <c r="F50" s="158">
        <f>IF(ISNUMBER('実質公債費比率（分子）の構造'!L$53),'実質公債費比率（分子）の構造'!L$53,NA())</f>
        <v>119</v>
      </c>
      <c r="G50" s="158" t="e">
        <f>NA()</f>
        <v>#N/A</v>
      </c>
      <c r="H50" s="158" t="e">
        <f>NA()</f>
        <v>#N/A</v>
      </c>
      <c r="I50" s="158">
        <f>IF(ISNUMBER('実質公債費比率（分子）の構造'!M$53),'実質公債費比率（分子）の構造'!M$53,NA())</f>
        <v>214</v>
      </c>
      <c r="J50" s="158" t="e">
        <f>NA()</f>
        <v>#N/A</v>
      </c>
      <c r="K50" s="158" t="e">
        <f>NA()</f>
        <v>#N/A</v>
      </c>
      <c r="L50" s="158">
        <f>IF(ISNUMBER('実質公債費比率（分子）の構造'!N$53),'実質公債費比率（分子）の構造'!N$53,NA())</f>
        <v>235</v>
      </c>
      <c r="M50" s="158" t="e">
        <f>NA()</f>
        <v>#N/A</v>
      </c>
      <c r="N50" s="158" t="e">
        <f>NA()</f>
        <v>#N/A</v>
      </c>
      <c r="O50" s="158">
        <f>IF(ISNUMBER('実質公債費比率（分子）の構造'!O$53),'実質公債費比率（分子）の構造'!O$53,NA())</f>
        <v>250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6835</v>
      </c>
      <c r="E56" s="157"/>
      <c r="F56" s="157"/>
      <c r="G56" s="157">
        <f>'将来負担比率（分子）の構造'!J$52</f>
        <v>6952</v>
      </c>
      <c r="H56" s="157"/>
      <c r="I56" s="157"/>
      <c r="J56" s="157">
        <f>'将来負担比率（分子）の構造'!K$52</f>
        <v>6752</v>
      </c>
      <c r="K56" s="157"/>
      <c r="L56" s="157"/>
      <c r="M56" s="157">
        <f>'将来負担比率（分子）の構造'!L$52</f>
        <v>6212</v>
      </c>
      <c r="N56" s="157"/>
      <c r="O56" s="157"/>
      <c r="P56" s="157">
        <f>'将来負担比率（分子）の構造'!M$52</f>
        <v>6197</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2400</v>
      </c>
      <c r="E58" s="157"/>
      <c r="F58" s="157"/>
      <c r="G58" s="157">
        <f>'将来負担比率（分子）の構造'!J$50</f>
        <v>2853</v>
      </c>
      <c r="H58" s="157"/>
      <c r="I58" s="157"/>
      <c r="J58" s="157">
        <f>'将来負担比率（分子）の構造'!K$50</f>
        <v>3207</v>
      </c>
      <c r="K58" s="157"/>
      <c r="L58" s="157"/>
      <c r="M58" s="157">
        <f>'将来負担比率（分子）の構造'!L$50</f>
        <v>3012</v>
      </c>
      <c r="N58" s="157"/>
      <c r="O58" s="157"/>
      <c r="P58" s="157">
        <f>'将来負担比率（分子）の構造'!M$50</f>
        <v>2375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236</v>
      </c>
      <c r="C63" s="157"/>
      <c r="D63" s="157"/>
      <c r="E63" s="157">
        <f>'将来負担比率（分子）の構造'!J$44</f>
        <v>269</v>
      </c>
      <c r="F63" s="157"/>
      <c r="G63" s="157"/>
      <c r="H63" s="157">
        <f>'将来負担比率（分子）の構造'!K$44</f>
        <v>238</v>
      </c>
      <c r="I63" s="157"/>
      <c r="J63" s="157"/>
      <c r="K63" s="157">
        <f>'将来負担比率（分子）の構造'!L$44</f>
        <v>220</v>
      </c>
      <c r="L63" s="157"/>
      <c r="M63" s="157"/>
      <c r="N63" s="157">
        <f>'将来負担比率（分子）の構造'!M$44</f>
        <v>253</v>
      </c>
      <c r="O63" s="157"/>
      <c r="P63" s="157"/>
    </row>
    <row r="64" spans="1:16" x14ac:dyDescent="0.15">
      <c r="A64" s="157" t="s">
        <v>33</v>
      </c>
      <c r="B64" s="157">
        <f>'将来負担比率（分子）の構造'!I$43</f>
        <v>2820</v>
      </c>
      <c r="C64" s="157"/>
      <c r="D64" s="157"/>
      <c r="E64" s="157">
        <f>'将来負担比率（分子）の構造'!J$43</f>
        <v>3044</v>
      </c>
      <c r="F64" s="157"/>
      <c r="G64" s="157"/>
      <c r="H64" s="157">
        <f>'将来負担比率（分子）の構造'!K$43</f>
        <v>3265</v>
      </c>
      <c r="I64" s="157"/>
      <c r="J64" s="157"/>
      <c r="K64" s="157">
        <f>'将来負担比率（分子）の構造'!L$43</f>
        <v>3382</v>
      </c>
      <c r="L64" s="157"/>
      <c r="M64" s="157"/>
      <c r="N64" s="157">
        <f>'将来負担比率（分子）の構造'!M$43</f>
        <v>3482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7034</v>
      </c>
      <c r="C66" s="157"/>
      <c r="D66" s="157"/>
      <c r="E66" s="157">
        <f>'将来負担比率（分子）の構造'!J$41</f>
        <v>7301</v>
      </c>
      <c r="F66" s="157"/>
      <c r="G66" s="157"/>
      <c r="H66" s="157">
        <f>'将来負担比率（分子）の構造'!K$41</f>
        <v>7025</v>
      </c>
      <c r="I66" s="157"/>
      <c r="J66" s="157"/>
      <c r="K66" s="157">
        <f>'将来負担比率（分子）の構造'!L$41</f>
        <v>6603</v>
      </c>
      <c r="L66" s="157"/>
      <c r="M66" s="157"/>
      <c r="N66" s="157">
        <f>'将来負担比率（分子）の構造'!M$41</f>
        <v>6420</v>
      </c>
      <c r="O66" s="157"/>
      <c r="P66" s="157"/>
    </row>
    <row r="67" spans="1:16" x14ac:dyDescent="0.15">
      <c r="A67" s="157" t="s">
        <v>71</v>
      </c>
      <c r="B67" s="157" t="e">
        <f>NA()</f>
        <v>#N/A</v>
      </c>
      <c r="C67" s="157">
        <f>IF(ISNUMBER('将来負担比率（分子）の構造'!I$53), IF('将来負担比率（分子）の構造'!I$53 &lt; 0, 0, '将来負担比率（分子）の構造'!I$53), NA())</f>
        <v>855</v>
      </c>
      <c r="D67" s="157" t="e">
        <f>NA()</f>
        <v>#N/A</v>
      </c>
      <c r="E67" s="157" t="e">
        <f>NA()</f>
        <v>#N/A</v>
      </c>
      <c r="F67" s="157">
        <f>IF(ISNUMBER('将来負担比率（分子）の構造'!J$53), IF('将来負担比率（分子）の構造'!J$53 &lt; 0, 0, '将来負担比率（分子）の構造'!J$53), NA())</f>
        <v>809</v>
      </c>
      <c r="G67" s="157" t="e">
        <f>NA()</f>
        <v>#N/A</v>
      </c>
      <c r="H67" s="157" t="e">
        <f>NA()</f>
        <v>#N/A</v>
      </c>
      <c r="I67" s="157">
        <f>IF(ISNUMBER('将来負担比率（分子）の構造'!K$53), IF('将来負担比率（分子）の構造'!K$53 &lt; 0, 0, '将来負担比率（分子）の構造'!K$53), NA())</f>
        <v>569</v>
      </c>
      <c r="J67" s="157" t="e">
        <f>NA()</f>
        <v>#N/A</v>
      </c>
      <c r="K67" s="157" t="e">
        <f>NA()</f>
        <v>#N/A</v>
      </c>
      <c r="L67" s="157">
        <f>IF(ISNUMBER('将来負担比率（分子）の構造'!L$53), IF('将来負担比率（分子）の構造'!L$53 &lt; 0, 0, '将来負担比率（分子）の構造'!L$53), NA())</f>
        <v>980</v>
      </c>
      <c r="M67" s="157" t="e">
        <f>NA()</f>
        <v>#N/A</v>
      </c>
      <c r="N67" s="157" t="e">
        <f>NA()</f>
        <v>#N/A</v>
      </c>
      <c r="O67" s="157">
        <f>IF(ISNUMBER('将来負担比率（分子）の構造'!M$53), IF('将来負担比率（分子）の構造'!M$53 &lt; 0, 0, '将来負担比率（分子）の構造'!M$53), NA())</f>
        <v>1583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2207</v>
      </c>
      <c r="C72" s="161">
        <f>基金残高に係る経年分析!G55</f>
        <v>1972</v>
      </c>
      <c r="D72" s="161">
        <f>基金残高に係る経年分析!H55</f>
        <v>1273</v>
      </c>
    </row>
    <row r="73" spans="1:16" x14ac:dyDescent="0.15">
      <c r="A73" s="160" t="s">
        <v>74</v>
      </c>
      <c r="B73" s="161">
        <f>基金残高に係る経年分析!F56</f>
        <v>21</v>
      </c>
      <c r="C73" s="161">
        <f>基金残高に係る経年分析!G56</f>
        <v>54</v>
      </c>
      <c r="D73" s="161">
        <f>基金残高に係る経年分析!H56</f>
        <v>81</v>
      </c>
    </row>
    <row r="74" spans="1:16" x14ac:dyDescent="0.15">
      <c r="A74" s="160" t="s">
        <v>75</v>
      </c>
      <c r="B74" s="161">
        <f>基金残高に係る経年分析!F57</f>
        <v>279</v>
      </c>
      <c r="C74" s="161">
        <f>基金残高に係る経年分析!G57</f>
        <v>308</v>
      </c>
      <c r="D74" s="161">
        <f>基金残高に係る経年分析!H57</f>
        <v>256</v>
      </c>
    </row>
  </sheetData>
  <sheetProtection algorithmName="SHA-512" hashValue="s/+5Av+NSsR5gUNcm1CpBBhuxu8QdASDr9dC0aAcdN8/wzO2pjM3ZEhSPMSW/DjFmSlyHq0vrXekFF5d6zaarg==" saltValue="cqAbGcn7YigG8/8dhD4G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4214620</v>
      </c>
      <c r="S5" s="600"/>
      <c r="T5" s="600"/>
      <c r="U5" s="600"/>
      <c r="V5" s="600"/>
      <c r="W5" s="600"/>
      <c r="X5" s="600"/>
      <c r="Y5" s="601"/>
      <c r="Z5" s="602">
        <v>32.299999999999997</v>
      </c>
      <c r="AA5" s="602"/>
      <c r="AB5" s="602"/>
      <c r="AC5" s="602"/>
      <c r="AD5" s="603">
        <v>4214620</v>
      </c>
      <c r="AE5" s="603"/>
      <c r="AF5" s="603"/>
      <c r="AG5" s="603"/>
      <c r="AH5" s="603"/>
      <c r="AI5" s="603"/>
      <c r="AJ5" s="603"/>
      <c r="AK5" s="603"/>
      <c r="AL5" s="604">
        <v>60.7</v>
      </c>
      <c r="AM5" s="605"/>
      <c r="AN5" s="605"/>
      <c r="AO5" s="606"/>
      <c r="AP5" s="596" t="s">
        <v>217</v>
      </c>
      <c r="AQ5" s="597"/>
      <c r="AR5" s="597"/>
      <c r="AS5" s="597"/>
      <c r="AT5" s="597"/>
      <c r="AU5" s="597"/>
      <c r="AV5" s="597"/>
      <c r="AW5" s="597"/>
      <c r="AX5" s="597"/>
      <c r="AY5" s="597"/>
      <c r="AZ5" s="597"/>
      <c r="BA5" s="597"/>
      <c r="BB5" s="597"/>
      <c r="BC5" s="597"/>
      <c r="BD5" s="597"/>
      <c r="BE5" s="597"/>
      <c r="BF5" s="598"/>
      <c r="BG5" s="610">
        <v>4214620</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68471</v>
      </c>
      <c r="S6" s="611"/>
      <c r="T6" s="611"/>
      <c r="U6" s="611"/>
      <c r="V6" s="611"/>
      <c r="W6" s="611"/>
      <c r="X6" s="611"/>
      <c r="Y6" s="612"/>
      <c r="Z6" s="613">
        <v>0.5</v>
      </c>
      <c r="AA6" s="613"/>
      <c r="AB6" s="613"/>
      <c r="AC6" s="613"/>
      <c r="AD6" s="614">
        <v>68471</v>
      </c>
      <c r="AE6" s="614"/>
      <c r="AF6" s="614"/>
      <c r="AG6" s="614"/>
      <c r="AH6" s="614"/>
      <c r="AI6" s="614"/>
      <c r="AJ6" s="614"/>
      <c r="AK6" s="614"/>
      <c r="AL6" s="615">
        <v>1</v>
      </c>
      <c r="AM6" s="616"/>
      <c r="AN6" s="616"/>
      <c r="AO6" s="617"/>
      <c r="AP6" s="607" t="s">
        <v>222</v>
      </c>
      <c r="AQ6" s="608"/>
      <c r="AR6" s="608"/>
      <c r="AS6" s="608"/>
      <c r="AT6" s="608"/>
      <c r="AU6" s="608"/>
      <c r="AV6" s="608"/>
      <c r="AW6" s="608"/>
      <c r="AX6" s="608"/>
      <c r="AY6" s="608"/>
      <c r="AZ6" s="608"/>
      <c r="BA6" s="608"/>
      <c r="BB6" s="608"/>
      <c r="BC6" s="608"/>
      <c r="BD6" s="608"/>
      <c r="BE6" s="608"/>
      <c r="BF6" s="609"/>
      <c r="BG6" s="610">
        <v>4214620</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101376</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101261</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2658</v>
      </c>
      <c r="S7" s="611"/>
      <c r="T7" s="611"/>
      <c r="U7" s="611"/>
      <c r="V7" s="611"/>
      <c r="W7" s="611"/>
      <c r="X7" s="611"/>
      <c r="Y7" s="612"/>
      <c r="Z7" s="613">
        <v>0</v>
      </c>
      <c r="AA7" s="613"/>
      <c r="AB7" s="613"/>
      <c r="AC7" s="613"/>
      <c r="AD7" s="614">
        <v>2658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1946334</v>
      </c>
      <c r="BH7" s="611"/>
      <c r="BI7" s="611"/>
      <c r="BJ7" s="611"/>
      <c r="BK7" s="611"/>
      <c r="BL7" s="611"/>
      <c r="BM7" s="611"/>
      <c r="BN7" s="612"/>
      <c r="BO7" s="613">
        <v>46.2</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1808765</v>
      </c>
      <c r="CS7" s="611"/>
      <c r="CT7" s="611"/>
      <c r="CU7" s="611"/>
      <c r="CV7" s="611"/>
      <c r="CW7" s="611"/>
      <c r="CX7" s="611"/>
      <c r="CY7" s="612"/>
      <c r="CZ7" s="613">
        <v>14.6</v>
      </c>
      <c r="DA7" s="613"/>
      <c r="DB7" s="613"/>
      <c r="DC7" s="613"/>
      <c r="DD7" s="619">
        <v>51136</v>
      </c>
      <c r="DE7" s="611"/>
      <c r="DF7" s="611"/>
      <c r="DG7" s="611"/>
      <c r="DH7" s="611"/>
      <c r="DI7" s="611"/>
      <c r="DJ7" s="611"/>
      <c r="DK7" s="611"/>
      <c r="DL7" s="611"/>
      <c r="DM7" s="611"/>
      <c r="DN7" s="611"/>
      <c r="DO7" s="611"/>
      <c r="DP7" s="612"/>
      <c r="DQ7" s="619">
        <v>1527413</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54544</v>
      </c>
      <c r="S8" s="611"/>
      <c r="T8" s="611"/>
      <c r="U8" s="611"/>
      <c r="V8" s="611"/>
      <c r="W8" s="611"/>
      <c r="X8" s="611"/>
      <c r="Y8" s="612"/>
      <c r="Z8" s="613">
        <v>0.4</v>
      </c>
      <c r="AA8" s="613"/>
      <c r="AB8" s="613"/>
      <c r="AC8" s="613"/>
      <c r="AD8" s="614">
        <v>54544</v>
      </c>
      <c r="AE8" s="614"/>
      <c r="AF8" s="614"/>
      <c r="AG8" s="614"/>
      <c r="AH8" s="614"/>
      <c r="AI8" s="614"/>
      <c r="AJ8" s="614"/>
      <c r="AK8" s="614"/>
      <c r="AL8" s="615">
        <v>0.8</v>
      </c>
      <c r="AM8" s="616"/>
      <c r="AN8" s="616"/>
      <c r="AO8" s="617"/>
      <c r="AP8" s="607" t="s">
        <v>228</v>
      </c>
      <c r="AQ8" s="608"/>
      <c r="AR8" s="608"/>
      <c r="AS8" s="608"/>
      <c r="AT8" s="608"/>
      <c r="AU8" s="608"/>
      <c r="AV8" s="608"/>
      <c r="AW8" s="608"/>
      <c r="AX8" s="608"/>
      <c r="AY8" s="608"/>
      <c r="AZ8" s="608"/>
      <c r="BA8" s="608"/>
      <c r="BB8" s="608"/>
      <c r="BC8" s="608"/>
      <c r="BD8" s="608"/>
      <c r="BE8" s="608"/>
      <c r="BF8" s="609"/>
      <c r="BG8" s="610">
        <v>59114</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5986498</v>
      </c>
      <c r="CS8" s="611"/>
      <c r="CT8" s="611"/>
      <c r="CU8" s="611"/>
      <c r="CV8" s="611"/>
      <c r="CW8" s="611"/>
      <c r="CX8" s="611"/>
      <c r="CY8" s="612"/>
      <c r="CZ8" s="613">
        <v>48.2</v>
      </c>
      <c r="DA8" s="613"/>
      <c r="DB8" s="613"/>
      <c r="DC8" s="613"/>
      <c r="DD8" s="619">
        <v>410451</v>
      </c>
      <c r="DE8" s="611"/>
      <c r="DF8" s="611"/>
      <c r="DG8" s="611"/>
      <c r="DH8" s="611"/>
      <c r="DI8" s="611"/>
      <c r="DJ8" s="611"/>
      <c r="DK8" s="611"/>
      <c r="DL8" s="611"/>
      <c r="DM8" s="611"/>
      <c r="DN8" s="611"/>
      <c r="DO8" s="611"/>
      <c r="DP8" s="612"/>
      <c r="DQ8" s="619">
        <v>2906262</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72593</v>
      </c>
      <c r="S9" s="611"/>
      <c r="T9" s="611"/>
      <c r="U9" s="611"/>
      <c r="V9" s="611"/>
      <c r="W9" s="611"/>
      <c r="X9" s="611"/>
      <c r="Y9" s="612"/>
      <c r="Z9" s="613">
        <v>0.6</v>
      </c>
      <c r="AA9" s="613"/>
      <c r="AB9" s="613"/>
      <c r="AC9" s="613"/>
      <c r="AD9" s="614">
        <v>72593</v>
      </c>
      <c r="AE9" s="614"/>
      <c r="AF9" s="614"/>
      <c r="AG9" s="614"/>
      <c r="AH9" s="614"/>
      <c r="AI9" s="614"/>
      <c r="AJ9" s="614"/>
      <c r="AK9" s="614"/>
      <c r="AL9" s="615">
        <v>1</v>
      </c>
      <c r="AM9" s="616"/>
      <c r="AN9" s="616"/>
      <c r="AO9" s="617"/>
      <c r="AP9" s="607" t="s">
        <v>231</v>
      </c>
      <c r="AQ9" s="608"/>
      <c r="AR9" s="608"/>
      <c r="AS9" s="608"/>
      <c r="AT9" s="608"/>
      <c r="AU9" s="608"/>
      <c r="AV9" s="608"/>
      <c r="AW9" s="608"/>
      <c r="AX9" s="608"/>
      <c r="AY9" s="608"/>
      <c r="AZ9" s="608"/>
      <c r="BA9" s="608"/>
      <c r="BB9" s="608"/>
      <c r="BC9" s="608"/>
      <c r="BD9" s="608"/>
      <c r="BE9" s="608"/>
      <c r="BF9" s="609"/>
      <c r="BG9" s="610">
        <v>1711701</v>
      </c>
      <c r="BH9" s="611"/>
      <c r="BI9" s="611"/>
      <c r="BJ9" s="611"/>
      <c r="BK9" s="611"/>
      <c r="BL9" s="611"/>
      <c r="BM9" s="611"/>
      <c r="BN9" s="612"/>
      <c r="BO9" s="613">
        <v>40.6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914592</v>
      </c>
      <c r="CS9" s="611"/>
      <c r="CT9" s="611"/>
      <c r="CU9" s="611"/>
      <c r="CV9" s="611"/>
      <c r="CW9" s="611"/>
      <c r="CX9" s="611"/>
      <c r="CY9" s="612"/>
      <c r="CZ9" s="613">
        <v>7.4</v>
      </c>
      <c r="DA9" s="613"/>
      <c r="DB9" s="613"/>
      <c r="DC9" s="613"/>
      <c r="DD9" s="619">
        <v>14884</v>
      </c>
      <c r="DE9" s="611"/>
      <c r="DF9" s="611"/>
      <c r="DG9" s="611"/>
      <c r="DH9" s="611"/>
      <c r="DI9" s="611"/>
      <c r="DJ9" s="611"/>
      <c r="DK9" s="611"/>
      <c r="DL9" s="611"/>
      <c r="DM9" s="611"/>
      <c r="DN9" s="611"/>
      <c r="DO9" s="611"/>
      <c r="DP9" s="612"/>
      <c r="DQ9" s="619">
        <v>847485</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71458</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771134</v>
      </c>
      <c r="S11" s="611"/>
      <c r="T11" s="611"/>
      <c r="U11" s="611"/>
      <c r="V11" s="611"/>
      <c r="W11" s="611"/>
      <c r="X11" s="611"/>
      <c r="Y11" s="612"/>
      <c r="Z11" s="615">
        <v>5.9</v>
      </c>
      <c r="AA11" s="616"/>
      <c r="AB11" s="616"/>
      <c r="AC11" s="622"/>
      <c r="AD11" s="619">
        <v>771134</v>
      </c>
      <c r="AE11" s="611"/>
      <c r="AF11" s="611"/>
      <c r="AG11" s="611"/>
      <c r="AH11" s="611"/>
      <c r="AI11" s="611"/>
      <c r="AJ11" s="611"/>
      <c r="AK11" s="612"/>
      <c r="AL11" s="615">
        <v>11.1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104061</v>
      </c>
      <c r="BH11" s="611"/>
      <c r="BI11" s="611"/>
      <c r="BJ11" s="611"/>
      <c r="BK11" s="611"/>
      <c r="BL11" s="611"/>
      <c r="BM11" s="611"/>
      <c r="BN11" s="612"/>
      <c r="BO11" s="613">
        <v>2.5</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134621</v>
      </c>
      <c r="CS11" s="611"/>
      <c r="CT11" s="611"/>
      <c r="CU11" s="611"/>
      <c r="CV11" s="611"/>
      <c r="CW11" s="611"/>
      <c r="CX11" s="611"/>
      <c r="CY11" s="612"/>
      <c r="CZ11" s="613">
        <v>1.1000000000000001</v>
      </c>
      <c r="DA11" s="613"/>
      <c r="DB11" s="613"/>
      <c r="DC11" s="613"/>
      <c r="DD11" s="619">
        <v>69898</v>
      </c>
      <c r="DE11" s="611"/>
      <c r="DF11" s="611"/>
      <c r="DG11" s="611"/>
      <c r="DH11" s="611"/>
      <c r="DI11" s="611"/>
      <c r="DJ11" s="611"/>
      <c r="DK11" s="611"/>
      <c r="DL11" s="611"/>
      <c r="DM11" s="611"/>
      <c r="DN11" s="611"/>
      <c r="DO11" s="611"/>
      <c r="DP11" s="612"/>
      <c r="DQ11" s="619">
        <v>93257</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1944467</v>
      </c>
      <c r="BH12" s="611"/>
      <c r="BI12" s="611"/>
      <c r="BJ12" s="611"/>
      <c r="BK12" s="611"/>
      <c r="BL12" s="611"/>
      <c r="BM12" s="611"/>
      <c r="BN12" s="612"/>
      <c r="BO12" s="613">
        <v>46.1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54604</v>
      </c>
      <c r="CS12" s="611"/>
      <c r="CT12" s="611"/>
      <c r="CU12" s="611"/>
      <c r="CV12" s="611"/>
      <c r="CW12" s="611"/>
      <c r="CX12" s="611"/>
      <c r="CY12" s="612"/>
      <c r="CZ12" s="613">
        <v>0.4</v>
      </c>
      <c r="DA12" s="613"/>
      <c r="DB12" s="613"/>
      <c r="DC12" s="613"/>
      <c r="DD12" s="619" t="s">
        <v>122</v>
      </c>
      <c r="DE12" s="611"/>
      <c r="DF12" s="611"/>
      <c r="DG12" s="611"/>
      <c r="DH12" s="611"/>
      <c r="DI12" s="611"/>
      <c r="DJ12" s="611"/>
      <c r="DK12" s="611"/>
      <c r="DL12" s="611"/>
      <c r="DM12" s="611"/>
      <c r="DN12" s="611"/>
      <c r="DO12" s="611"/>
      <c r="DP12" s="612"/>
      <c r="DQ12" s="619">
        <v>29604</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v>982</v>
      </c>
      <c r="S13" s="611"/>
      <c r="T13" s="611"/>
      <c r="U13" s="611"/>
      <c r="V13" s="611"/>
      <c r="W13" s="611"/>
      <c r="X13" s="611"/>
      <c r="Y13" s="612"/>
      <c r="Z13" s="613">
        <v>0</v>
      </c>
      <c r="AA13" s="613"/>
      <c r="AB13" s="613"/>
      <c r="AC13" s="613"/>
      <c r="AD13" s="614">
        <v>982</v>
      </c>
      <c r="AE13" s="614"/>
      <c r="AF13" s="614"/>
      <c r="AG13" s="614"/>
      <c r="AH13" s="614"/>
      <c r="AI13" s="614"/>
      <c r="AJ13" s="614"/>
      <c r="AK13" s="614"/>
      <c r="AL13" s="615">
        <v>0</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1871752</v>
      </c>
      <c r="BH13" s="611"/>
      <c r="BI13" s="611"/>
      <c r="BJ13" s="611"/>
      <c r="BK13" s="611"/>
      <c r="BL13" s="611"/>
      <c r="BM13" s="611"/>
      <c r="BN13" s="612"/>
      <c r="BO13" s="613">
        <v>44.4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895072</v>
      </c>
      <c r="CS13" s="611"/>
      <c r="CT13" s="611"/>
      <c r="CU13" s="611"/>
      <c r="CV13" s="611"/>
      <c r="CW13" s="611"/>
      <c r="CX13" s="611"/>
      <c r="CY13" s="612"/>
      <c r="CZ13" s="613">
        <v>7.2</v>
      </c>
      <c r="DA13" s="613"/>
      <c r="DB13" s="613"/>
      <c r="DC13" s="613"/>
      <c r="DD13" s="619">
        <v>478626</v>
      </c>
      <c r="DE13" s="611"/>
      <c r="DF13" s="611"/>
      <c r="DG13" s="611"/>
      <c r="DH13" s="611"/>
      <c r="DI13" s="611"/>
      <c r="DJ13" s="611"/>
      <c r="DK13" s="611"/>
      <c r="DL13" s="611"/>
      <c r="DM13" s="611"/>
      <c r="DN13" s="611"/>
      <c r="DO13" s="611"/>
      <c r="DP13" s="612"/>
      <c r="DQ13" s="619">
        <v>561287</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80823</v>
      </c>
      <c r="BH14" s="611"/>
      <c r="BI14" s="611"/>
      <c r="BJ14" s="611"/>
      <c r="BK14" s="611"/>
      <c r="BL14" s="611"/>
      <c r="BM14" s="611"/>
      <c r="BN14" s="612"/>
      <c r="BO14" s="613">
        <v>1.9</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470164</v>
      </c>
      <c r="CS14" s="611"/>
      <c r="CT14" s="611"/>
      <c r="CU14" s="611"/>
      <c r="CV14" s="611"/>
      <c r="CW14" s="611"/>
      <c r="CX14" s="611"/>
      <c r="CY14" s="612"/>
      <c r="CZ14" s="613">
        <v>3.8</v>
      </c>
      <c r="DA14" s="613"/>
      <c r="DB14" s="613"/>
      <c r="DC14" s="613"/>
      <c r="DD14" s="619">
        <v>20386</v>
      </c>
      <c r="DE14" s="611"/>
      <c r="DF14" s="611"/>
      <c r="DG14" s="611"/>
      <c r="DH14" s="611"/>
      <c r="DI14" s="611"/>
      <c r="DJ14" s="611"/>
      <c r="DK14" s="611"/>
      <c r="DL14" s="611"/>
      <c r="DM14" s="611"/>
      <c r="DN14" s="611"/>
      <c r="DO14" s="611"/>
      <c r="DP14" s="612"/>
      <c r="DQ14" s="619">
        <v>457555</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19138</v>
      </c>
      <c r="S15" s="611"/>
      <c r="T15" s="611"/>
      <c r="U15" s="611"/>
      <c r="V15" s="611"/>
      <c r="W15" s="611"/>
      <c r="X15" s="611"/>
      <c r="Y15" s="612"/>
      <c r="Z15" s="613">
        <v>0.1</v>
      </c>
      <c r="AA15" s="613"/>
      <c r="AB15" s="613"/>
      <c r="AC15" s="613"/>
      <c r="AD15" s="614">
        <v>19138</v>
      </c>
      <c r="AE15" s="614"/>
      <c r="AF15" s="614"/>
      <c r="AG15" s="614"/>
      <c r="AH15" s="614"/>
      <c r="AI15" s="614"/>
      <c r="AJ15" s="614"/>
      <c r="AK15" s="614"/>
      <c r="AL15" s="615">
        <v>0.3</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242996</v>
      </c>
      <c r="BH15" s="611"/>
      <c r="BI15" s="611"/>
      <c r="BJ15" s="611"/>
      <c r="BK15" s="611"/>
      <c r="BL15" s="611"/>
      <c r="BM15" s="611"/>
      <c r="BN15" s="612"/>
      <c r="BO15" s="613">
        <v>5.8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1474435</v>
      </c>
      <c r="CS15" s="611"/>
      <c r="CT15" s="611"/>
      <c r="CU15" s="611"/>
      <c r="CV15" s="611"/>
      <c r="CW15" s="611"/>
      <c r="CX15" s="611"/>
      <c r="CY15" s="612"/>
      <c r="CZ15" s="613">
        <v>11.9</v>
      </c>
      <c r="DA15" s="613"/>
      <c r="DB15" s="613"/>
      <c r="DC15" s="613"/>
      <c r="DD15" s="619">
        <v>348489</v>
      </c>
      <c r="DE15" s="611"/>
      <c r="DF15" s="611"/>
      <c r="DG15" s="611"/>
      <c r="DH15" s="611"/>
      <c r="DI15" s="611"/>
      <c r="DJ15" s="611"/>
      <c r="DK15" s="611"/>
      <c r="DL15" s="611"/>
      <c r="DM15" s="611"/>
      <c r="DN15" s="611"/>
      <c r="DO15" s="611"/>
      <c r="DP15" s="612"/>
      <c r="DQ15" s="619">
        <v>1029706</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84490</v>
      </c>
      <c r="S16" s="611"/>
      <c r="T16" s="611"/>
      <c r="U16" s="611"/>
      <c r="V16" s="611"/>
      <c r="W16" s="611"/>
      <c r="X16" s="611"/>
      <c r="Y16" s="612"/>
      <c r="Z16" s="613">
        <v>0.6</v>
      </c>
      <c r="AA16" s="613"/>
      <c r="AB16" s="613"/>
      <c r="AC16" s="613"/>
      <c r="AD16" s="614">
        <v>84490</v>
      </c>
      <c r="AE16" s="614"/>
      <c r="AF16" s="614"/>
      <c r="AG16" s="614"/>
      <c r="AH16" s="614"/>
      <c r="AI16" s="614"/>
      <c r="AJ16" s="614"/>
      <c r="AK16" s="614"/>
      <c r="AL16" s="615">
        <v>1.2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222463</v>
      </c>
      <c r="S17" s="611"/>
      <c r="T17" s="611"/>
      <c r="U17" s="611"/>
      <c r="V17" s="611"/>
      <c r="W17" s="611"/>
      <c r="X17" s="611"/>
      <c r="Y17" s="612"/>
      <c r="Z17" s="613">
        <v>1.7</v>
      </c>
      <c r="AA17" s="613"/>
      <c r="AB17" s="613"/>
      <c r="AC17" s="613"/>
      <c r="AD17" s="614">
        <v>222463</v>
      </c>
      <c r="AE17" s="614"/>
      <c r="AF17" s="614"/>
      <c r="AG17" s="614"/>
      <c r="AH17" s="614"/>
      <c r="AI17" s="614"/>
      <c r="AJ17" s="614"/>
      <c r="AK17" s="614"/>
      <c r="AL17" s="615">
        <v>3.2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589823</v>
      </c>
      <c r="CS17" s="611"/>
      <c r="CT17" s="611"/>
      <c r="CU17" s="611"/>
      <c r="CV17" s="611"/>
      <c r="CW17" s="611"/>
      <c r="CX17" s="611"/>
      <c r="CY17" s="612"/>
      <c r="CZ17" s="613">
        <v>4.7</v>
      </c>
      <c r="DA17" s="613"/>
      <c r="DB17" s="613"/>
      <c r="DC17" s="613"/>
      <c r="DD17" s="619" t="s">
        <v>122</v>
      </c>
      <c r="DE17" s="611"/>
      <c r="DF17" s="611"/>
      <c r="DG17" s="611"/>
      <c r="DH17" s="611"/>
      <c r="DI17" s="611"/>
      <c r="DJ17" s="611"/>
      <c r="DK17" s="611"/>
      <c r="DL17" s="611"/>
      <c r="DM17" s="611"/>
      <c r="DN17" s="611"/>
      <c r="DO17" s="611"/>
      <c r="DP17" s="612"/>
      <c r="DQ17" s="619">
        <v>589823</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60079</v>
      </c>
      <c r="S18" s="611"/>
      <c r="T18" s="611"/>
      <c r="U18" s="611"/>
      <c r="V18" s="611"/>
      <c r="W18" s="611"/>
      <c r="X18" s="611"/>
      <c r="Y18" s="612"/>
      <c r="Z18" s="613">
        <v>0.5</v>
      </c>
      <c r="AA18" s="613"/>
      <c r="AB18" s="613"/>
      <c r="AC18" s="613"/>
      <c r="AD18" s="614">
        <v>60079</v>
      </c>
      <c r="AE18" s="614"/>
      <c r="AF18" s="614"/>
      <c r="AG18" s="614"/>
      <c r="AH18" s="614"/>
      <c r="AI18" s="614"/>
      <c r="AJ18" s="614"/>
      <c r="AK18" s="614"/>
      <c r="AL18" s="615">
        <v>0.9</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158979</v>
      </c>
      <c r="S19" s="611"/>
      <c r="T19" s="611"/>
      <c r="U19" s="611"/>
      <c r="V19" s="611"/>
      <c r="W19" s="611"/>
      <c r="X19" s="611"/>
      <c r="Y19" s="612"/>
      <c r="Z19" s="613">
        <v>1.2</v>
      </c>
      <c r="AA19" s="613"/>
      <c r="AB19" s="613"/>
      <c r="AC19" s="613"/>
      <c r="AD19" s="614">
        <v>158979</v>
      </c>
      <c r="AE19" s="614"/>
      <c r="AF19" s="614"/>
      <c r="AG19" s="614"/>
      <c r="AH19" s="614"/>
      <c r="AI19" s="614"/>
      <c r="AJ19" s="614"/>
      <c r="AK19" s="614"/>
      <c r="AL19" s="615">
        <v>2.2999999999999998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3405</v>
      </c>
      <c r="S20" s="611"/>
      <c r="T20" s="611"/>
      <c r="U20" s="611"/>
      <c r="V20" s="611"/>
      <c r="W20" s="611"/>
      <c r="X20" s="611"/>
      <c r="Y20" s="612"/>
      <c r="Z20" s="613">
        <v>0</v>
      </c>
      <c r="AA20" s="613"/>
      <c r="AB20" s="613"/>
      <c r="AC20" s="613"/>
      <c r="AD20" s="614">
        <v>3405</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12429950</v>
      </c>
      <c r="CS20" s="611"/>
      <c r="CT20" s="611"/>
      <c r="CU20" s="611"/>
      <c r="CV20" s="611"/>
      <c r="CW20" s="611"/>
      <c r="CX20" s="611"/>
      <c r="CY20" s="612"/>
      <c r="CZ20" s="613">
        <v>100</v>
      </c>
      <c r="DA20" s="613"/>
      <c r="DB20" s="613"/>
      <c r="DC20" s="613"/>
      <c r="DD20" s="619">
        <v>1393870</v>
      </c>
      <c r="DE20" s="611"/>
      <c r="DF20" s="611"/>
      <c r="DG20" s="611"/>
      <c r="DH20" s="611"/>
      <c r="DI20" s="611"/>
      <c r="DJ20" s="611"/>
      <c r="DK20" s="611"/>
      <c r="DL20" s="611"/>
      <c r="DM20" s="611"/>
      <c r="DN20" s="611"/>
      <c r="DO20" s="611"/>
      <c r="DP20" s="612"/>
      <c r="DQ20" s="619">
        <v>8143653</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1440887</v>
      </c>
      <c r="S21" s="611"/>
      <c r="T21" s="611"/>
      <c r="U21" s="611"/>
      <c r="V21" s="611"/>
      <c r="W21" s="611"/>
      <c r="X21" s="611"/>
      <c r="Y21" s="612"/>
      <c r="Z21" s="613">
        <v>11.1</v>
      </c>
      <c r="AA21" s="613"/>
      <c r="AB21" s="613"/>
      <c r="AC21" s="613"/>
      <c r="AD21" s="614">
        <v>1399566</v>
      </c>
      <c r="AE21" s="614"/>
      <c r="AF21" s="614"/>
      <c r="AG21" s="614"/>
      <c r="AH21" s="614"/>
      <c r="AI21" s="614"/>
      <c r="AJ21" s="614"/>
      <c r="AK21" s="614"/>
      <c r="AL21" s="615">
        <v>20.2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1399566</v>
      </c>
      <c r="S22" s="611"/>
      <c r="T22" s="611"/>
      <c r="U22" s="611"/>
      <c r="V22" s="611"/>
      <c r="W22" s="611"/>
      <c r="X22" s="611"/>
      <c r="Y22" s="612"/>
      <c r="Z22" s="613">
        <v>10.7</v>
      </c>
      <c r="AA22" s="613"/>
      <c r="AB22" s="613"/>
      <c r="AC22" s="613"/>
      <c r="AD22" s="614">
        <v>1399566</v>
      </c>
      <c r="AE22" s="614"/>
      <c r="AF22" s="614"/>
      <c r="AG22" s="614"/>
      <c r="AH22" s="614"/>
      <c r="AI22" s="614"/>
      <c r="AJ22" s="614"/>
      <c r="AK22" s="614"/>
      <c r="AL22" s="615">
        <v>20.2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41321</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6233286</v>
      </c>
      <c r="CS24" s="600"/>
      <c r="CT24" s="600"/>
      <c r="CU24" s="600"/>
      <c r="CV24" s="600"/>
      <c r="CW24" s="600"/>
      <c r="CX24" s="600"/>
      <c r="CY24" s="601"/>
      <c r="CZ24" s="604">
        <v>50.1</v>
      </c>
      <c r="DA24" s="605"/>
      <c r="DB24" s="605"/>
      <c r="DC24" s="621"/>
      <c r="DD24" s="645">
        <v>3613591</v>
      </c>
      <c r="DE24" s="600"/>
      <c r="DF24" s="600"/>
      <c r="DG24" s="600"/>
      <c r="DH24" s="600"/>
      <c r="DI24" s="600"/>
      <c r="DJ24" s="600"/>
      <c r="DK24" s="601"/>
      <c r="DL24" s="645">
        <v>3197203</v>
      </c>
      <c r="DM24" s="600"/>
      <c r="DN24" s="600"/>
      <c r="DO24" s="600"/>
      <c r="DP24" s="600"/>
      <c r="DQ24" s="600"/>
      <c r="DR24" s="600"/>
      <c r="DS24" s="600"/>
      <c r="DT24" s="600"/>
      <c r="DU24" s="600"/>
      <c r="DV24" s="601"/>
      <c r="DW24" s="604">
        <v>45.8</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6951980</v>
      </c>
      <c r="S25" s="611"/>
      <c r="T25" s="611"/>
      <c r="U25" s="611"/>
      <c r="V25" s="611"/>
      <c r="W25" s="611"/>
      <c r="X25" s="611"/>
      <c r="Y25" s="612"/>
      <c r="Z25" s="613">
        <v>53.3</v>
      </c>
      <c r="AA25" s="613"/>
      <c r="AB25" s="613"/>
      <c r="AC25" s="613"/>
      <c r="AD25" s="614">
        <v>6910659</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1607750</v>
      </c>
      <c r="CS25" s="642"/>
      <c r="CT25" s="642"/>
      <c r="CU25" s="642"/>
      <c r="CV25" s="642"/>
      <c r="CW25" s="642"/>
      <c r="CX25" s="642"/>
      <c r="CY25" s="643"/>
      <c r="CZ25" s="615">
        <v>12.9</v>
      </c>
      <c r="DA25" s="640"/>
      <c r="DB25" s="640"/>
      <c r="DC25" s="644"/>
      <c r="DD25" s="619">
        <v>1484293</v>
      </c>
      <c r="DE25" s="642"/>
      <c r="DF25" s="642"/>
      <c r="DG25" s="642"/>
      <c r="DH25" s="642"/>
      <c r="DI25" s="642"/>
      <c r="DJ25" s="642"/>
      <c r="DK25" s="643"/>
      <c r="DL25" s="619">
        <v>1462342</v>
      </c>
      <c r="DM25" s="642"/>
      <c r="DN25" s="642"/>
      <c r="DO25" s="642"/>
      <c r="DP25" s="642"/>
      <c r="DQ25" s="642"/>
      <c r="DR25" s="642"/>
      <c r="DS25" s="642"/>
      <c r="DT25" s="642"/>
      <c r="DU25" s="642"/>
      <c r="DV25" s="643"/>
      <c r="DW25" s="615">
        <v>21</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4358</v>
      </c>
      <c r="S26" s="611"/>
      <c r="T26" s="611"/>
      <c r="U26" s="611"/>
      <c r="V26" s="611"/>
      <c r="W26" s="611"/>
      <c r="X26" s="611"/>
      <c r="Y26" s="612"/>
      <c r="Z26" s="613">
        <v>0</v>
      </c>
      <c r="AA26" s="613"/>
      <c r="AB26" s="613"/>
      <c r="AC26" s="613"/>
      <c r="AD26" s="614">
        <v>4358</v>
      </c>
      <c r="AE26" s="614"/>
      <c r="AF26" s="614"/>
      <c r="AG26" s="614"/>
      <c r="AH26" s="614"/>
      <c r="AI26" s="614"/>
      <c r="AJ26" s="614"/>
      <c r="AK26" s="614"/>
      <c r="AL26" s="615">
        <v>0.1</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948374</v>
      </c>
      <c r="CS26" s="611"/>
      <c r="CT26" s="611"/>
      <c r="CU26" s="611"/>
      <c r="CV26" s="611"/>
      <c r="CW26" s="611"/>
      <c r="CX26" s="611"/>
      <c r="CY26" s="612"/>
      <c r="CZ26" s="615">
        <v>7.6</v>
      </c>
      <c r="DA26" s="640"/>
      <c r="DB26" s="640"/>
      <c r="DC26" s="644"/>
      <c r="DD26" s="619">
        <v>870501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51352</v>
      </c>
      <c r="S27" s="611"/>
      <c r="T27" s="611"/>
      <c r="U27" s="611"/>
      <c r="V27" s="611"/>
      <c r="W27" s="611"/>
      <c r="X27" s="611"/>
      <c r="Y27" s="612"/>
      <c r="Z27" s="613">
        <v>0.4</v>
      </c>
      <c r="AA27" s="613"/>
      <c r="AB27" s="613"/>
      <c r="AC27" s="613"/>
      <c r="AD27" s="614">
        <v>98</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4214620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4035713</v>
      </c>
      <c r="CS27" s="642"/>
      <c r="CT27" s="642"/>
      <c r="CU27" s="642"/>
      <c r="CV27" s="642"/>
      <c r="CW27" s="642"/>
      <c r="CX27" s="642"/>
      <c r="CY27" s="643"/>
      <c r="CZ27" s="615">
        <v>32.5</v>
      </c>
      <c r="DA27" s="640"/>
      <c r="DB27" s="640"/>
      <c r="DC27" s="644"/>
      <c r="DD27" s="619">
        <v>1539475</v>
      </c>
      <c r="DE27" s="642"/>
      <c r="DF27" s="642"/>
      <c r="DG27" s="642"/>
      <c r="DH27" s="642"/>
      <c r="DI27" s="642"/>
      <c r="DJ27" s="642"/>
      <c r="DK27" s="643"/>
      <c r="DL27" s="619">
        <v>1145038</v>
      </c>
      <c r="DM27" s="642"/>
      <c r="DN27" s="642"/>
      <c r="DO27" s="642"/>
      <c r="DP27" s="642"/>
      <c r="DQ27" s="642"/>
      <c r="DR27" s="642"/>
      <c r="DS27" s="642"/>
      <c r="DT27" s="642"/>
      <c r="DU27" s="642"/>
      <c r="DV27" s="643"/>
      <c r="DW27" s="615">
        <v>16.399999999999999</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29721</v>
      </c>
      <c r="S28" s="611"/>
      <c r="T28" s="611"/>
      <c r="U28" s="611"/>
      <c r="V28" s="611"/>
      <c r="W28" s="611"/>
      <c r="X28" s="611"/>
      <c r="Y28" s="612"/>
      <c r="Z28" s="613">
        <v>0.2</v>
      </c>
      <c r="AA28" s="613"/>
      <c r="AB28" s="613"/>
      <c r="AC28" s="613"/>
      <c r="AD28" s="614">
        <v>12834</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589823</v>
      </c>
      <c r="CS28" s="611"/>
      <c r="CT28" s="611"/>
      <c r="CU28" s="611"/>
      <c r="CV28" s="611"/>
      <c r="CW28" s="611"/>
      <c r="CX28" s="611"/>
      <c r="CY28" s="612"/>
      <c r="CZ28" s="615">
        <v>4.7</v>
      </c>
      <c r="DA28" s="640"/>
      <c r="DB28" s="640"/>
      <c r="DC28" s="644"/>
      <c r="DD28" s="619">
        <v>589823</v>
      </c>
      <c r="DE28" s="611"/>
      <c r="DF28" s="611"/>
      <c r="DG28" s="611"/>
      <c r="DH28" s="611"/>
      <c r="DI28" s="611"/>
      <c r="DJ28" s="611"/>
      <c r="DK28" s="612"/>
      <c r="DL28" s="619">
        <v>589823</v>
      </c>
      <c r="DM28" s="611"/>
      <c r="DN28" s="611"/>
      <c r="DO28" s="611"/>
      <c r="DP28" s="611"/>
      <c r="DQ28" s="611"/>
      <c r="DR28" s="611"/>
      <c r="DS28" s="611"/>
      <c r="DT28" s="611"/>
      <c r="DU28" s="611"/>
      <c r="DV28" s="612"/>
      <c r="DW28" s="615">
        <v>8.5</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54578</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589823</v>
      </c>
      <c r="CS29" s="642"/>
      <c r="CT29" s="642"/>
      <c r="CU29" s="642"/>
      <c r="CV29" s="642"/>
      <c r="CW29" s="642"/>
      <c r="CX29" s="642"/>
      <c r="CY29" s="643"/>
      <c r="CZ29" s="615">
        <v>4.7</v>
      </c>
      <c r="DA29" s="640"/>
      <c r="DB29" s="640"/>
      <c r="DC29" s="644"/>
      <c r="DD29" s="619">
        <v>589823</v>
      </c>
      <c r="DE29" s="642"/>
      <c r="DF29" s="642"/>
      <c r="DG29" s="642"/>
      <c r="DH29" s="642"/>
      <c r="DI29" s="642"/>
      <c r="DJ29" s="642"/>
      <c r="DK29" s="643"/>
      <c r="DL29" s="619">
        <v>589823</v>
      </c>
      <c r="DM29" s="642"/>
      <c r="DN29" s="642"/>
      <c r="DO29" s="642"/>
      <c r="DP29" s="642"/>
      <c r="DQ29" s="642"/>
      <c r="DR29" s="642"/>
      <c r="DS29" s="642"/>
      <c r="DT29" s="642"/>
      <c r="DU29" s="642"/>
      <c r="DV29" s="643"/>
      <c r="DW29" s="615">
        <v>8.5</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2813211</v>
      </c>
      <c r="S30" s="611"/>
      <c r="T30" s="611"/>
      <c r="U30" s="611"/>
      <c r="V30" s="611"/>
      <c r="W30" s="611"/>
      <c r="X30" s="611"/>
      <c r="Y30" s="612"/>
      <c r="Z30" s="613">
        <v>21.6</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572563</v>
      </c>
      <c r="CS30" s="611"/>
      <c r="CT30" s="611"/>
      <c r="CU30" s="611"/>
      <c r="CV30" s="611"/>
      <c r="CW30" s="611"/>
      <c r="CX30" s="611"/>
      <c r="CY30" s="612"/>
      <c r="CZ30" s="615">
        <v>4.5999999999999996</v>
      </c>
      <c r="DA30" s="640"/>
      <c r="DB30" s="640"/>
      <c r="DC30" s="644"/>
      <c r="DD30" s="619">
        <v>572563</v>
      </c>
      <c r="DE30" s="611"/>
      <c r="DF30" s="611"/>
      <c r="DG30" s="611"/>
      <c r="DH30" s="611"/>
      <c r="DI30" s="611"/>
      <c r="DJ30" s="611"/>
      <c r="DK30" s="612"/>
      <c r="DL30" s="619">
        <v>572563</v>
      </c>
      <c r="DM30" s="611"/>
      <c r="DN30" s="611"/>
      <c r="DO30" s="611"/>
      <c r="DP30" s="611"/>
      <c r="DQ30" s="611"/>
      <c r="DR30" s="611"/>
      <c r="DS30" s="611"/>
      <c r="DT30" s="611"/>
      <c r="DU30" s="611"/>
      <c r="DV30" s="612"/>
      <c r="DW30" s="615">
        <v>8.1999999999999993</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98.6</v>
      </c>
      <c r="BH31" s="654"/>
      <c r="BI31" s="654"/>
      <c r="BJ31" s="654"/>
      <c r="BK31" s="654"/>
      <c r="BL31" s="654"/>
      <c r="BM31" s="605">
        <v>96.3</v>
      </c>
      <c r="BN31" s="654"/>
      <c r="BO31" s="654"/>
      <c r="BP31" s="654"/>
      <c r="BQ31" s="655"/>
      <c r="BR31" s="666">
        <v>98.5</v>
      </c>
      <c r="BS31" s="654"/>
      <c r="BT31" s="654"/>
      <c r="BU31" s="654"/>
      <c r="BV31" s="654"/>
      <c r="BW31" s="654"/>
      <c r="BX31" s="605">
        <v>96.1</v>
      </c>
      <c r="BY31" s="654"/>
      <c r="BZ31" s="654"/>
      <c r="CA31" s="654"/>
      <c r="CB31" s="655"/>
      <c r="CD31" s="648"/>
      <c r="CE31" s="649"/>
      <c r="CF31" s="607" t="s">
        <v>301</v>
      </c>
      <c r="CG31" s="608"/>
      <c r="CH31" s="608"/>
      <c r="CI31" s="608"/>
      <c r="CJ31" s="608"/>
      <c r="CK31" s="608"/>
      <c r="CL31" s="608"/>
      <c r="CM31" s="608"/>
      <c r="CN31" s="608"/>
      <c r="CO31" s="608"/>
      <c r="CP31" s="608"/>
      <c r="CQ31" s="609"/>
      <c r="CR31" s="610">
        <v>17260</v>
      </c>
      <c r="CS31" s="642"/>
      <c r="CT31" s="642"/>
      <c r="CU31" s="642"/>
      <c r="CV31" s="642"/>
      <c r="CW31" s="642"/>
      <c r="CX31" s="642"/>
      <c r="CY31" s="643"/>
      <c r="CZ31" s="615">
        <v>0.1</v>
      </c>
      <c r="DA31" s="640"/>
      <c r="DB31" s="640"/>
      <c r="DC31" s="644"/>
      <c r="DD31" s="619">
        <v>17260</v>
      </c>
      <c r="DE31" s="642"/>
      <c r="DF31" s="642"/>
      <c r="DG31" s="642"/>
      <c r="DH31" s="642"/>
      <c r="DI31" s="642"/>
      <c r="DJ31" s="642"/>
      <c r="DK31" s="643"/>
      <c r="DL31" s="619">
        <v>17260</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1109653</v>
      </c>
      <c r="S32" s="611"/>
      <c r="T32" s="611"/>
      <c r="U32" s="611"/>
      <c r="V32" s="611"/>
      <c r="W32" s="611"/>
      <c r="X32" s="611"/>
      <c r="Y32" s="612"/>
      <c r="Z32" s="613">
        <v>8.5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98</v>
      </c>
      <c r="BH32" s="642"/>
      <c r="BI32" s="642"/>
      <c r="BJ32" s="642"/>
      <c r="BK32" s="642"/>
      <c r="BL32" s="642"/>
      <c r="BM32" s="616">
        <v>94.5</v>
      </c>
      <c r="BN32" s="642"/>
      <c r="BO32" s="642"/>
      <c r="BP32" s="642"/>
      <c r="BQ32" s="665"/>
      <c r="BR32" s="667">
        <v>97.8</v>
      </c>
      <c r="BS32" s="642"/>
      <c r="BT32" s="642"/>
      <c r="BU32" s="642"/>
      <c r="BV32" s="642"/>
      <c r="BW32" s="642"/>
      <c r="BX32" s="616">
        <v>94.4</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49359</v>
      </c>
      <c r="S33" s="611"/>
      <c r="T33" s="611"/>
      <c r="U33" s="611"/>
      <c r="V33" s="611"/>
      <c r="W33" s="611"/>
      <c r="X33" s="611"/>
      <c r="Y33" s="612"/>
      <c r="Z33" s="613">
        <v>0.4</v>
      </c>
      <c r="AA33" s="613"/>
      <c r="AB33" s="613"/>
      <c r="AC33" s="613"/>
      <c r="AD33" s="614">
        <v>494</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v>
      </c>
      <c r="BH33" s="669"/>
      <c r="BI33" s="669"/>
      <c r="BJ33" s="669"/>
      <c r="BK33" s="669"/>
      <c r="BL33" s="669"/>
      <c r="BM33" s="670">
        <v>97.7</v>
      </c>
      <c r="BN33" s="669"/>
      <c r="BO33" s="669"/>
      <c r="BP33" s="669"/>
      <c r="BQ33" s="671"/>
      <c r="BR33" s="668">
        <v>99</v>
      </c>
      <c r="BS33" s="669"/>
      <c r="BT33" s="669"/>
      <c r="BU33" s="669"/>
      <c r="BV33" s="669"/>
      <c r="BW33" s="669"/>
      <c r="BX33" s="670">
        <v>97.4</v>
      </c>
      <c r="BY33" s="669"/>
      <c r="BZ33" s="669"/>
      <c r="CA33" s="669"/>
      <c r="CB33" s="671"/>
      <c r="CD33" s="607" t="s">
        <v>308</v>
      </c>
      <c r="CE33" s="608"/>
      <c r="CF33" s="608"/>
      <c r="CG33" s="608"/>
      <c r="CH33" s="608"/>
      <c r="CI33" s="608"/>
      <c r="CJ33" s="608"/>
      <c r="CK33" s="608"/>
      <c r="CL33" s="608"/>
      <c r="CM33" s="608"/>
      <c r="CN33" s="608"/>
      <c r="CO33" s="608"/>
      <c r="CP33" s="608"/>
      <c r="CQ33" s="609"/>
      <c r="CR33" s="610">
        <v>4802794</v>
      </c>
      <c r="CS33" s="642"/>
      <c r="CT33" s="642"/>
      <c r="CU33" s="642"/>
      <c r="CV33" s="642"/>
      <c r="CW33" s="642"/>
      <c r="CX33" s="642"/>
      <c r="CY33" s="643"/>
      <c r="CZ33" s="615">
        <v>38.6</v>
      </c>
      <c r="DA33" s="640"/>
      <c r="DB33" s="640"/>
      <c r="DC33" s="644"/>
      <c r="DD33" s="619">
        <v>4104399</v>
      </c>
      <c r="DE33" s="642"/>
      <c r="DF33" s="642"/>
      <c r="DG33" s="642"/>
      <c r="DH33" s="642"/>
      <c r="DI33" s="642"/>
      <c r="DJ33" s="642"/>
      <c r="DK33" s="643"/>
      <c r="DL33" s="619">
        <v>3243141</v>
      </c>
      <c r="DM33" s="642"/>
      <c r="DN33" s="642"/>
      <c r="DO33" s="642"/>
      <c r="DP33" s="642"/>
      <c r="DQ33" s="642"/>
      <c r="DR33" s="642"/>
      <c r="DS33" s="642"/>
      <c r="DT33" s="642"/>
      <c r="DU33" s="642"/>
      <c r="DV33" s="643"/>
      <c r="DW33" s="615">
        <v>46.5</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11605</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2078269</v>
      </c>
      <c r="CS34" s="611"/>
      <c r="CT34" s="611"/>
      <c r="CU34" s="611"/>
      <c r="CV34" s="611"/>
      <c r="CW34" s="611"/>
      <c r="CX34" s="611"/>
      <c r="CY34" s="612"/>
      <c r="CZ34" s="615">
        <v>16.7</v>
      </c>
      <c r="DA34" s="640"/>
      <c r="DB34" s="640"/>
      <c r="DC34" s="644"/>
      <c r="DD34" s="619">
        <v>1725133</v>
      </c>
      <c r="DE34" s="611"/>
      <c r="DF34" s="611"/>
      <c r="DG34" s="611"/>
      <c r="DH34" s="611"/>
      <c r="DI34" s="611"/>
      <c r="DJ34" s="611"/>
      <c r="DK34" s="612"/>
      <c r="DL34" s="619">
        <v>1464043</v>
      </c>
      <c r="DM34" s="611"/>
      <c r="DN34" s="611"/>
      <c r="DO34" s="611"/>
      <c r="DP34" s="611"/>
      <c r="DQ34" s="611"/>
      <c r="DR34" s="611"/>
      <c r="DS34" s="611"/>
      <c r="DT34" s="611"/>
      <c r="DU34" s="611"/>
      <c r="DV34" s="612"/>
      <c r="DW34" s="615">
        <v>21</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990998</v>
      </c>
      <c r="S35" s="611"/>
      <c r="T35" s="611"/>
      <c r="U35" s="611"/>
      <c r="V35" s="611"/>
      <c r="W35" s="611"/>
      <c r="X35" s="611"/>
      <c r="Y35" s="612"/>
      <c r="Z35" s="613">
        <v>7.6</v>
      </c>
      <c r="AA35" s="613"/>
      <c r="AB35" s="613"/>
      <c r="AC35" s="613"/>
      <c r="AD35" s="614" t="s">
        <v>122</v>
      </c>
      <c r="AE35" s="614"/>
      <c r="AF35" s="614"/>
      <c r="AG35" s="614"/>
      <c r="AH35" s="614"/>
      <c r="AI35" s="614"/>
      <c r="AJ35" s="614"/>
      <c r="AK35" s="614"/>
      <c r="AL35" s="615" t="s">
        <v>122</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31380</v>
      </c>
      <c r="CS35" s="642"/>
      <c r="CT35" s="642"/>
      <c r="CU35" s="642"/>
      <c r="CV35" s="642"/>
      <c r="CW35" s="642"/>
      <c r="CX35" s="642"/>
      <c r="CY35" s="643"/>
      <c r="CZ35" s="615">
        <v>0.3</v>
      </c>
      <c r="DA35" s="640"/>
      <c r="DB35" s="640"/>
      <c r="DC35" s="644"/>
      <c r="DD35" s="619">
        <v>31131</v>
      </c>
      <c r="DE35" s="642"/>
      <c r="DF35" s="642"/>
      <c r="DG35" s="642"/>
      <c r="DH35" s="642"/>
      <c r="DI35" s="642"/>
      <c r="DJ35" s="642"/>
      <c r="DK35" s="643"/>
      <c r="DL35" s="619">
        <v>28440</v>
      </c>
      <c r="DM35" s="642"/>
      <c r="DN35" s="642"/>
      <c r="DO35" s="642"/>
      <c r="DP35" s="642"/>
      <c r="DQ35" s="642"/>
      <c r="DR35" s="642"/>
      <c r="DS35" s="642"/>
      <c r="DT35" s="642"/>
      <c r="DU35" s="642"/>
      <c r="DV35" s="643"/>
      <c r="DW35" s="615">
        <v>0.4</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281170</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6"/>
      <c r="AQ36" s="676" t="s">
        <v>316</v>
      </c>
      <c r="AR36" s="677"/>
      <c r="AS36" s="677"/>
      <c r="AT36" s="677"/>
      <c r="AU36" s="677"/>
      <c r="AV36" s="677"/>
      <c r="AW36" s="677"/>
      <c r="AX36" s="677"/>
      <c r="AY36" s="678"/>
      <c r="AZ36" s="599">
        <v>1258722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1662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1376215</v>
      </c>
      <c r="CS36" s="611"/>
      <c r="CT36" s="611"/>
      <c r="CU36" s="611"/>
      <c r="CV36" s="611"/>
      <c r="CW36" s="611"/>
      <c r="CX36" s="611"/>
      <c r="CY36" s="612"/>
      <c r="CZ36" s="615">
        <v>11.1</v>
      </c>
      <c r="DA36" s="640"/>
      <c r="DB36" s="640"/>
      <c r="DC36" s="644"/>
      <c r="DD36" s="619">
        <v>1302920</v>
      </c>
      <c r="DE36" s="611"/>
      <c r="DF36" s="611"/>
      <c r="DG36" s="611"/>
      <c r="DH36" s="611"/>
      <c r="DI36" s="611"/>
      <c r="DJ36" s="611"/>
      <c r="DK36" s="612"/>
      <c r="DL36" s="619">
        <v>1001368</v>
      </c>
      <c r="DM36" s="611"/>
      <c r="DN36" s="611"/>
      <c r="DO36" s="611"/>
      <c r="DP36" s="611"/>
      <c r="DQ36" s="611"/>
      <c r="DR36" s="611"/>
      <c r="DS36" s="611"/>
      <c r="DT36" s="611"/>
      <c r="DU36" s="611"/>
      <c r="DV36" s="612"/>
      <c r="DW36" s="615">
        <v>14.4</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299619</v>
      </c>
      <c r="S37" s="611"/>
      <c r="T37" s="611"/>
      <c r="U37" s="611"/>
      <c r="V37" s="611"/>
      <c r="W37" s="611"/>
      <c r="X37" s="611"/>
      <c r="Y37" s="612"/>
      <c r="Z37" s="613">
        <v>2.2999999999999998</v>
      </c>
      <c r="AA37" s="613"/>
      <c r="AB37" s="613"/>
      <c r="AC37" s="613"/>
      <c r="AD37" s="614">
        <v>10959</v>
      </c>
      <c r="AE37" s="614"/>
      <c r="AF37" s="614"/>
      <c r="AG37" s="614"/>
      <c r="AH37" s="614"/>
      <c r="AI37" s="614"/>
      <c r="AJ37" s="614"/>
      <c r="AK37" s="614"/>
      <c r="AL37" s="615">
        <v>0.2</v>
      </c>
      <c r="AM37" s="616"/>
      <c r="AN37" s="616"/>
      <c r="AO37" s="617"/>
      <c r="AQ37" s="673" t="s">
        <v>320</v>
      </c>
      <c r="AR37" s="674"/>
      <c r="AS37" s="674"/>
      <c r="AT37" s="674"/>
      <c r="AU37" s="674"/>
      <c r="AV37" s="674"/>
      <c r="AW37" s="674"/>
      <c r="AX37" s="674"/>
      <c r="AY37" s="675"/>
      <c r="AZ37" s="610">
        <v>225609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-24827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678015</v>
      </c>
      <c r="CS37" s="642"/>
      <c r="CT37" s="642"/>
      <c r="CU37" s="642"/>
      <c r="CV37" s="642"/>
      <c r="CW37" s="642"/>
      <c r="CX37" s="642"/>
      <c r="CY37" s="643"/>
      <c r="CZ37" s="615">
        <v>5.5</v>
      </c>
      <c r="DA37" s="640"/>
      <c r="DB37" s="640"/>
      <c r="DC37" s="644"/>
      <c r="DD37" s="619">
        <v>678015</v>
      </c>
      <c r="DE37" s="642"/>
      <c r="DF37" s="642"/>
      <c r="DG37" s="642"/>
      <c r="DH37" s="642"/>
      <c r="DI37" s="642"/>
      <c r="DJ37" s="642"/>
      <c r="DK37" s="643"/>
      <c r="DL37" s="619">
        <v>669745</v>
      </c>
      <c r="DM37" s="642"/>
      <c r="DN37" s="642"/>
      <c r="DO37" s="642"/>
      <c r="DP37" s="642"/>
      <c r="DQ37" s="642"/>
      <c r="DR37" s="642"/>
      <c r="DS37" s="642"/>
      <c r="DT37" s="642"/>
      <c r="DU37" s="642"/>
      <c r="DV37" s="643"/>
      <c r="DW37" s="615">
        <v>9.6</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390122</v>
      </c>
      <c r="S38" s="611"/>
      <c r="T38" s="611"/>
      <c r="U38" s="611"/>
      <c r="V38" s="611"/>
      <c r="W38" s="611"/>
      <c r="X38" s="611"/>
      <c r="Y38" s="612"/>
      <c r="Z38" s="613">
        <v>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t="s">
        <v>122</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3721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1033113</v>
      </c>
      <c r="CS38" s="611"/>
      <c r="CT38" s="611"/>
      <c r="CU38" s="611"/>
      <c r="CV38" s="611"/>
      <c r="CW38" s="611"/>
      <c r="CX38" s="611"/>
      <c r="CY38" s="612"/>
      <c r="CZ38" s="615">
        <v>8.3000000000000007</v>
      </c>
      <c r="DA38" s="640"/>
      <c r="DB38" s="640"/>
      <c r="DC38" s="644"/>
      <c r="DD38" s="619">
        <v>797830</v>
      </c>
      <c r="DE38" s="611"/>
      <c r="DF38" s="611"/>
      <c r="DG38" s="611"/>
      <c r="DH38" s="611"/>
      <c r="DI38" s="611"/>
      <c r="DJ38" s="611"/>
      <c r="DK38" s="612"/>
      <c r="DL38" s="619">
        <v>749290</v>
      </c>
      <c r="DM38" s="611"/>
      <c r="DN38" s="611"/>
      <c r="DO38" s="611"/>
      <c r="DP38" s="611"/>
      <c r="DQ38" s="611"/>
      <c r="DR38" s="611"/>
      <c r="DS38" s="611"/>
      <c r="DT38" s="611"/>
      <c r="DU38" s="611"/>
      <c r="DV38" s="612"/>
      <c r="DW38" s="615">
        <v>10.7</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5679</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258817</v>
      </c>
      <c r="CS39" s="642"/>
      <c r="CT39" s="642"/>
      <c r="CU39" s="642"/>
      <c r="CV39" s="642"/>
      <c r="CW39" s="642"/>
      <c r="CX39" s="642"/>
      <c r="CY39" s="643"/>
      <c r="CZ39" s="615">
        <v>2.1</v>
      </c>
      <c r="DA39" s="640"/>
      <c r="DB39" s="640"/>
      <c r="DC39" s="644"/>
      <c r="DD39" s="619">
        <v>247385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v>35522</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111</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25000</v>
      </c>
      <c r="CS40" s="611"/>
      <c r="CT40" s="611"/>
      <c r="CU40" s="611"/>
      <c r="CV40" s="611"/>
      <c r="CW40" s="611"/>
      <c r="CX40" s="611"/>
      <c r="CY40" s="612"/>
      <c r="CZ40" s="615">
        <v>0.2</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13037726</v>
      </c>
      <c r="S41" s="683"/>
      <c r="T41" s="683"/>
      <c r="U41" s="683"/>
      <c r="V41" s="683"/>
      <c r="W41" s="683"/>
      <c r="X41" s="683"/>
      <c r="Y41" s="687"/>
      <c r="Z41" s="688">
        <v>100</v>
      </c>
      <c r="AA41" s="688"/>
      <c r="AB41" s="688"/>
      <c r="AC41" s="688"/>
      <c r="AD41" s="689">
        <v>6939402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217390</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815723</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287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1393870</v>
      </c>
      <c r="CS42" s="642"/>
      <c r="CT42" s="642"/>
      <c r="CU42" s="642"/>
      <c r="CV42" s="642"/>
      <c r="CW42" s="642"/>
      <c r="CX42" s="642"/>
      <c r="CY42" s="643"/>
      <c r="CZ42" s="615">
        <v>11.2</v>
      </c>
      <c r="DA42" s="640"/>
      <c r="DB42" s="640"/>
      <c r="DC42" s="644"/>
      <c r="DD42" s="619">
        <v>425663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39567</v>
      </c>
      <c r="CS43" s="642"/>
      <c r="CT43" s="642"/>
      <c r="CU43" s="642"/>
      <c r="CV43" s="642"/>
      <c r="CW43" s="642"/>
      <c r="CX43" s="642"/>
      <c r="CY43" s="643"/>
      <c r="CZ43" s="615">
        <v>0.3</v>
      </c>
      <c r="DA43" s="640"/>
      <c r="DB43" s="640"/>
      <c r="DC43" s="644"/>
      <c r="DD43" s="619">
        <v>39567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1393870</v>
      </c>
      <c r="CS44" s="611"/>
      <c r="CT44" s="611"/>
      <c r="CU44" s="611"/>
      <c r="CV44" s="611"/>
      <c r="CW44" s="611"/>
      <c r="CX44" s="611"/>
      <c r="CY44" s="612"/>
      <c r="CZ44" s="615">
        <v>11.2</v>
      </c>
      <c r="DA44" s="616"/>
      <c r="DB44" s="616"/>
      <c r="DC44" s="622"/>
      <c r="DD44" s="619">
        <v>425663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791921</v>
      </c>
      <c r="CS45" s="642"/>
      <c r="CT45" s="642"/>
      <c r="CU45" s="642"/>
      <c r="CV45" s="642"/>
      <c r="CW45" s="642"/>
      <c r="CX45" s="642"/>
      <c r="CY45" s="643"/>
      <c r="CZ45" s="615">
        <v>6.4</v>
      </c>
      <c r="DA45" s="640"/>
      <c r="DB45" s="640"/>
      <c r="DC45" s="644"/>
      <c r="DD45" s="619">
        <v>81539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587308</v>
      </c>
      <c r="CS46" s="611"/>
      <c r="CT46" s="611"/>
      <c r="CU46" s="611"/>
      <c r="CV46" s="611"/>
      <c r="CW46" s="611"/>
      <c r="CX46" s="611"/>
      <c r="CY46" s="612"/>
      <c r="CZ46" s="615">
        <v>4.7</v>
      </c>
      <c r="DA46" s="616"/>
      <c r="DB46" s="616"/>
      <c r="DC46" s="622"/>
      <c r="DD46" s="619">
        <v>329483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12429950</v>
      </c>
      <c r="CS49" s="669"/>
      <c r="CT49" s="669"/>
      <c r="CU49" s="669"/>
      <c r="CV49" s="669"/>
      <c r="CW49" s="669"/>
      <c r="CX49" s="669"/>
      <c r="CY49" s="698"/>
      <c r="CZ49" s="690">
        <v>100</v>
      </c>
      <c r="DA49" s="699"/>
      <c r="DB49" s="699"/>
      <c r="DC49" s="700"/>
      <c r="DD49" s="701">
        <v>8143653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EN1rUv+QapRFVVtHrXH2WiOulHrGz3PVwwQQrce64yjd5WdaTn876h36F11xSwVF1fC7sh+ZEWKpCOZGCHRuA==" saltValue="x7JJgquy+9UYmOO7mouM1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12992</v>
      </c>
      <c r="R7" s="740"/>
      <c r="S7" s="740"/>
      <c r="T7" s="740"/>
      <c r="U7" s="740"/>
      <c r="V7" s="740">
        <v>12384</v>
      </c>
      <c r="W7" s="740"/>
      <c r="X7" s="740"/>
      <c r="Y7" s="740"/>
      <c r="Z7" s="740"/>
      <c r="AA7" s="740">
        <v>608</v>
      </c>
      <c r="AB7" s="740"/>
      <c r="AC7" s="740"/>
      <c r="AD7" s="740"/>
      <c r="AE7" s="741"/>
      <c r="AF7" s="742">
        <v>593</v>
      </c>
      <c r="AG7" s="743"/>
      <c r="AH7" s="743"/>
      <c r="AI7" s="743"/>
      <c r="AJ7" s="744"/>
      <c r="AK7" s="745">
        <v>991</v>
      </c>
      <c r="AL7" s="746"/>
      <c r="AM7" s="746"/>
      <c r="AN7" s="746"/>
      <c r="AO7" s="746"/>
      <c r="AP7" s="746">
        <v>6420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46</v>
      </c>
      <c r="R8" s="771"/>
      <c r="S8" s="771"/>
      <c r="T8" s="771"/>
      <c r="U8" s="771"/>
      <c r="V8" s="771">
        <v>46</v>
      </c>
      <c r="W8" s="771"/>
      <c r="X8" s="771"/>
      <c r="Y8" s="771"/>
      <c r="Z8" s="771"/>
      <c r="AA8" s="771" t="s">
        <v>548</v>
      </c>
      <c r="AB8" s="771"/>
      <c r="AC8" s="771"/>
      <c r="AD8" s="771"/>
      <c r="AE8" s="772"/>
      <c r="AF8" s="773" t="s">
        <v>122</v>
      </c>
      <c r="AG8" s="774"/>
      <c r="AH8" s="774"/>
      <c r="AI8" s="774"/>
      <c r="AJ8" s="775"/>
      <c r="AK8" s="756" t="s">
        <v>548</v>
      </c>
      <c r="AL8" s="757"/>
      <c r="AM8" s="757"/>
      <c r="AN8" s="757"/>
      <c r="AO8" s="757"/>
      <c r="AP8" s="757" t="s">
        <v>548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13038</v>
      </c>
      <c r="R23" s="780"/>
      <c r="S23" s="780"/>
      <c r="T23" s="780"/>
      <c r="U23" s="780"/>
      <c r="V23" s="780">
        <v>12430</v>
      </c>
      <c r="W23" s="780"/>
      <c r="X23" s="780"/>
      <c r="Y23" s="780"/>
      <c r="Z23" s="780"/>
      <c r="AA23" s="780">
        <v>608</v>
      </c>
      <c r="AB23" s="780"/>
      <c r="AC23" s="780"/>
      <c r="AD23" s="780"/>
      <c r="AE23" s="781"/>
      <c r="AF23" s="782">
        <v>593</v>
      </c>
      <c r="AG23" s="780"/>
      <c r="AH23" s="780"/>
      <c r="AI23" s="780"/>
      <c r="AJ23" s="783"/>
      <c r="AK23" s="784"/>
      <c r="AL23" s="785"/>
      <c r="AM23" s="785"/>
      <c r="AN23" s="785"/>
      <c r="AO23" s="785"/>
      <c r="AP23" s="780">
        <v>6420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2680</v>
      </c>
      <c r="R28" s="810"/>
      <c r="S28" s="810"/>
      <c r="T28" s="810"/>
      <c r="U28" s="810"/>
      <c r="V28" s="810">
        <v>2678</v>
      </c>
      <c r="W28" s="810"/>
      <c r="X28" s="810"/>
      <c r="Y28" s="810"/>
      <c r="Z28" s="810"/>
      <c r="AA28" s="810">
        <v>2</v>
      </c>
      <c r="AB28" s="810"/>
      <c r="AC28" s="810"/>
      <c r="AD28" s="810"/>
      <c r="AE28" s="811"/>
      <c r="AF28" s="812">
        <v>2</v>
      </c>
      <c r="AG28" s="810"/>
      <c r="AH28" s="810"/>
      <c r="AI28" s="810"/>
      <c r="AJ28" s="813"/>
      <c r="AK28" s="814">
        <v>280</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2111</v>
      </c>
      <c r="R29" s="771"/>
      <c r="S29" s="771"/>
      <c r="T29" s="771"/>
      <c r="U29" s="771"/>
      <c r="V29" s="771">
        <v>2037</v>
      </c>
      <c r="W29" s="771"/>
      <c r="X29" s="771"/>
      <c r="Y29" s="771"/>
      <c r="Z29" s="771"/>
      <c r="AA29" s="771">
        <v>74</v>
      </c>
      <c r="AB29" s="771"/>
      <c r="AC29" s="771"/>
      <c r="AD29" s="771"/>
      <c r="AE29" s="772"/>
      <c r="AF29" s="773">
        <v>74</v>
      </c>
      <c r="AG29" s="774"/>
      <c r="AH29" s="774"/>
      <c r="AI29" s="774"/>
      <c r="AJ29" s="775"/>
      <c r="AK29" s="821">
        <v>314</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801</v>
      </c>
      <c r="R30" s="771"/>
      <c r="S30" s="771"/>
      <c r="T30" s="771"/>
      <c r="U30" s="771"/>
      <c r="V30" s="771">
        <v>800</v>
      </c>
      <c r="W30" s="771"/>
      <c r="X30" s="771"/>
      <c r="Y30" s="771"/>
      <c r="Z30" s="771"/>
      <c r="AA30" s="771">
        <v>1</v>
      </c>
      <c r="AB30" s="771"/>
      <c r="AC30" s="771"/>
      <c r="AD30" s="771"/>
      <c r="AE30" s="772"/>
      <c r="AF30" s="773">
        <v>1</v>
      </c>
      <c r="AG30" s="774"/>
      <c r="AH30" s="774"/>
      <c r="AI30" s="774"/>
      <c r="AJ30" s="775"/>
      <c r="AK30" s="821">
        <v>408</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t="s">
        <v>548</v>
      </c>
      <c r="R31" s="771"/>
      <c r="S31" s="771"/>
      <c r="T31" s="771"/>
      <c r="U31" s="771"/>
      <c r="V31" s="771" t="s">
        <v>548</v>
      </c>
      <c r="W31" s="771"/>
      <c r="X31" s="771"/>
      <c r="Y31" s="771"/>
      <c r="Z31" s="771"/>
      <c r="AA31" s="771" t="s">
        <v>548</v>
      </c>
      <c r="AB31" s="771"/>
      <c r="AC31" s="771"/>
      <c r="AD31" s="771"/>
      <c r="AE31" s="772"/>
      <c r="AF31" s="773" t="s">
        <v>122</v>
      </c>
      <c r="AG31" s="774"/>
      <c r="AH31" s="774"/>
      <c r="AI31" s="774"/>
      <c r="AJ31" s="775"/>
      <c r="AK31" s="821" t="s">
        <v>548</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348</v>
      </c>
      <c r="R32" s="771"/>
      <c r="S32" s="771"/>
      <c r="T32" s="771"/>
      <c r="U32" s="771"/>
      <c r="V32" s="771">
        <v>342</v>
      </c>
      <c r="W32" s="771"/>
      <c r="X32" s="771"/>
      <c r="Y32" s="771"/>
      <c r="Z32" s="771"/>
      <c r="AA32" s="771">
        <v>6</v>
      </c>
      <c r="AB32" s="771"/>
      <c r="AC32" s="771"/>
      <c r="AD32" s="771"/>
      <c r="AE32" s="772"/>
      <c r="AF32" s="773">
        <v>210</v>
      </c>
      <c r="AG32" s="774"/>
      <c r="AH32" s="774"/>
      <c r="AI32" s="774"/>
      <c r="AJ32" s="775"/>
      <c r="AK32" s="821">
        <v>226</v>
      </c>
      <c r="AL32" s="817"/>
      <c r="AM32" s="817"/>
      <c r="AN32" s="817"/>
      <c r="AO32" s="817"/>
      <c r="AP32" s="817">
        <v>3627</v>
      </c>
      <c r="AQ32" s="817"/>
      <c r="AR32" s="817"/>
      <c r="AS32" s="817"/>
      <c r="AT32" s="817"/>
      <c r="AU32" s="817">
        <v>3482</v>
      </c>
      <c r="AV32" s="817"/>
      <c r="AW32" s="817"/>
      <c r="AX32" s="817"/>
      <c r="AY32" s="817"/>
      <c r="AZ32" s="818" t="s">
        <v>548</v>
      </c>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287</v>
      </c>
      <c r="AG63" s="831"/>
      <c r="AH63" s="831"/>
      <c r="AI63" s="831"/>
      <c r="AJ63" s="832"/>
      <c r="AK63" s="833"/>
      <c r="AL63" s="828"/>
      <c r="AM63" s="828"/>
      <c r="AN63" s="828"/>
      <c r="AO63" s="828"/>
      <c r="AP63" s="831">
        <v>3627</v>
      </c>
      <c r="AQ63" s="831"/>
      <c r="AR63" s="831"/>
      <c r="AS63" s="831"/>
      <c r="AT63" s="831"/>
      <c r="AU63" s="831">
        <v>3482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549</v>
      </c>
      <c r="C68" s="857"/>
      <c r="D68" s="857"/>
      <c r="E68" s="857"/>
      <c r="F68" s="857"/>
      <c r="G68" s="857"/>
      <c r="H68" s="857"/>
      <c r="I68" s="857"/>
      <c r="J68" s="857"/>
      <c r="K68" s="857"/>
      <c r="L68" s="857"/>
      <c r="M68" s="857"/>
      <c r="N68" s="857"/>
      <c r="O68" s="857"/>
      <c r="P68" s="858"/>
      <c r="Q68" s="859">
        <v>2039</v>
      </c>
      <c r="R68" s="853"/>
      <c r="S68" s="853"/>
      <c r="T68" s="853"/>
      <c r="U68" s="853"/>
      <c r="V68" s="853">
        <v>2000</v>
      </c>
      <c r="W68" s="853"/>
      <c r="X68" s="853"/>
      <c r="Y68" s="853"/>
      <c r="Z68" s="853"/>
      <c r="AA68" s="853">
        <v>38</v>
      </c>
      <c r="AB68" s="853"/>
      <c r="AC68" s="853"/>
      <c r="AD68" s="853"/>
      <c r="AE68" s="853"/>
      <c r="AF68" s="853">
        <v>38</v>
      </c>
      <c r="AG68" s="853"/>
      <c r="AH68" s="853"/>
      <c r="AI68" s="853"/>
      <c r="AJ68" s="853"/>
      <c r="AK68" s="853">
        <v>14</v>
      </c>
      <c r="AL68" s="853"/>
      <c r="AM68" s="853"/>
      <c r="AN68" s="853"/>
      <c r="AO68" s="853"/>
      <c r="AP68" s="853">
        <v>523</v>
      </c>
      <c r="AQ68" s="853"/>
      <c r="AR68" s="853"/>
      <c r="AS68" s="853"/>
      <c r="AT68" s="853"/>
      <c r="AU68" s="853">
        <v>129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550</v>
      </c>
      <c r="C69" s="861"/>
      <c r="D69" s="861"/>
      <c r="E69" s="861"/>
      <c r="F69" s="861"/>
      <c r="G69" s="861"/>
      <c r="H69" s="861"/>
      <c r="I69" s="861"/>
      <c r="J69" s="861"/>
      <c r="K69" s="861"/>
      <c r="L69" s="861"/>
      <c r="M69" s="861"/>
      <c r="N69" s="861"/>
      <c r="O69" s="861"/>
      <c r="P69" s="862"/>
      <c r="Q69" s="863">
        <v>3041</v>
      </c>
      <c r="R69" s="817"/>
      <c r="S69" s="817"/>
      <c r="T69" s="817"/>
      <c r="U69" s="817"/>
      <c r="V69" s="817">
        <v>2961</v>
      </c>
      <c r="W69" s="817"/>
      <c r="X69" s="817"/>
      <c r="Y69" s="817"/>
      <c r="Z69" s="817"/>
      <c r="AA69" s="817">
        <v>79</v>
      </c>
      <c r="AB69" s="817"/>
      <c r="AC69" s="817"/>
      <c r="AD69" s="817"/>
      <c r="AE69" s="817"/>
      <c r="AF69" s="817">
        <v>79</v>
      </c>
      <c r="AG69" s="817"/>
      <c r="AH69" s="817"/>
      <c r="AI69" s="817"/>
      <c r="AJ69" s="817"/>
      <c r="AK69" s="817">
        <v>169</v>
      </c>
      <c r="AL69" s="817"/>
      <c r="AM69" s="817"/>
      <c r="AN69" s="817"/>
      <c r="AO69" s="817"/>
      <c r="AP69" s="817">
        <v>1011</v>
      </c>
      <c r="AQ69" s="817"/>
      <c r="AR69" s="817"/>
      <c r="AS69" s="817"/>
      <c r="AT69" s="817"/>
      <c r="AU69" s="817">
        <v>124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551</v>
      </c>
      <c r="C70" s="861"/>
      <c r="D70" s="861"/>
      <c r="E70" s="861"/>
      <c r="F70" s="861"/>
      <c r="G70" s="861"/>
      <c r="H70" s="861"/>
      <c r="I70" s="861"/>
      <c r="J70" s="861"/>
      <c r="K70" s="861"/>
      <c r="L70" s="861"/>
      <c r="M70" s="861"/>
      <c r="N70" s="861"/>
      <c r="O70" s="861"/>
      <c r="P70" s="862"/>
      <c r="Q70" s="863">
        <v>182</v>
      </c>
      <c r="R70" s="817"/>
      <c r="S70" s="817"/>
      <c r="T70" s="817"/>
      <c r="U70" s="817"/>
      <c r="V70" s="817">
        <v>114</v>
      </c>
      <c r="W70" s="817"/>
      <c r="X70" s="817"/>
      <c r="Y70" s="817"/>
      <c r="Z70" s="817"/>
      <c r="AA70" s="817">
        <v>67</v>
      </c>
      <c r="AB70" s="817"/>
      <c r="AC70" s="817"/>
      <c r="AD70" s="817"/>
      <c r="AE70" s="817"/>
      <c r="AF70" s="817">
        <v>67</v>
      </c>
      <c r="AG70" s="817"/>
      <c r="AH70" s="817"/>
      <c r="AI70" s="817"/>
      <c r="AJ70" s="817"/>
      <c r="AK70" s="817" t="s">
        <v>548</v>
      </c>
      <c r="AL70" s="817"/>
      <c r="AM70" s="817"/>
      <c r="AN70" s="817"/>
      <c r="AO70" s="817"/>
      <c r="AP70" s="817" t="s">
        <v>548</v>
      </c>
      <c r="AQ70" s="817"/>
      <c r="AR70" s="817"/>
      <c r="AS70" s="817"/>
      <c r="AT70" s="817"/>
      <c r="AU70" s="817" t="s">
        <v>548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552</v>
      </c>
      <c r="C71" s="861"/>
      <c r="D71" s="861"/>
      <c r="E71" s="861"/>
      <c r="F71" s="861"/>
      <c r="G71" s="861"/>
      <c r="H71" s="861"/>
      <c r="I71" s="861"/>
      <c r="J71" s="861"/>
      <c r="K71" s="861"/>
      <c r="L71" s="861"/>
      <c r="M71" s="861"/>
      <c r="N71" s="861"/>
      <c r="O71" s="861"/>
      <c r="P71" s="862"/>
      <c r="Q71" s="863">
        <v>30</v>
      </c>
      <c r="R71" s="817"/>
      <c r="S71" s="817"/>
      <c r="T71" s="817"/>
      <c r="U71" s="817"/>
      <c r="V71" s="817">
        <v>28</v>
      </c>
      <c r="W71" s="817"/>
      <c r="X71" s="817"/>
      <c r="Y71" s="817"/>
      <c r="Z71" s="817"/>
      <c r="AA71" s="817">
        <v>2</v>
      </c>
      <c r="AB71" s="817"/>
      <c r="AC71" s="817"/>
      <c r="AD71" s="817"/>
      <c r="AE71" s="817"/>
      <c r="AF71" s="817">
        <v>2</v>
      </c>
      <c r="AG71" s="817"/>
      <c r="AH71" s="817"/>
      <c r="AI71" s="817"/>
      <c r="AJ71" s="817"/>
      <c r="AK71" s="817" t="s">
        <v>548</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553</v>
      </c>
      <c r="C72" s="861"/>
      <c r="D72" s="861"/>
      <c r="E72" s="861"/>
      <c r="F72" s="861"/>
      <c r="G72" s="861"/>
      <c r="H72" s="861"/>
      <c r="I72" s="861"/>
      <c r="J72" s="861"/>
      <c r="K72" s="861"/>
      <c r="L72" s="861"/>
      <c r="M72" s="861"/>
      <c r="N72" s="861"/>
      <c r="O72" s="861"/>
      <c r="P72" s="862"/>
      <c r="Q72" s="863">
        <v>8102</v>
      </c>
      <c r="R72" s="817"/>
      <c r="S72" s="817"/>
      <c r="T72" s="817"/>
      <c r="U72" s="817"/>
      <c r="V72" s="817">
        <v>6206</v>
      </c>
      <c r="W72" s="817"/>
      <c r="X72" s="817"/>
      <c r="Y72" s="817"/>
      <c r="Z72" s="817"/>
      <c r="AA72" s="817">
        <v>1897</v>
      </c>
      <c r="AB72" s="817"/>
      <c r="AC72" s="817"/>
      <c r="AD72" s="817"/>
      <c r="AE72" s="817"/>
      <c r="AF72" s="817">
        <v>1897</v>
      </c>
      <c r="AG72" s="817"/>
      <c r="AH72" s="817"/>
      <c r="AI72" s="817"/>
      <c r="AJ72" s="817"/>
      <c r="AK72" s="817" t="s">
        <v>548</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554</v>
      </c>
      <c r="C73" s="861"/>
      <c r="D73" s="861"/>
      <c r="E73" s="861"/>
      <c r="F73" s="861"/>
      <c r="G73" s="861"/>
      <c r="H73" s="861"/>
      <c r="I73" s="861"/>
      <c r="J73" s="861"/>
      <c r="K73" s="861"/>
      <c r="L73" s="861"/>
      <c r="M73" s="861"/>
      <c r="N73" s="861"/>
      <c r="O73" s="861"/>
      <c r="P73" s="862"/>
      <c r="Q73" s="863">
        <v>2653</v>
      </c>
      <c r="R73" s="817"/>
      <c r="S73" s="817"/>
      <c r="T73" s="817"/>
      <c r="U73" s="817"/>
      <c r="V73" s="817">
        <v>2392</v>
      </c>
      <c r="W73" s="817"/>
      <c r="X73" s="817"/>
      <c r="Y73" s="817"/>
      <c r="Z73" s="817"/>
      <c r="AA73" s="817">
        <v>261</v>
      </c>
      <c r="AB73" s="817"/>
      <c r="AC73" s="817"/>
      <c r="AD73" s="817"/>
      <c r="AE73" s="817"/>
      <c r="AF73" s="817">
        <v>261</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555</v>
      </c>
      <c r="C74" s="861"/>
      <c r="D74" s="861"/>
      <c r="E74" s="861"/>
      <c r="F74" s="861"/>
      <c r="G74" s="861"/>
      <c r="H74" s="861"/>
      <c r="I74" s="861"/>
      <c r="J74" s="861"/>
      <c r="K74" s="861"/>
      <c r="L74" s="861"/>
      <c r="M74" s="861"/>
      <c r="N74" s="861"/>
      <c r="O74" s="861"/>
      <c r="P74" s="862"/>
      <c r="Q74" s="863">
        <v>1047955</v>
      </c>
      <c r="R74" s="817"/>
      <c r="S74" s="817"/>
      <c r="T74" s="817"/>
      <c r="U74" s="817"/>
      <c r="V74" s="817">
        <v>1016638</v>
      </c>
      <c r="W74" s="817"/>
      <c r="X74" s="817"/>
      <c r="Y74" s="817"/>
      <c r="Z74" s="817"/>
      <c r="AA74" s="817">
        <v>31318</v>
      </c>
      <c r="AB74" s="817"/>
      <c r="AC74" s="817"/>
      <c r="AD74" s="817"/>
      <c r="AE74" s="817"/>
      <c r="AF74" s="817">
        <v>31318</v>
      </c>
      <c r="AG74" s="817"/>
      <c r="AH74" s="817"/>
      <c r="AI74" s="817"/>
      <c r="AJ74" s="817"/>
      <c r="AK74" s="817">
        <v>1</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33662</v>
      </c>
      <c r="AG88" s="831"/>
      <c r="AH88" s="831"/>
      <c r="AI88" s="831"/>
      <c r="AJ88" s="831"/>
      <c r="AK88" s="828"/>
      <c r="AL88" s="828"/>
      <c r="AM88" s="828"/>
      <c r="AN88" s="828"/>
      <c r="AO88" s="828"/>
      <c r="AP88" s="831">
        <v>1534</v>
      </c>
      <c r="AQ88" s="831"/>
      <c r="AR88" s="831"/>
      <c r="AS88" s="831"/>
      <c r="AT88" s="831"/>
      <c r="AU88" s="831">
        <v>253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575816</v>
      </c>
      <c r="AB110" s="887"/>
      <c r="AC110" s="887"/>
      <c r="AD110" s="887"/>
      <c r="AE110" s="888"/>
      <c r="AF110" s="889">
        <v>597062</v>
      </c>
      <c r="AG110" s="887"/>
      <c r="AH110" s="887"/>
      <c r="AI110" s="887"/>
      <c r="AJ110" s="888"/>
      <c r="AK110" s="889">
        <v>589823</v>
      </c>
      <c r="AL110" s="887"/>
      <c r="AM110" s="887"/>
      <c r="AN110" s="887"/>
      <c r="AO110" s="888"/>
      <c r="AP110" s="890">
        <v>9.4</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7025260</v>
      </c>
      <c r="BR110" s="918"/>
      <c r="BS110" s="918"/>
      <c r="BT110" s="918"/>
      <c r="BU110" s="918"/>
      <c r="BV110" s="918">
        <v>6602575</v>
      </c>
      <c r="BW110" s="918"/>
      <c r="BX110" s="918"/>
      <c r="BY110" s="918"/>
      <c r="BZ110" s="918"/>
      <c r="CA110" s="918">
        <v>6420134</v>
      </c>
      <c r="CB110" s="918"/>
      <c r="CC110" s="918"/>
      <c r="CD110" s="918"/>
      <c r="CE110" s="918"/>
      <c r="CF110" s="931">
        <v>102.3</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3264590</v>
      </c>
      <c r="BR112" s="913"/>
      <c r="BS112" s="913"/>
      <c r="BT112" s="913"/>
      <c r="BU112" s="913"/>
      <c r="BV112" s="913">
        <v>3381717</v>
      </c>
      <c r="BW112" s="913"/>
      <c r="BX112" s="913"/>
      <c r="BY112" s="913"/>
      <c r="BZ112" s="913"/>
      <c r="CA112" s="913">
        <v>3481639</v>
      </c>
      <c r="CB112" s="913"/>
      <c r="CC112" s="913"/>
      <c r="CD112" s="913"/>
      <c r="CE112" s="913"/>
      <c r="CF112" s="907">
        <v>55.5</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136267</v>
      </c>
      <c r="AB113" s="925"/>
      <c r="AC113" s="925"/>
      <c r="AD113" s="925"/>
      <c r="AE113" s="926"/>
      <c r="AF113" s="927">
        <v>143637</v>
      </c>
      <c r="AG113" s="925"/>
      <c r="AH113" s="925"/>
      <c r="AI113" s="925"/>
      <c r="AJ113" s="926"/>
      <c r="AK113" s="927">
        <v>154331</v>
      </c>
      <c r="AL113" s="925"/>
      <c r="AM113" s="925"/>
      <c r="AN113" s="925"/>
      <c r="AO113" s="926"/>
      <c r="AP113" s="928">
        <v>2.5</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237846</v>
      </c>
      <c r="BR113" s="913"/>
      <c r="BS113" s="913"/>
      <c r="BT113" s="913"/>
      <c r="BU113" s="913"/>
      <c r="BV113" s="913">
        <v>219834</v>
      </c>
      <c r="BW113" s="913"/>
      <c r="BX113" s="913"/>
      <c r="BY113" s="913"/>
      <c r="BZ113" s="913"/>
      <c r="CA113" s="913">
        <v>253299</v>
      </c>
      <c r="CB113" s="913"/>
      <c r="CC113" s="913"/>
      <c r="CD113" s="913"/>
      <c r="CE113" s="913"/>
      <c r="CF113" s="907">
        <v>4</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36651</v>
      </c>
      <c r="AB114" s="946"/>
      <c r="AC114" s="946"/>
      <c r="AD114" s="946"/>
      <c r="AE114" s="947"/>
      <c r="AF114" s="948">
        <v>31919</v>
      </c>
      <c r="AG114" s="946"/>
      <c r="AH114" s="946"/>
      <c r="AI114" s="946"/>
      <c r="AJ114" s="947"/>
      <c r="AK114" s="948">
        <v>33283</v>
      </c>
      <c r="AL114" s="946"/>
      <c r="AM114" s="946"/>
      <c r="AN114" s="946"/>
      <c r="AO114" s="947"/>
      <c r="AP114" s="949">
        <v>0.5</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t="s">
        <v>122</v>
      </c>
      <c r="BR114" s="913"/>
      <c r="BS114" s="913"/>
      <c r="BT114" s="913"/>
      <c r="BU114" s="913"/>
      <c r="BV114" s="913" t="s">
        <v>122</v>
      </c>
      <c r="BW114" s="913"/>
      <c r="BX114" s="913"/>
      <c r="BY114" s="913"/>
      <c r="BZ114" s="913"/>
      <c r="CA114" s="913" t="s">
        <v>122</v>
      </c>
      <c r="CB114" s="913"/>
      <c r="CC114" s="913"/>
      <c r="CD114" s="913"/>
      <c r="CE114" s="913"/>
      <c r="CF114" s="907" t="s">
        <v>122</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748734</v>
      </c>
      <c r="AB117" s="966"/>
      <c r="AC117" s="966"/>
      <c r="AD117" s="966"/>
      <c r="AE117" s="967"/>
      <c r="AF117" s="968">
        <v>772618</v>
      </c>
      <c r="AG117" s="966"/>
      <c r="AH117" s="966"/>
      <c r="AI117" s="966"/>
      <c r="AJ117" s="967"/>
      <c r="AK117" s="968">
        <v>777437</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10527696</v>
      </c>
      <c r="BR119" s="987"/>
      <c r="BS119" s="987"/>
      <c r="BT119" s="987"/>
      <c r="BU119" s="987"/>
      <c r="BV119" s="987">
        <v>10204126</v>
      </c>
      <c r="BW119" s="987"/>
      <c r="BX119" s="987"/>
      <c r="BY119" s="987"/>
      <c r="BZ119" s="987"/>
      <c r="CA119" s="987">
        <v>10155072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3207117</v>
      </c>
      <c r="BR120" s="918"/>
      <c r="BS120" s="918"/>
      <c r="BT120" s="918"/>
      <c r="BU120" s="918"/>
      <c r="BV120" s="918">
        <v>3011833</v>
      </c>
      <c r="BW120" s="918"/>
      <c r="BX120" s="918"/>
      <c r="BY120" s="918"/>
      <c r="BZ120" s="918"/>
      <c r="CA120" s="918">
        <v>2374525</v>
      </c>
      <c r="CB120" s="918"/>
      <c r="CC120" s="918"/>
      <c r="CD120" s="918"/>
      <c r="CE120" s="918"/>
      <c r="CF120" s="931">
        <v>37.799999999999997</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3264590</v>
      </c>
      <c r="DH120" s="918"/>
      <c r="DI120" s="918"/>
      <c r="DJ120" s="918"/>
      <c r="DK120" s="918"/>
      <c r="DL120" s="918">
        <v>3381717</v>
      </c>
      <c r="DM120" s="918"/>
      <c r="DN120" s="918"/>
      <c r="DO120" s="918"/>
      <c r="DP120" s="918"/>
      <c r="DQ120" s="918">
        <v>3481639</v>
      </c>
      <c r="DR120" s="918"/>
      <c r="DS120" s="918"/>
      <c r="DT120" s="918"/>
      <c r="DU120" s="918"/>
      <c r="DV120" s="919">
        <v>55.5</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6751601</v>
      </c>
      <c r="BR122" s="987"/>
      <c r="BS122" s="987"/>
      <c r="BT122" s="987"/>
      <c r="BU122" s="987"/>
      <c r="BV122" s="987">
        <v>6212337</v>
      </c>
      <c r="BW122" s="987"/>
      <c r="BX122" s="987"/>
      <c r="BY122" s="987"/>
      <c r="BZ122" s="987"/>
      <c r="CA122" s="987">
        <v>6197233</v>
      </c>
      <c r="CB122" s="987"/>
      <c r="CC122" s="987"/>
      <c r="CD122" s="987"/>
      <c r="CE122" s="987"/>
      <c r="CF122" s="1004">
        <v>98.7</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0">
        <v>9958718</v>
      </c>
      <c r="BR123" s="1051"/>
      <c r="BS123" s="1051"/>
      <c r="BT123" s="1051"/>
      <c r="BU123" s="1051"/>
      <c r="BV123" s="1051">
        <v>9224170</v>
      </c>
      <c r="BW123" s="1051"/>
      <c r="BX123" s="1051"/>
      <c r="BY123" s="1051"/>
      <c r="BZ123" s="1051"/>
      <c r="CA123" s="1051">
        <v>8571758</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9.8000000000000007</v>
      </c>
      <c r="BR124" s="1014"/>
      <c r="BS124" s="1014"/>
      <c r="BT124" s="1014"/>
      <c r="BU124" s="1014"/>
      <c r="BV124" s="1014">
        <v>16.3</v>
      </c>
      <c r="BW124" s="1014"/>
      <c r="BX124" s="1014"/>
      <c r="BY124" s="1014"/>
      <c r="BZ124" s="1014"/>
      <c r="CA124" s="1014">
        <v>25.2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395</v>
      </c>
      <c r="AB128" s="1033"/>
      <c r="AC128" s="1033"/>
      <c r="AD128" s="1033"/>
      <c r="AE128" s="1034"/>
      <c r="AF128" s="1035">
        <v>395</v>
      </c>
      <c r="AG128" s="1033"/>
      <c r="AH128" s="1033"/>
      <c r="AI128" s="1033"/>
      <c r="AJ128" s="1034"/>
      <c r="AK128" s="1035">
        <v>17043</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14.12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6324426</v>
      </c>
      <c r="AB129" s="946"/>
      <c r="AC129" s="946"/>
      <c r="AD129" s="946"/>
      <c r="AE129" s="947"/>
      <c r="AF129" s="948">
        <v>6524375</v>
      </c>
      <c r="AG129" s="946"/>
      <c r="AH129" s="946"/>
      <c r="AI129" s="946"/>
      <c r="AJ129" s="947"/>
      <c r="AK129" s="948">
        <v>6785229</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19.12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534176</v>
      </c>
      <c r="AB130" s="946"/>
      <c r="AC130" s="946"/>
      <c r="AD130" s="946"/>
      <c r="AE130" s="947"/>
      <c r="AF130" s="948">
        <v>537823</v>
      </c>
      <c r="AG130" s="946"/>
      <c r="AH130" s="946"/>
      <c r="AI130" s="946"/>
      <c r="AJ130" s="947"/>
      <c r="AK130" s="948">
        <v>509321</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3.8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5790250</v>
      </c>
      <c r="AB131" s="973"/>
      <c r="AC131" s="973"/>
      <c r="AD131" s="973"/>
      <c r="AE131" s="974"/>
      <c r="AF131" s="972">
        <v>5986552</v>
      </c>
      <c r="AG131" s="973"/>
      <c r="AH131" s="973"/>
      <c r="AI131" s="973"/>
      <c r="AJ131" s="974"/>
      <c r="AK131" s="972">
        <v>6275908</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25.2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3.6986831310000001</v>
      </c>
      <c r="AB132" s="1084"/>
      <c r="AC132" s="1084"/>
      <c r="AD132" s="1084"/>
      <c r="AE132" s="1085"/>
      <c r="AF132" s="1086">
        <v>3.9154424780000001</v>
      </c>
      <c r="AG132" s="1084"/>
      <c r="AH132" s="1084"/>
      <c r="AI132" s="1084"/>
      <c r="AJ132" s="1085"/>
      <c r="AK132" s="1086">
        <v>4.0005844570000004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2.2999999999999998</v>
      </c>
      <c r="AB133" s="1067"/>
      <c r="AC133" s="1067"/>
      <c r="AD133" s="1067"/>
      <c r="AE133" s="1068"/>
      <c r="AF133" s="1066">
        <v>3.2</v>
      </c>
      <c r="AG133" s="1067"/>
      <c r="AH133" s="1067"/>
      <c r="AI133" s="1067"/>
      <c r="AJ133" s="1068"/>
      <c r="AK133" s="1066">
        <v>3.8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qO/AAlE7zQk/L+BLJ/vDQsr7TeFJyCjQoc99SQ4q/FGVRnLGkp+BcIcLRSrvdb+UrLnKJxznqyrQkX3edqS5g==" saltValue="e0oBljBuKZ1oQ8Sxb5ZU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9uq3iiIlBqiP6YMqUQ1Y9IzDqzzoTxTBCK40pfGoRxqy/hNEnfTtwBehV1M9/IXBMCFh3oFolpSLgg8b7wN5Q==" saltValue="hPNtKtEs5UqkIidYh9nR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9BMjBdQPX6B0dFDXyspSmvsVQUg99+lGcKoW8e7Di2TXdjwBURsPqxyhaZRNf3eWA3tNmlSvomuTCM1VCdm7A==" saltValue="FsOuYvD4O2eFYsILcfHGD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1607750</v>
      </c>
      <c r="AP9" s="262">
        <v>47898</v>
      </c>
      <c r="AQ9" s="263">
        <v>72090</v>
      </c>
      <c r="AR9" s="264">
        <v>-33.6</v>
      </c>
    </row>
    <row r="10" spans="1:46" ht="13.5" customHeight="1" x14ac:dyDescent="0.15">
      <c r="A10" s="247"/>
      <c r="AK10" s="1103" t="s">
        <v>485</v>
      </c>
      <c r="AL10" s="1104"/>
      <c r="AM10" s="1104"/>
      <c r="AN10" s="1105"/>
      <c r="AO10" s="265">
        <v>277609</v>
      </c>
      <c r="AP10" s="265">
        <v>8271</v>
      </c>
      <c r="AQ10" s="266">
        <v>9072</v>
      </c>
      <c r="AR10" s="267">
        <v>-8.8000000000000007</v>
      </c>
    </row>
    <row r="11" spans="1:46" ht="13.5" customHeight="1" x14ac:dyDescent="0.15">
      <c r="A11" s="247"/>
      <c r="AK11" s="1103" t="s">
        <v>486</v>
      </c>
      <c r="AL11" s="1104"/>
      <c r="AM11" s="1104"/>
      <c r="AN11" s="1105"/>
      <c r="AO11" s="265">
        <v>56705</v>
      </c>
      <c r="AP11" s="265">
        <v>1689</v>
      </c>
      <c r="AQ11" s="266">
        <v>383</v>
      </c>
      <c r="AR11" s="267">
        <v>341</v>
      </c>
    </row>
    <row r="12" spans="1:46" ht="13.5" customHeight="1" x14ac:dyDescent="0.15">
      <c r="A12" s="247"/>
      <c r="AK12" s="1103" t="s">
        <v>487</v>
      </c>
      <c r="AL12" s="1104"/>
      <c r="AM12" s="1104"/>
      <c r="AN12" s="1105"/>
      <c r="AO12" s="265" t="s">
        <v>488</v>
      </c>
      <c r="AP12" s="265" t="s">
        <v>488</v>
      </c>
      <c r="AQ12" s="266">
        <v>26</v>
      </c>
      <c r="AR12" s="267" t="s">
        <v>488</v>
      </c>
    </row>
    <row r="13" spans="1:46" ht="13.5" customHeight="1" x14ac:dyDescent="0.15">
      <c r="A13" s="247"/>
      <c r="AK13" s="1103" t="s">
        <v>489</v>
      </c>
      <c r="AL13" s="1104"/>
      <c r="AM13" s="1104"/>
      <c r="AN13" s="1105"/>
      <c r="AO13" s="265">
        <v>109258</v>
      </c>
      <c r="AP13" s="265">
        <v>3255</v>
      </c>
      <c r="AQ13" s="266">
        <v>2732</v>
      </c>
      <c r="AR13" s="267">
        <v>19.100000000000001</v>
      </c>
    </row>
    <row r="14" spans="1:46" ht="13.5" customHeight="1" x14ac:dyDescent="0.15">
      <c r="A14" s="247"/>
      <c r="AK14" s="1103" t="s">
        <v>490</v>
      </c>
      <c r="AL14" s="1104"/>
      <c r="AM14" s="1104"/>
      <c r="AN14" s="1105"/>
      <c r="AO14" s="265">
        <v>39567</v>
      </c>
      <c r="AP14" s="265">
        <v>1179</v>
      </c>
      <c r="AQ14" s="266">
        <v>1315</v>
      </c>
      <c r="AR14" s="267">
        <v>-10.3</v>
      </c>
    </row>
    <row r="15" spans="1:46" ht="13.5" customHeight="1" x14ac:dyDescent="0.15">
      <c r="A15" s="247"/>
      <c r="AK15" s="1106" t="s">
        <v>491</v>
      </c>
      <c r="AL15" s="1107"/>
      <c r="AM15" s="1107"/>
      <c r="AN15" s="1108"/>
      <c r="AO15" s="265">
        <v>-95117</v>
      </c>
      <c r="AP15" s="265">
        <v>-2834</v>
      </c>
      <c r="AQ15" s="266">
        <v>-4107</v>
      </c>
      <c r="AR15" s="267">
        <v>-31</v>
      </c>
    </row>
    <row r="16" spans="1:46" x14ac:dyDescent="0.15">
      <c r="A16" s="247"/>
      <c r="AK16" s="1106" t="s">
        <v>178</v>
      </c>
      <c r="AL16" s="1107"/>
      <c r="AM16" s="1107"/>
      <c r="AN16" s="1108"/>
      <c r="AO16" s="265">
        <v>1995772</v>
      </c>
      <c r="AP16" s="265">
        <v>59458</v>
      </c>
      <c r="AQ16" s="266">
        <v>81511</v>
      </c>
      <c r="AR16" s="267">
        <v>-27.1</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4.95</v>
      </c>
      <c r="AP21" s="278">
        <v>6.74</v>
      </c>
      <c r="AQ21" s="279">
        <v>-1.79</v>
      </c>
      <c r="AS21" s="280"/>
      <c r="AT21" s="276"/>
    </row>
    <row r="22" spans="1:46" s="248" customFormat="1" x14ac:dyDescent="0.15">
      <c r="A22" s="276"/>
      <c r="AK22" s="1109" t="s">
        <v>497</v>
      </c>
      <c r="AL22" s="1110"/>
      <c r="AM22" s="1110"/>
      <c r="AN22" s="1111"/>
      <c r="AO22" s="281">
        <v>96.3</v>
      </c>
      <c r="AP22" s="282">
        <v>97</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589823</v>
      </c>
      <c r="AP32" s="291">
        <v>17572</v>
      </c>
      <c r="AQ32" s="292">
        <v>33695</v>
      </c>
      <c r="AR32" s="293">
        <v>-47.8</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t="s">
        <v>488</v>
      </c>
      <c r="AR34" s="293" t="s">
        <v>488</v>
      </c>
    </row>
    <row r="35" spans="1:46" ht="27" customHeight="1" x14ac:dyDescent="0.15">
      <c r="A35" s="247"/>
      <c r="AK35" s="1117" t="s">
        <v>504</v>
      </c>
      <c r="AL35" s="1118"/>
      <c r="AM35" s="1118"/>
      <c r="AN35" s="1119"/>
      <c r="AO35" s="291">
        <v>154331</v>
      </c>
      <c r="AP35" s="291">
        <v>4598</v>
      </c>
      <c r="AQ35" s="292">
        <v>8394</v>
      </c>
      <c r="AR35" s="293">
        <v>-45.2</v>
      </c>
    </row>
    <row r="36" spans="1:46" ht="27" customHeight="1" x14ac:dyDescent="0.15">
      <c r="A36" s="247"/>
      <c r="AK36" s="1117" t="s">
        <v>505</v>
      </c>
      <c r="AL36" s="1118"/>
      <c r="AM36" s="1118"/>
      <c r="AN36" s="1119"/>
      <c r="AO36" s="291">
        <v>33283</v>
      </c>
      <c r="AP36" s="291">
        <v>992</v>
      </c>
      <c r="AQ36" s="292">
        <v>1998</v>
      </c>
      <c r="AR36" s="293">
        <v>-50.4</v>
      </c>
    </row>
    <row r="37" spans="1:46" ht="13.5" customHeight="1" x14ac:dyDescent="0.15">
      <c r="A37" s="247"/>
      <c r="AK37" s="1117" t="s">
        <v>506</v>
      </c>
      <c r="AL37" s="1118"/>
      <c r="AM37" s="1118"/>
      <c r="AN37" s="1119"/>
      <c r="AO37" s="291" t="s">
        <v>488</v>
      </c>
      <c r="AP37" s="291" t="s">
        <v>488</v>
      </c>
      <c r="AQ37" s="292">
        <v>1021</v>
      </c>
      <c r="AR37" s="293" t="s">
        <v>488</v>
      </c>
    </row>
    <row r="38" spans="1:46" ht="27" customHeight="1" x14ac:dyDescent="0.15">
      <c r="A38" s="247"/>
      <c r="AK38" s="1120" t="s">
        <v>507</v>
      </c>
      <c r="AL38" s="1121"/>
      <c r="AM38" s="1121"/>
      <c r="AN38" s="1122"/>
      <c r="AO38" s="294" t="s">
        <v>488</v>
      </c>
      <c r="AP38" s="294" t="s">
        <v>488</v>
      </c>
      <c r="AQ38" s="295">
        <v>3</v>
      </c>
      <c r="AR38" s="283" t="s">
        <v>488</v>
      </c>
      <c r="AS38" s="290"/>
    </row>
    <row r="39" spans="1:46" x14ac:dyDescent="0.15">
      <c r="A39" s="247"/>
      <c r="AK39" s="1120" t="s">
        <v>508</v>
      </c>
      <c r="AL39" s="1121"/>
      <c r="AM39" s="1121"/>
      <c r="AN39" s="1122"/>
      <c r="AO39" s="291">
        <v>-17043</v>
      </c>
      <c r="AP39" s="291">
        <v>-508</v>
      </c>
      <c r="AQ39" s="292">
        <v>-3210</v>
      </c>
      <c r="AR39" s="293">
        <v>-84.2</v>
      </c>
      <c r="AS39" s="290"/>
    </row>
    <row r="40" spans="1:46" ht="27" customHeight="1" x14ac:dyDescent="0.15">
      <c r="A40" s="247"/>
      <c r="AK40" s="1117" t="s">
        <v>509</v>
      </c>
      <c r="AL40" s="1118"/>
      <c r="AM40" s="1118"/>
      <c r="AN40" s="1119"/>
      <c r="AO40" s="291">
        <v>-509321</v>
      </c>
      <c r="AP40" s="291">
        <v>-15174</v>
      </c>
      <c r="AQ40" s="292">
        <v>-26336</v>
      </c>
      <c r="AR40" s="293">
        <v>-42.4</v>
      </c>
      <c r="AS40" s="290"/>
    </row>
    <row r="41" spans="1:46" x14ac:dyDescent="0.15">
      <c r="A41" s="247"/>
      <c r="AK41" s="1123" t="s">
        <v>288</v>
      </c>
      <c r="AL41" s="1124"/>
      <c r="AM41" s="1124"/>
      <c r="AN41" s="1125"/>
      <c r="AO41" s="291">
        <v>251073</v>
      </c>
      <c r="AP41" s="291">
        <v>7480</v>
      </c>
      <c r="AQ41" s="292">
        <v>15565</v>
      </c>
      <c r="AR41" s="293">
        <v>-51.9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987695</v>
      </c>
      <c r="AN51" s="313">
        <v>29908</v>
      </c>
      <c r="AO51" s="314">
        <v>-30.2</v>
      </c>
      <c r="AP51" s="315">
        <v>52068</v>
      </c>
      <c r="AQ51" s="316">
        <v>1.6</v>
      </c>
      <c r="AR51" s="317">
        <v>-31.8</v>
      </c>
    </row>
    <row r="52" spans="1:44" x14ac:dyDescent="0.15">
      <c r="A52" s="247"/>
      <c r="AK52" s="318"/>
      <c r="AL52" s="319" t="s">
        <v>519</v>
      </c>
      <c r="AM52" s="320">
        <v>781226</v>
      </c>
      <c r="AN52" s="321">
        <v>23656</v>
      </c>
      <c r="AO52" s="322">
        <v>-18.3</v>
      </c>
      <c r="AP52" s="323">
        <v>26936</v>
      </c>
      <c r="AQ52" s="324">
        <v>3.4</v>
      </c>
      <c r="AR52" s="325">
        <v>-21.7</v>
      </c>
    </row>
    <row r="53" spans="1:44" x14ac:dyDescent="0.15">
      <c r="A53" s="247"/>
      <c r="AK53" s="303" t="s">
        <v>520</v>
      </c>
      <c r="AL53" s="304"/>
      <c r="AM53" s="312">
        <v>687122</v>
      </c>
      <c r="AN53" s="313">
        <v>20717</v>
      </c>
      <c r="AO53" s="314">
        <v>-30.7</v>
      </c>
      <c r="AP53" s="315">
        <v>47161</v>
      </c>
      <c r="AQ53" s="316">
        <v>-9.4</v>
      </c>
      <c r="AR53" s="317">
        <v>-21.3</v>
      </c>
    </row>
    <row r="54" spans="1:44" x14ac:dyDescent="0.15">
      <c r="A54" s="247"/>
      <c r="AK54" s="318"/>
      <c r="AL54" s="319" t="s">
        <v>519</v>
      </c>
      <c r="AM54" s="320">
        <v>556772</v>
      </c>
      <c r="AN54" s="321">
        <v>16787</v>
      </c>
      <c r="AO54" s="322">
        <v>-29</v>
      </c>
      <c r="AP54" s="323">
        <v>24595</v>
      </c>
      <c r="AQ54" s="324">
        <v>-8.6999999999999993</v>
      </c>
      <c r="AR54" s="325">
        <v>-20.3</v>
      </c>
    </row>
    <row r="55" spans="1:44" x14ac:dyDescent="0.15">
      <c r="A55" s="247"/>
      <c r="AK55" s="303" t="s">
        <v>521</v>
      </c>
      <c r="AL55" s="304"/>
      <c r="AM55" s="312">
        <v>699205</v>
      </c>
      <c r="AN55" s="313">
        <v>20962</v>
      </c>
      <c r="AO55" s="314">
        <v>1.2</v>
      </c>
      <c r="AP55" s="315">
        <v>43423</v>
      </c>
      <c r="AQ55" s="316">
        <v>-7.9</v>
      </c>
      <c r="AR55" s="317">
        <v>9.1</v>
      </c>
    </row>
    <row r="56" spans="1:44" x14ac:dyDescent="0.15">
      <c r="A56" s="247"/>
      <c r="AK56" s="318"/>
      <c r="AL56" s="319" t="s">
        <v>519</v>
      </c>
      <c r="AM56" s="320">
        <v>591479</v>
      </c>
      <c r="AN56" s="321">
        <v>17732</v>
      </c>
      <c r="AO56" s="322">
        <v>5.6</v>
      </c>
      <c r="AP56" s="323">
        <v>22207</v>
      </c>
      <c r="AQ56" s="324">
        <v>-9.6999999999999993</v>
      </c>
      <c r="AR56" s="325">
        <v>15.3</v>
      </c>
    </row>
    <row r="57" spans="1:44" x14ac:dyDescent="0.15">
      <c r="A57" s="247"/>
      <c r="AK57" s="303" t="s">
        <v>522</v>
      </c>
      <c r="AL57" s="304"/>
      <c r="AM57" s="312">
        <v>668398</v>
      </c>
      <c r="AN57" s="313">
        <v>19912</v>
      </c>
      <c r="AO57" s="314">
        <v>-5</v>
      </c>
      <c r="AP57" s="315">
        <v>45265</v>
      </c>
      <c r="AQ57" s="316">
        <v>4.2</v>
      </c>
      <c r="AR57" s="317">
        <v>-9.1999999999999993</v>
      </c>
    </row>
    <row r="58" spans="1:44" x14ac:dyDescent="0.15">
      <c r="A58" s="247"/>
      <c r="AK58" s="318"/>
      <c r="AL58" s="319" t="s">
        <v>519</v>
      </c>
      <c r="AM58" s="320">
        <v>584496</v>
      </c>
      <c r="AN58" s="321">
        <v>17413</v>
      </c>
      <c r="AO58" s="322">
        <v>-1.8</v>
      </c>
      <c r="AP58" s="323">
        <v>22600</v>
      </c>
      <c r="AQ58" s="324">
        <v>1.8</v>
      </c>
      <c r="AR58" s="325">
        <v>-3.6</v>
      </c>
    </row>
    <row r="59" spans="1:44" x14ac:dyDescent="0.15">
      <c r="A59" s="247"/>
      <c r="AK59" s="303" t="s">
        <v>523</v>
      </c>
      <c r="AL59" s="304"/>
      <c r="AM59" s="312">
        <v>1393870</v>
      </c>
      <c r="AN59" s="313">
        <v>41526</v>
      </c>
      <c r="AO59" s="314">
        <v>108.5</v>
      </c>
      <c r="AP59" s="315">
        <v>54621</v>
      </c>
      <c r="AQ59" s="316">
        <v>20.7</v>
      </c>
      <c r="AR59" s="317">
        <v>87.8</v>
      </c>
    </row>
    <row r="60" spans="1:44" x14ac:dyDescent="0.15">
      <c r="A60" s="247"/>
      <c r="AK60" s="318"/>
      <c r="AL60" s="319" t="s">
        <v>519</v>
      </c>
      <c r="AM60" s="320">
        <v>587308</v>
      </c>
      <c r="AN60" s="321">
        <v>17497</v>
      </c>
      <c r="AO60" s="322">
        <v>0.5</v>
      </c>
      <c r="AP60" s="323">
        <v>30892</v>
      </c>
      <c r="AQ60" s="324">
        <v>36.700000000000003</v>
      </c>
      <c r="AR60" s="325">
        <v>-36.200000000000003</v>
      </c>
    </row>
    <row r="61" spans="1:44" x14ac:dyDescent="0.15">
      <c r="A61" s="247"/>
      <c r="AK61" s="303" t="s">
        <v>524</v>
      </c>
      <c r="AL61" s="326"/>
      <c r="AM61" s="312">
        <v>887258</v>
      </c>
      <c r="AN61" s="313">
        <v>26605</v>
      </c>
      <c r="AO61" s="314">
        <v>8.8000000000000007</v>
      </c>
      <c r="AP61" s="315">
        <v>48508</v>
      </c>
      <c r="AQ61" s="327">
        <v>1.8</v>
      </c>
      <c r="AR61" s="317">
        <v>7</v>
      </c>
    </row>
    <row r="62" spans="1:44" x14ac:dyDescent="0.15">
      <c r="A62" s="247"/>
      <c r="AK62" s="318"/>
      <c r="AL62" s="319" t="s">
        <v>519</v>
      </c>
      <c r="AM62" s="320">
        <v>620256</v>
      </c>
      <c r="AN62" s="321">
        <v>18617</v>
      </c>
      <c r="AO62" s="322">
        <v>-8.6</v>
      </c>
      <c r="AP62" s="323">
        <v>25446</v>
      </c>
      <c r="AQ62" s="324">
        <v>4.7</v>
      </c>
      <c r="AR62" s="325">
        <v>-13.3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KZG24ujqbPkeHc66s+LMsjRqud/i4s9u+Y39AiO+XzzKouO1GvJayY4EXHbZr5eqSNqeiXnmwLl1PlreffPgzQ==" saltValue="KdKDj0E6yXwPnTd7sWil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ciKCdtXri3FBOQ1kv3y9hbTX44QiEDjn2J7zMjuZV5Y/Ebxl6Lysfu0uDCCUJIDs6aZ+MS/xUt/YB9c0XFJzvg==" saltValue="XXFDvlSAo/qmBi1PdyVi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2nG6eYKMwY2YZJ9TFFd9AZBvrJ024Ft9viN2uaTOJ5j/pPVZq7lgUfwYTsuO8Xa/77+Iz115q1JdQ7rTgOHqjw==" saltValue="IwG+FHeAxdkkGGptvaOw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22.92</v>
      </c>
      <c r="G47" s="12">
        <v>28.37</v>
      </c>
      <c r="H47" s="12">
        <v>34.89</v>
      </c>
      <c r="I47" s="12">
        <v>30.22</v>
      </c>
      <c r="J47" s="13">
        <v>18.760000000000002</v>
      </c>
    </row>
    <row r="48" spans="2:10" ht="57.75" customHeight="1" x14ac:dyDescent="0.15">
      <c r="B48" s="14"/>
      <c r="C48" s="1128" t="s">
        <v>4</v>
      </c>
      <c r="D48" s="1128"/>
      <c r="E48" s="1129"/>
      <c r="F48" s="15">
        <v>7.93</v>
      </c>
      <c r="G48" s="16">
        <v>9.18</v>
      </c>
      <c r="H48" s="16">
        <v>5.23</v>
      </c>
      <c r="I48" s="16">
        <v>2.63</v>
      </c>
      <c r="J48" s="17">
        <v>8.73</v>
      </c>
    </row>
    <row r="49" spans="2:10" ht="57.75" customHeight="1" thickBot="1" x14ac:dyDescent="0.2">
      <c r="B49" s="18"/>
      <c r="C49" s="1130" t="s">
        <v>5</v>
      </c>
      <c r="D49" s="1130"/>
      <c r="E49" s="1131"/>
      <c r="F49" s="19" t="s">
        <v>531</v>
      </c>
      <c r="G49" s="20">
        <v>8.99</v>
      </c>
      <c r="H49" s="20">
        <v>1.74</v>
      </c>
      <c r="I49" s="20" t="s">
        <v>532</v>
      </c>
      <c r="J49" s="21" t="s">
        <v>533</v>
      </c>
    </row>
    <row r="50" spans="2:10" x14ac:dyDescent="0.15"/>
  </sheetData>
  <sheetProtection algorithmName="SHA-512" hashValue="Umj88YT6eCIEP12UidvrHom0OWwcFgVV/zB3vHCuzAFgIBxa9iE1mLIdtT4t3bZBpEkHsdngqJFSUC2rrzvYiA==" saltValue="Yvk4QOOV2gFRxwqkVctV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2026-03-13T06:27:33Z</cp:lastPrinted>
  <dcterms:created xsi:type="dcterms:W3CDTF">2026-02-26T09:54:45Z</dcterms:created>
  <dcterms:modified xsi:type="dcterms:W3CDTF">2026-03-15T23:18:10Z</dcterms:modified>
  <cp:category/>
</cp:coreProperties>
</file>