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872F5C94-FB95-40E4-AD95-AFB76E943264}"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<sst xmlns="http://schemas.openxmlformats.org/spreadsheetml/2006/main" count="1076" uniqueCount="560">
  <si>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</si>
  <si>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</si>
  <si>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</si>
  <si>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</si>
  <si>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</si>
  <si>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</si>
  <si>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</si>
  <si>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</si>
  <si>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</si>
  <si>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</si>
  <si>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</si>
  <si>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</si>
  <si>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</si>
  <si>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</si>
  <si>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</si>
  <si>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</si>
  <si>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</si>
  <si>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</si>
  <si>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</si>
  <si>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</si>
  <si>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</si>
  <si>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</si>
  <si>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</si>
  <si>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</si>
  <si>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</si>
  <si>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</si>
  <si>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</si>
  <si>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</si>
  <si>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</si>
  <si>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</si>
  <si>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</si>
  <si>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</si>
  <si>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</si>
  <si>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</si>
  <si>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</si>
  <si>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</si>
  <si>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</si>
  <si>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</si>
  <si>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</si>
  <si>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</si>
  <si>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</si>
  <si>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</si>
  <si>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</si>
  <si>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</si>
  <si>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</si>
  <si>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</si>
  <si>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</si>
  <si>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</si>
  <si>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</si>
  <si>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</si>
  <si>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</si>
  <si>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</si>
  <si>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</si>
  <si>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</si>
  <si>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</si>
  <si>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</si>
  <si>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</si>
  <si>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</si>
  <si>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</si>
  <si>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</si>
  <si>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</si>
  <si>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</si>
  <si>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</si>
  <si>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</si>
  <si>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</si>
  <si>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</si>
  <si>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</si>
  <si>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</si>
  <si>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</si>
  <si>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</si>
  <si>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</si>
  <si>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</si>
  <si>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</si>
  <si>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</si>
  <si>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</si>
  <si>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</si>
  <si>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</si>
  <si>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</si>
  <si>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</si>
  <si>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</si>
  <si>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</si>
  <si>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</si>
  <si>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</si>
  <si>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</si>
  <si>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</si>
  <si>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</si>
  <si>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</si>
  <si>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</si>
  <si>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</si>
  <si>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</si>
  <si>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</si>
  <si>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</si>
  <si>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</si>
  <si>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</si>
  <si>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みよし市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</si>
  <si>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</si>
  <si>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</si>
  <si>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</si>
  <si>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</si>
  <si>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</si>
  <si>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</si>
  <si>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</si>
  <si>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</si>
  <si>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</si>
  <si>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</si>
  <si>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</si>
  <si>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</si>
  <si>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</si>
  <si>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</si>
  <si>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</si>
  <si>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</si>
  <si>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</si>
  <si>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</si>
  <si>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</si>
  <si>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</si>
  <si>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</si>
  <si>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</si>
  <si>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</si>
  <si>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</si>
  <si>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</si>
  <si>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</si>
  <si>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</si>
  <si>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</si>
  <si>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</si>
  <si>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</si>
  <si>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</si>
  <si>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</si>
  <si>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</si>
  <si>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</si>
  <si>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</si>
  <si>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</si>
  <si>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</si>
  <si>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</si>
  <si>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</si>
  <si>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</si>
  <si>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</si>
  <si>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</si>
  <si>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</si>
  <si>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</si>
  <si>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</si>
  <si>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</si>
  <si>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</si>
  <si>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</si>
  <si>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</si>
  <si>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</si>
  <si>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</si>
  <si>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</si>
  <si>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</si>
  <si>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</si>
  <si>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</si>
  <si>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</si>
  <si>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</si>
  <si>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</si>
  <si>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</si>
  <si>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</si>
  <si>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</si>
  <si>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</si>
  <si>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</si>
  <si>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</si>
  <si>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</si>
  <si>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</si>
  <si>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</si>
  <si>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</si>
  <si>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</si>
  <si>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</si>
  <si>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</si>
  <si>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</si>
  <si>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</si>
  <si>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</si>
  <si>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</si>
  <si>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</si>
  <si>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</si>
  <si>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</si>
  <si>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</si>
  <si>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</si>
  <si>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</si>
  <si>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</si>
  <si>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</si>
  <si>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</si>
  <si>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</si>
  <si>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</si>
  <si>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</si>
  <si>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</si>
  <si>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</si>
  <si>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</si>
  <si>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</si>
  <si>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</si>
  <si>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</si>
  <si>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</si>
  <si>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</si>
  <si>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</si>
  <si>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</si>
  <si>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</si>
  <si>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</si>
  <si>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</si>
  <si>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</si>
  <si>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</si>
  <si>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</si>
  <si>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</si>
  <si>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</si>
  <si>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</si>
  <si>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</si>
  <si>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</si>
  <si>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</si>
  <si>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愛知県みよし市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</si>
  <si>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</si>
  <si>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</si>
  <si>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</si>
  <si>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</si>
  <si>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</si>
  <si>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</si>
  <si>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</si>
  <si>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</si>
  <si>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</si>
  <si>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</si>
  <si>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</si>
  <si>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</si>
  <si>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</si>
  <si>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</si>
  <si>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</si>
  <si>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</si>
  <si>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</si>
  <si>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</si>
  <si>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</si>
  <si>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</si>
  <si>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</si>
  <si>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</si>
  <si>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</si>
  <si>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</si>
  <si>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</si>
  <si>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</si>
  <si>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</si>
  <si>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</si>
  <si>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</si>
  <si>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</si>
  <si>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</si>
  <si>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</si>
  <si>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</si>
  <si>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</si>
  <si>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</si>
  <si>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</si>
  <si>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</si>
  <si>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</si>
  <si>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</si>
  <si>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</si>
  <si>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</si>
  <si>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</si>
  <si>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</si>
  <si>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</si>
  <si>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</si>
  <si>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</si>
  <si>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</si>
  <si>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</si>
  <si>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</si>
  <si>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</si>
  <si>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</si>
  <si>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</si>
  <si>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</si>
  <si>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</si>
  <si>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</si>
  <si>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</si>
  <si>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</si>
  <si>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</si>
  <si>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</si>
  <si>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</si>
  <si>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</si>
  <si>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</si>
  <si>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</si>
  <si>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</si>
  <si>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</si>
  <si>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</si>
  <si>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</si>
  <si>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</si>
  <si>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</si>
  <si>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</si>
  <si>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</si>
  <si>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</si>
  <si>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</si>
  <si>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</si>
  <si>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</si>
  <si>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</si>
  <si>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</si>
  <si>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</si>
  <si>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</si>
  <si>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</si>
  <si>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</si>
  <si>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</si>
  <si>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</si>
  <si>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</si>
  <si>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</si>
  <si>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</si>
  <si>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</si>
  <si>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</si>
  <si>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</si>
  <si>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</si>
  <si>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</si>
  <si>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</si>
  <si>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</si>
  <si>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</si>
  <si>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</si>
  <si>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</si>
  <si>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</si>
  <si>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</si>
  <si>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</si>
  <si>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</si>
  <si>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</si>
  <si>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</si>
  <si>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</si>
  <si>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</si>
  <si>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</si>
  <si>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</si>
  <si>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</si>
  <si>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</si>
  <si>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</si>
  <si>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</si>
  <si>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</si>
  <si>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</si>
  <si>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</si>
  <si>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</si>
  <si>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</si>
  <si>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</si>
  <si>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</si>
  <si>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</si>
  <si>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</si>
  <si>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</si>
  <si>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</si>
  <si>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</si>
  <si>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</si>
  <si>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</si>
  <si>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</si>
  <si>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</si>
  <si>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</si>
  <si>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</si>
  <si>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</si>
  <si>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</si>
  <si>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</si>
  <si>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</si>
  <si>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</si>
  <si>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</si>
  <si>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</si>
  <si>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</si>
  <si>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</si>
  <si>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</si>
  <si>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</si>
  <si>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</si>
  <si>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</si>
  <si>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</si>
  <si>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</si>
  <si>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</si>
  <si>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</si>
  <si>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</si>
  <si>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</si>
  <si>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</si>
  <si>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</si>
  <si>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</si>
  <si>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愛知県みよし市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</si>
  <si>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</si>
  <si>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</si>
  <si>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</si>
  <si>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</si>
  <si>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</si>
  <si>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</si>
  <si>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</si>
  <si>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</si>
  <si>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</si>
  <si>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</si>
  <si>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</si>
  <si>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</si>
  <si>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</si>
  <si>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</si>
  <si>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</si>
  <si>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</si>
  <si>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</si>
  <si>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</si>
  <si>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</si>
  <si>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</si>
  <si>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</si>
  <si>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</si>
  <si>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</si>
  <si>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</si>
  <si>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</si>
  <si>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</si>
  <si>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</si>
  <si>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</si>
  <si>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</si>
  <si>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</si>
  <si>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</si>
  <si>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</si>
  <si>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</si>
  <si>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</si>
  <si>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</si>
  <si>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</si>
  <si>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</si>
  <si>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</si>
  <si>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</si>
  <si>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</si>
  <si>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</si>
  <si>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</si>
  <si>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</si>
  <si>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</si>
  <si>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</si>
  <si>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</si>
  <si>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</si>
  <si>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</si>
  <si>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</si>
  <si>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</si>
  <si>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</si>
  <si>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</si>
  <si>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</si>
  <si>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</si>
  <si>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</si>
  <si>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</si>
  <si>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</si>
  <si>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</si>
  <si>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</si>
  <si>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</si>
  <si>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</si>
  <si>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</si>
  <si>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</si>
  <si>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</si>
  <si>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</si>
  <si>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</si>
  <si>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</si>
  <si>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</si>
  <si>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</si>
  <si>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</si>
  <si>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</si>
  <si>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</si>
  <si>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</si>
  <si>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</si>
  <si>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</si>
  <si>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</si>
  <si>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</si>
  <si>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</si>
  <si>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</si>
  <si>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</si>
  <si>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</si>
  <si>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</si>
  <si>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</si>
  <si>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</si>
  <si>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</si>
  <si>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</si>
  <si>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</si>
  <si>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</si>
  <si>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</si>
  <si>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</si>
  <si>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</si>
  <si>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</si>
  <si>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</si>
  <si>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</si>
  <si>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</si>
  <si>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</si>
  <si>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</si>
  <si>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</si>
  <si>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</si>
  <si>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</si>
  <si>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</si>
  <si>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</si>
  <si>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</si>
  <si>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</si>
  <si>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</si>
  <si>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</si>
  <si>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</si>
  <si>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</si>
  <si>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</si>
  <si>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</si>
  <si>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</si>
  <si>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</si>
  <si>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</si>
  <si>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</si>
  <si>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</si>
  <si>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</si>
  <si>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</si>
  <si>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</si>
  <si>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</si>
  <si>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</si>
  <si>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</si>
  <si>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</si>
  <si>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</si>
  <si>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</si>
  <si>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</si>
  <si>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</si>
  <si>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</si>
  <si>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</si>
  <si>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</si>
  <si>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</si>
  <si>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</si>
  <si>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</si>
  <si>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</si>
  <si>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</si>
  <si>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</si>
  <si>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</si>
  <si>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</si>
  <si>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</si>
  <si>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</si>
  <si>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</si>
  <si>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</si>
  <si>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</si>
  <si>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</si>
  <si>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</si>
  <si>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</si>
  <si>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</si>
  <si>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</si>
  <si>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</si>
  <si>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</si>
  <si>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</si>
  <si>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</si>
  <si>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</si>
  <si>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</si>
  <si>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</si>
  <si>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</si>
  <si>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</si>
  <si>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</si>
  <si>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</si>
  <si>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</si>
  <si>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</si>
  <si>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</si>
  <si>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</si>
  <si>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</si>
  <si>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</si>
  <si>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</si>
  <si>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</si>
  <si>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</si>
  <si>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</si>
  <si>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</si>
  <si>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</si>
  <si>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</si>
  <si>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</si>
  <si>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</si>
  <si>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</si>
  <si>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6.42</t>
  </si>
  <si>
    <t>▲ 2.20</t>
  </si>
  <si>
    <t>一般会計</t>
  </si>
  <si>
    <t>病院事業会計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</si>
  <si>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</si>
  <si>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</si>
  <si>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</si>
  <si>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</si>
  <si>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</si>
  <si>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</si>
  <si>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</si>
  <si>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</si>
  <si>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</si>
  <si>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</si>
  <si>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</si>
  <si>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</si>
  <si>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尾三消防組合</t>
    <rPh sb="0" eb="4">
      <t>ビサンショウボウ</t>
    </rPh>
    <rPh sb="4" eb="6">
      <t>クミアイ</t>
    </rPh>
    <phoneticPr fontId="2"/>
  </si>
  <si>
    <t>尾三衛生組合</t>
    <rPh sb="0" eb="6">
      <t>ビサンエイセイクミアイ</t>
    </rPh>
    <phoneticPr fontId="2"/>
  </si>
  <si>
    <t>愛知中部水道企業団</t>
    <rPh sb="0" eb="4">
      <t>アイチチュウブ</t>
    </rPh>
    <rPh sb="4" eb="6">
      <t>スイドウ</t>
    </rPh>
    <rPh sb="6" eb="9">
      <t>キギョウダン</t>
    </rPh>
    <phoneticPr fontId="2"/>
  </si>
  <si>
    <t>愛知県市町村職員退職手当組合</t>
    <rPh sb="0" eb="3">
      <t>アイチケン</t>
    </rPh>
    <rPh sb="3" eb="8">
      <t>シチョウソンショクイン</t>
    </rPh>
    <rPh sb="8" eb="12">
      <t>タイショクテアテ</t>
    </rPh>
    <rPh sb="12" eb="14">
      <t>クミアイ</t>
    </rPh>
    <phoneticPr fontId="2"/>
  </si>
  <si>
    <t>愛知県後期高齢者医療広域連合（一般会計）</t>
    <rPh sb="0" eb="7">
      <t>アイチケンコウキコウレイ</t>
    </rPh>
    <rPh sb="7" eb="8">
      <t>シャ</t>
    </rPh>
    <rPh sb="8" eb="10">
      <t>イリョウ</t>
    </rPh>
    <rPh sb="10" eb="14">
      <t>コウイキレンゴウ</t>
    </rPh>
    <rPh sb="15" eb="19">
      <t>イッパンカイケイ</t>
    </rPh>
    <phoneticPr fontId="2"/>
  </si>
  <si>
    <t>愛知県後期高齢者医療広域連合（後期高齢者医療特別会計）</t>
    <rPh sb="0" eb="7">
      <t>アイチケンコウキコウレイ</t>
    </rPh>
    <rPh sb="7" eb="8">
      <t>シャ</t>
    </rPh>
    <rPh sb="8" eb="10">
      <t>イリョウ</t>
    </rPh>
    <rPh sb="10" eb="14">
      <t>コウイキレンゴウ</t>
    </rPh>
    <rPh sb="15" eb="20">
      <t>コウキコウレイシャ</t>
    </rPh>
    <rPh sb="20" eb="24">
      <t>イリョウトクベツ</t>
    </rPh>
    <rPh sb="24" eb="26">
      <t>カイケイ</t>
    </rPh>
    <phoneticPr fontId="2"/>
  </si>
  <si>
    <t>みよし市土地開発公社</t>
    <rPh sb="3" eb="4">
      <t>シ</t>
    </rPh>
    <rPh sb="4" eb="8">
      <t>トチカイハツ</t>
    </rPh>
    <rPh sb="8" eb="10">
      <t>コウシャ</t>
    </rPh>
    <phoneticPr fontId="2"/>
  </si>
  <si>
    <t>一般社団法人みよし市学校給食協会</t>
    <rPh sb="0" eb="2">
      <t>イッパン</t>
    </rPh>
    <rPh sb="2" eb="4">
      <t>シャダン</t>
    </rPh>
    <rPh sb="4" eb="6">
      <t>ホウジン</t>
    </rPh>
    <rPh sb="9" eb="10">
      <t>シ</t>
    </rPh>
    <rPh sb="10" eb="12">
      <t>ガッコウ</t>
    </rPh>
    <rPh sb="12" eb="14">
      <t>キュウショク</t>
    </rPh>
    <rPh sb="14" eb="16">
      <t>キョウカイ</t>
    </rPh>
    <phoneticPr fontId="2"/>
  </si>
  <si>
    <t>公共施設維持管理基金</t>
    <rPh sb="0" eb="4">
      <t>コウキョウシセツ</t>
    </rPh>
    <rPh sb="4" eb="6">
      <t>イジ</t>
    </rPh>
    <rPh sb="6" eb="10">
      <t>カンリキキン</t>
    </rPh>
    <phoneticPr fontId="5"/>
  </si>
  <si>
    <t>笑顔輝く子ども基金</t>
    <rPh sb="0" eb="3">
      <t>エガオカガヤ</t>
    </rPh>
    <rPh sb="4" eb="5">
      <t>コ</t>
    </rPh>
    <rPh sb="7" eb="9">
      <t>キキン</t>
    </rPh>
    <phoneticPr fontId="38"/>
  </si>
  <si>
    <t>環境基金</t>
    <rPh sb="0" eb="2">
      <t>カンキョウ</t>
    </rPh>
    <rPh sb="2" eb="4">
      <t>キキン</t>
    </rPh>
    <phoneticPr fontId="5"/>
  </si>
  <si>
    <t>福祉基金</t>
    <rPh sb="0" eb="2">
      <t>フクシ</t>
    </rPh>
    <rPh sb="2" eb="4">
      <t>キキン</t>
    </rPh>
    <phoneticPr fontId="38"/>
  </si>
  <si>
    <t>公園緑地保全基金</t>
    <rPh sb="0" eb="2">
      <t>コウエン</t>
    </rPh>
    <rPh sb="2" eb="4">
      <t>リョクチ</t>
    </rPh>
    <rPh sb="4" eb="8">
      <t>ホゼンキキン</t>
    </rPh>
    <phoneticPr fontId="38"/>
  </si>
  <si>
    <t>最初の事業年度は設立日の令和７(2025)年２月２０日から令和８(2026)年３月３１日までのため、出資金のみ記載している。</t>
    <rPh sb="0" eb="2">
      <t>サイショ</t>
    </rPh>
    <rPh sb="3" eb="5">
      <t>ジギョウ</t>
    </rPh>
    <rPh sb="5" eb="7">
      <t>ネンド</t>
    </rPh>
    <rPh sb="8" eb="11">
      <t>セツリツビ</t>
    </rPh>
    <rPh sb="12" eb="14">
      <t>レイワ</t>
    </rPh>
    <rPh sb="21" eb="22">
      <t>ネン</t>
    </rPh>
    <rPh sb="23" eb="24">
      <t>ガツ</t>
    </rPh>
    <rPh sb="26" eb="27">
      <t>ニチ</t>
    </rPh>
    <rPh sb="29" eb="31">
      <t>レイワ</t>
    </rPh>
    <rPh sb="38" eb="39">
      <t>ネン</t>
    </rPh>
    <rPh sb="40" eb="41">
      <t>ガツ</t>
    </rPh>
    <rPh sb="43" eb="44">
      <t>ニチ</t>
    </rPh>
    <rPh sb="50" eb="53">
      <t>シュッシキン</t>
    </rPh>
    <rPh sb="55" eb="57">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</si>
</sst>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 fillId="0" borderId="0" xfId="13" applyProtection="1">
      <alignment vertical="center"/>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FF0-4487-940F-884E1D0498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59926</c:v>
                </c:pt>
                <c:pt idx="1">
                  <c:v>82667</c:v>
                </c:pt>
                <c:pt idx="2">
                  <c:v>71624</c:v>
                </c:pt>
                <c:pt idx="3">
                  <c:v>52708</c:v>
                </c:pt>
                <c:pt idx="4">
                  <c:v>76868</c:v>
                </c:pt>
              </c:numCache>
            </c:numRef>
          </c:val>
          <c:smooth val="0"/>
          <c:extLst>
            <c:ext xmlns:c16="http://schemas.microsoft.com/office/drawing/2014/chart" uri="{C3380CC4-5D6E-409C-BE32-E72D297353CC}">
              <c16:uniqueId val="{00000001-3FF0-4487-940F-884E1D0498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13.61</c:v>
                </c:pt>
                <c:pt idx="1">
                  <c:v>14.58</c:v>
                </c:pt>
                <c:pt idx="2">
                  <c:v>14.57</c:v>
                </c:pt>
                <c:pt idx="3">
                  <c:v>10.4</c:v>
                </c:pt>
                <c:pt idx="4">
                  <c:v>13.51</c:v>
                </c:pt>
              </c:numCache>
            </c:numRef>
          </c:val>
          <c:extLst>
            <c:ext xmlns:c16="http://schemas.microsoft.com/office/drawing/2014/chart" uri="{C3380CC4-5D6E-409C-BE32-E72D297353CC}">
              <c16:uniqueId val="{00000000-6865-4F17-B02B-7A8625C2AA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44.1</c:v>
                </c:pt>
                <c:pt idx="1">
                  <c:v>41.9</c:v>
                </c:pt>
                <c:pt idx="2">
                  <c:v>49.71</c:v>
                </c:pt>
                <c:pt idx="3">
                  <c:v>40.130000000000003</c:v>
                </c:pt>
                <c:pt idx="4">
                  <c:v>37.89</c:v>
                </c:pt>
              </c:numCache>
            </c:numRef>
          </c:val>
          <c:extLst>
            <c:ext xmlns:c16="http://schemas.microsoft.com/office/drawing/2014/chart" uri="{C3380CC4-5D6E-409C-BE32-E72D297353CC}">
              <c16:uniqueId val="{00000001-6865-4F17-B02B-7A8625C2AA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2.39</c:v>
                </c:pt>
                <c:pt idx="1">
                  <c:v>-6.42</c:v>
                </c:pt>
                <c:pt idx="2">
                  <c:v>4.8099999999999996</c:v>
                </c:pt>
                <c:pt idx="3">
                  <c:v>-2.2000000000000002</c:v>
                </c:pt>
                <c:pt idx="4">
                  <c:v>0.39</c:v>
                </c:pt>
              </c:numCache>
            </c:numRef>
          </c:val>
          <c:smooth val="0"/>
          <c:extLst>
            <c:ext xmlns:c16="http://schemas.microsoft.com/office/drawing/2014/chart" uri="{C3380CC4-5D6E-409C-BE32-E72D297353CC}">
              <c16:uniqueId val="{00000002-6865-4F17-B02B-7A8625C2AA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7.0000000000000007E-2</c:v>
                </c:pt>
                <c:pt idx="4">
                  <c:v>#N/A</c:v>
                </c:pt>
                <c:pt idx="5">
                  <c:v>0</c:v>
                </c:pt>
                <c:pt idx="6">
                  <c:v>0</c:v>
                </c:pt>
                <c:pt idx="7">
                  <c:v>0</c:v>
                </c:pt>
                <c:pt idx="8">
                  <c:v>0</c:v>
                </c:pt>
                <c:pt idx="9">
                  <c:v>0</c:v>
                </c:pt>
              </c:numCache>
            </c:numRef>
          </c:val>
          <c:extLst>
            <c:ext xmlns:c16="http://schemas.microsoft.com/office/drawing/2014/chart" uri="{C3380CC4-5D6E-409C-BE32-E72D297353CC}">
              <c16:uniqueId val="{00000000-3C06-4A1B-A096-3286548C67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06-4A1B-A096-3286548C67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06-4A1B-A096-3286548C67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06-4A1B-A096-3286548C677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3C06-4A1B-A096-3286548C677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0.5</c:v>
                </c:pt>
                <c:pt idx="4">
                  <c:v>#N/A</c:v>
                </c:pt>
                <c:pt idx="5">
                  <c:v>0.51</c:v>
                </c:pt>
                <c:pt idx="6">
                  <c:v>#N/A</c:v>
                </c:pt>
                <c:pt idx="7">
                  <c:v>0.45</c:v>
                </c:pt>
                <c:pt idx="8">
                  <c:v>#N/A</c:v>
                </c:pt>
                <c:pt idx="9">
                  <c:v>0.56000000000000005</c:v>
                </c:pt>
              </c:numCache>
            </c:numRef>
          </c:val>
          <c:extLst>
            <c:ext xmlns:c16="http://schemas.microsoft.com/office/drawing/2014/chart" uri="{C3380CC4-5D6E-409C-BE32-E72D297353CC}">
              <c16:uniqueId val="{00000005-3C06-4A1B-A096-3286548C67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0.88</c:v>
                </c:pt>
                <c:pt idx="2">
                  <c:v>#N/A</c:v>
                </c:pt>
                <c:pt idx="3">
                  <c:v>1.1599999999999999</c:v>
                </c:pt>
                <c:pt idx="4">
                  <c:v>#N/A</c:v>
                </c:pt>
                <c:pt idx="5">
                  <c:v>0.96</c:v>
                </c:pt>
                <c:pt idx="6">
                  <c:v>#N/A</c:v>
                </c:pt>
                <c:pt idx="7">
                  <c:v>0.61</c:v>
                </c:pt>
                <c:pt idx="8">
                  <c:v>#N/A</c:v>
                </c:pt>
                <c:pt idx="9">
                  <c:v>0.94</c:v>
                </c:pt>
              </c:numCache>
            </c:numRef>
          </c:val>
          <c:extLst>
            <c:ext xmlns:c16="http://schemas.microsoft.com/office/drawing/2014/chart" uri="{C3380CC4-5D6E-409C-BE32-E72D297353CC}">
              <c16:uniqueId val="{00000006-3C06-4A1B-A096-3286548C67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2.38</c:v>
                </c:pt>
                <c:pt idx="4">
                  <c:v>#N/A</c:v>
                </c:pt>
                <c:pt idx="5">
                  <c:v>3.01</c:v>
                </c:pt>
                <c:pt idx="6">
                  <c:v>#N/A</c:v>
                </c:pt>
                <c:pt idx="7">
                  <c:v>2.4700000000000002</c:v>
                </c:pt>
                <c:pt idx="8">
                  <c:v>#N/A</c:v>
                </c:pt>
                <c:pt idx="9">
                  <c:v>2.48</c:v>
                </c:pt>
              </c:numCache>
            </c:numRef>
          </c:val>
          <c:extLst>
            <c:ext xmlns:c16="http://schemas.microsoft.com/office/drawing/2014/chart" uri="{C3380CC4-5D6E-409C-BE32-E72D297353CC}">
              <c16:uniqueId val="{00000007-3C06-4A1B-A096-3286548C677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3.81</c:v>
                </c:pt>
                <c:pt idx="2">
                  <c:v>#N/A</c:v>
                </c:pt>
                <c:pt idx="3">
                  <c:v>5.93</c:v>
                </c:pt>
                <c:pt idx="4">
                  <c:v>#N/A</c:v>
                </c:pt>
                <c:pt idx="5">
                  <c:v>7.81</c:v>
                </c:pt>
                <c:pt idx="6">
                  <c:v>#N/A</c:v>
                </c:pt>
                <c:pt idx="7">
                  <c:v>6.7</c:v>
                </c:pt>
                <c:pt idx="8">
                  <c:v>#N/A</c:v>
                </c:pt>
                <c:pt idx="9">
                  <c:v>5.34</c:v>
                </c:pt>
              </c:numCache>
            </c:numRef>
          </c:val>
          <c:extLst>
            <c:ext xmlns:c16="http://schemas.microsoft.com/office/drawing/2014/chart" uri="{C3380CC4-5D6E-409C-BE32-E72D297353CC}">
              <c16:uniqueId val="{00000008-3C06-4A1B-A096-3286548C67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13.61</c:v>
                </c:pt>
                <c:pt idx="2">
                  <c:v>#N/A</c:v>
                </c:pt>
                <c:pt idx="3">
                  <c:v>14.57</c:v>
                </c:pt>
                <c:pt idx="4">
                  <c:v>#N/A</c:v>
                </c:pt>
                <c:pt idx="5">
                  <c:v>14.56</c:v>
                </c:pt>
                <c:pt idx="6">
                  <c:v>#N/A</c:v>
                </c:pt>
                <c:pt idx="7">
                  <c:v>10.4</c:v>
                </c:pt>
                <c:pt idx="8">
                  <c:v>#N/A</c:v>
                </c:pt>
                <c:pt idx="9">
                  <c:v>13.5</c:v>
                </c:pt>
              </c:numCache>
            </c:numRef>
          </c:val>
          <c:extLst>
            <c:ext xmlns:c16="http://schemas.microsoft.com/office/drawing/2014/chart" uri="{C3380CC4-5D6E-409C-BE32-E72D297353CC}">
              <c16:uniqueId val="{00000009-3C06-4A1B-A096-3286548C67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1408</c:v>
                </c:pt>
                <c:pt idx="5">
                  <c:v>1332</c:v>
                </c:pt>
                <c:pt idx="8">
                  <c:v>1186</c:v>
                </c:pt>
                <c:pt idx="11">
                  <c:v>1149</c:v>
                </c:pt>
                <c:pt idx="14">
                  <c:v>1064</c:v>
                </c:pt>
              </c:numCache>
            </c:numRef>
          </c:val>
          <c:extLst>
            <c:ext xmlns:c16="http://schemas.microsoft.com/office/drawing/2014/chart" uri="{C3380CC4-5D6E-409C-BE32-E72D297353CC}">
              <c16:uniqueId val="{00000000-2904-4A93-BFA0-697C1FB673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04-4A93-BFA0-697C1FB673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2-2904-4A93-BFA0-697C1FB673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81</c:v>
                </c:pt>
                <c:pt idx="3">
                  <c:v>34</c:v>
                </c:pt>
                <c:pt idx="6">
                  <c:v>35</c:v>
                </c:pt>
                <c:pt idx="9">
                  <c:v>51</c:v>
                </c:pt>
                <c:pt idx="12">
                  <c:v>54</c:v>
                </c:pt>
              </c:numCache>
            </c:numRef>
          </c:val>
          <c:extLst>
            <c:ext xmlns:c16="http://schemas.microsoft.com/office/drawing/2014/chart" uri="{C3380CC4-5D6E-409C-BE32-E72D297353CC}">
              <c16:uniqueId val="{00000003-2904-4A93-BFA0-697C1FB673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805</c:v>
                </c:pt>
                <c:pt idx="3">
                  <c:v>689</c:v>
                </c:pt>
                <c:pt idx="6">
                  <c:v>715</c:v>
                </c:pt>
                <c:pt idx="9">
                  <c:v>740</c:v>
                </c:pt>
                <c:pt idx="12">
                  <c:v>692</c:v>
                </c:pt>
              </c:numCache>
            </c:numRef>
          </c:val>
          <c:extLst>
            <c:ext xmlns:c16="http://schemas.microsoft.com/office/drawing/2014/chart" uri="{C3380CC4-5D6E-409C-BE32-E72D297353CC}">
              <c16:uniqueId val="{00000004-2904-4A93-BFA0-697C1FB673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04-4A93-BFA0-697C1FB673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04-4A93-BFA0-697C1FB673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906</c:v>
                </c:pt>
                <c:pt idx="3">
                  <c:v>828</c:v>
                </c:pt>
                <c:pt idx="6">
                  <c:v>798</c:v>
                </c:pt>
                <c:pt idx="9">
                  <c:v>780</c:v>
                </c:pt>
                <c:pt idx="12">
                  <c:v>749</c:v>
                </c:pt>
              </c:numCache>
            </c:numRef>
          </c:val>
          <c:extLst>
            <c:ext xmlns:c16="http://schemas.microsoft.com/office/drawing/2014/chart" uri="{C3380CC4-5D6E-409C-BE32-E72D297353CC}">
              <c16:uniqueId val="{00000007-2904-4A93-BFA0-697C1FB673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404</c:v>
                </c:pt>
                <c:pt idx="2">
                  <c:v>#N/A</c:v>
                </c:pt>
                <c:pt idx="3">
                  <c:v>#N/A</c:v>
                </c:pt>
                <c:pt idx="4">
                  <c:v>239</c:v>
                </c:pt>
                <c:pt idx="5">
                  <c:v>#N/A</c:v>
                </c:pt>
                <c:pt idx="6">
                  <c:v>#N/A</c:v>
                </c:pt>
                <c:pt idx="7">
                  <c:v>382</c:v>
                </c:pt>
                <c:pt idx="8">
                  <c:v>#N/A</c:v>
                </c:pt>
                <c:pt idx="9">
                  <c:v>#N/A</c:v>
                </c:pt>
                <c:pt idx="10">
                  <c:v>442</c:v>
                </c:pt>
                <c:pt idx="11">
                  <c:v>#N/A</c:v>
                </c:pt>
                <c:pt idx="12">
                  <c:v>#N/A</c:v>
                </c:pt>
                <c:pt idx="13">
                  <c:v>451</c:v>
                </c:pt>
                <c:pt idx="14">
                  <c:v>#N/A</c:v>
                </c:pt>
              </c:numCache>
            </c:numRef>
          </c:val>
          <c:smooth val="0"/>
          <c:extLst>
            <c:ext xmlns:c16="http://schemas.microsoft.com/office/drawing/2014/chart" uri="{C3380CC4-5D6E-409C-BE32-E72D297353CC}">
              <c16:uniqueId val="{00000008-2904-4A93-BFA0-697C1FB673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7204</c:v>
                </c:pt>
                <c:pt idx="5">
                  <c:v>6761</c:v>
                </c:pt>
                <c:pt idx="8">
                  <c:v>5996</c:v>
                </c:pt>
                <c:pt idx="11">
                  <c:v>5548</c:v>
                </c:pt>
                <c:pt idx="14">
                  <c:v>5048</c:v>
                </c:pt>
              </c:numCache>
            </c:numRef>
          </c:val>
          <c:extLst>
            <c:ext xmlns:c16="http://schemas.microsoft.com/office/drawing/2014/chart" uri="{C3380CC4-5D6E-409C-BE32-E72D297353CC}">
              <c16:uniqueId val="{00000000-4E70-4C2D-BCF3-5097AA682D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5518</c:v>
                </c:pt>
                <c:pt idx="5">
                  <c:v>5716</c:v>
                </c:pt>
                <c:pt idx="8">
                  <c:v>4961</c:v>
                </c:pt>
                <c:pt idx="11">
                  <c:v>4385</c:v>
                </c:pt>
                <c:pt idx="14">
                  <c:v>3838</c:v>
                </c:pt>
              </c:numCache>
            </c:numRef>
          </c:val>
          <c:extLst>
            <c:ext xmlns:c16="http://schemas.microsoft.com/office/drawing/2014/chart" uri="{C3380CC4-5D6E-409C-BE32-E72D297353CC}">
              <c16:uniqueId val="{00000001-4E70-4C2D-BCF3-5097AA682D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20578</c:v>
                </c:pt>
                <c:pt idx="5">
                  <c:v>19536</c:v>
                </c:pt>
                <c:pt idx="8">
                  <c:v>20636</c:v>
                </c:pt>
                <c:pt idx="11">
                  <c:v>20560</c:v>
                </c:pt>
                <c:pt idx="14">
                  <c:v>20088</c:v>
                </c:pt>
              </c:numCache>
            </c:numRef>
          </c:val>
          <c:extLst>
            <c:ext xmlns:c16="http://schemas.microsoft.com/office/drawing/2014/chart" uri="{C3380CC4-5D6E-409C-BE32-E72D297353CC}">
              <c16:uniqueId val="{00000002-4E70-4C2D-BCF3-5097AA682D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0-4C2D-BCF3-5097AA682D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70-4C2D-BCF3-5097AA682D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1355</c:v>
                </c:pt>
                <c:pt idx="3">
                  <c:v>0</c:v>
                </c:pt>
                <c:pt idx="6">
                  <c:v>0</c:v>
                </c:pt>
                <c:pt idx="9">
                  <c:v>0</c:v>
                </c:pt>
                <c:pt idx="12">
                  <c:v>0</c:v>
                </c:pt>
              </c:numCache>
            </c:numRef>
          </c:val>
          <c:extLst>
            <c:ext xmlns:c16="http://schemas.microsoft.com/office/drawing/2014/chart" uri="{C3380CC4-5D6E-409C-BE32-E72D297353CC}">
              <c16:uniqueId val="{00000005-4E70-4C2D-BCF3-5097AA682D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362</c:v>
                </c:pt>
                <c:pt idx="3">
                  <c:v>314</c:v>
                </c:pt>
                <c:pt idx="6">
                  <c:v>256</c:v>
                </c:pt>
                <c:pt idx="9">
                  <c:v>293</c:v>
                </c:pt>
                <c:pt idx="12">
                  <c:v>279</c:v>
                </c:pt>
              </c:numCache>
            </c:numRef>
          </c:val>
          <c:extLst>
            <c:ext xmlns:c16="http://schemas.microsoft.com/office/drawing/2014/chart" uri="{C3380CC4-5D6E-409C-BE32-E72D297353CC}">
              <c16:uniqueId val="{00000006-4E70-4C2D-BCF3-5097AA682D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181</c:v>
                </c:pt>
                <c:pt idx="3">
                  <c:v>191</c:v>
                </c:pt>
                <c:pt idx="6">
                  <c:v>213</c:v>
                </c:pt>
                <c:pt idx="9">
                  <c:v>216</c:v>
                </c:pt>
                <c:pt idx="12">
                  <c:v>227</c:v>
                </c:pt>
              </c:numCache>
            </c:numRef>
          </c:val>
          <c:extLst>
            <c:ext xmlns:c16="http://schemas.microsoft.com/office/drawing/2014/chart" uri="{C3380CC4-5D6E-409C-BE32-E72D297353CC}">
              <c16:uniqueId val="{00000007-4E70-4C2D-BCF3-5097AA682D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6219</c:v>
                </c:pt>
                <c:pt idx="3">
                  <c:v>6123</c:v>
                </c:pt>
                <c:pt idx="6">
                  <c:v>5503</c:v>
                </c:pt>
                <c:pt idx="9">
                  <c:v>5734</c:v>
                </c:pt>
                <c:pt idx="12">
                  <c:v>5458</c:v>
                </c:pt>
              </c:numCache>
            </c:numRef>
          </c:val>
          <c:extLst>
            <c:ext xmlns:c16="http://schemas.microsoft.com/office/drawing/2014/chart" uri="{C3380CC4-5D6E-409C-BE32-E72D297353CC}">
              <c16:uniqueId val="{00000008-4E70-4C2D-BCF3-5097AA682D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1035</c:v>
                </c:pt>
                <c:pt idx="3">
                  <c:v>1152</c:v>
                </c:pt>
                <c:pt idx="6">
                  <c:v>1026</c:v>
                </c:pt>
                <c:pt idx="9">
                  <c:v>850</c:v>
                </c:pt>
                <c:pt idx="12">
                  <c:v>939</c:v>
                </c:pt>
              </c:numCache>
            </c:numRef>
          </c:val>
          <c:extLst>
            <c:ext xmlns:c16="http://schemas.microsoft.com/office/drawing/2014/chart" uri="{C3380CC4-5D6E-409C-BE32-E72D297353CC}">
              <c16:uniqueId val="{00000009-4E70-4C2D-BCF3-5097AA682D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6068</c:v>
                </c:pt>
                <c:pt idx="3">
                  <c:v>6509</c:v>
                </c:pt>
                <c:pt idx="6">
                  <c:v>6570</c:v>
                </c:pt>
                <c:pt idx="9">
                  <c:v>6105</c:v>
                </c:pt>
                <c:pt idx="12">
                  <c:v>6160</c:v>
                </c:pt>
              </c:numCache>
            </c:numRef>
          </c:val>
          <c:extLst>
            <c:ext xmlns:c16="http://schemas.microsoft.com/office/drawing/2014/chart" uri="{C3380CC4-5D6E-409C-BE32-E72D297353CC}">
              <c16:uniqueId val="{0000000A-4E70-4C2D-BCF3-5097AA682D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70-4C2D-BCF3-5097AA682D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7656</c:v>
                </c:pt>
                <c:pt idx="1">
                  <c:v>7535</c:v>
                </c:pt>
                <c:pt idx="2">
                  <c:v>7047</c:v>
                </c:pt>
              </c:numCache>
            </c:numRef>
          </c:val>
          <c:extLst>
            <c:ext xmlns:c16="http://schemas.microsoft.com/office/drawing/2014/chart" uri="{C3380CC4-5D6E-409C-BE32-E72D297353CC}">
              <c16:uniqueId val="{00000000-6687-45C7-8FF6-DBE68BD27B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144</c:v>
                </c:pt>
                <c:pt idx="1">
                  <c:v>145</c:v>
                </c:pt>
                <c:pt idx="2">
                  <c:v>145</c:v>
                </c:pt>
              </c:numCache>
            </c:numRef>
          </c:val>
          <c:extLst>
            <c:ext xmlns:c16="http://schemas.microsoft.com/office/drawing/2014/chart" uri="{C3380CC4-5D6E-409C-BE32-E72D297353CC}">
              <c16:uniqueId val="{00000001-6687-45C7-8FF6-DBE68BD27B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11896</c:v>
                </c:pt>
                <c:pt idx="1">
                  <c:v>11990</c:v>
                </c:pt>
                <c:pt idx="2">
                  <c:v>12122</c:v>
                </c:pt>
              </c:numCache>
            </c:numRef>
          </c:val>
          <c:extLst>
            <c:ext xmlns:c16="http://schemas.microsoft.com/office/drawing/2014/chart" uri="{C3380CC4-5D6E-409C-BE32-E72D297353CC}">
              <c16:uniqueId val="{00000002-6687-45C7-8FF6-DBE68BD27B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元利償還金等のうち、普通会計における元利償還金は、割合としては大半を占めているものの、残高は、年々減少傾向にある。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今後は、普通会計だけでなく、公営企業でも病院施設や下水道施設の老朽化に伴い多くの更新費用が必要になることが見込まれる。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引き続き歳入確保や経費削減に努め、基金を活用しながら公債費の適正な水準の維持に努めていく。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数値なし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年度における地方債残高は、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地区拠点施設事業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や市内４中学校屋内運動場空調設置事業などにより、例年よりも借入額が微増している。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充当可能財源等は、基準財政需要額算入見込額の減少が大きいが、これは、地方債残高のうち今後普通交付税措置される額に相当するため、起債残高の減少に連動して減少している。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今後も計画的な起債の発行と基金の積立を行うことで、健全財政の維持に努めていく。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愛知県みよし市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子育て・教育関連事業に充当するため笑顔輝く子ども基金を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６５９百万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、環境対策事業の推進のため環境基金を６５０百万円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積立てたが、当初予算における財源不足を補うため財政調整基金を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２，０２５百万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円取崩したこと等により、基金全体としては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３５５百万円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本市の税収構造は、法人市民税の増減により大きく変動する特性があり、直近では、平成２０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年のリーマンショック等の影響を受け、平成２１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年から２５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まで法人市民税の大幅な減収があったが、その際、財政調整基金からの繰入により、行政サービスの低下を極力避け、市民生活に直結する施策について着実に執行することができた。今後も、財政調整基金と各特定目的基金を活用し、各充当対象事業の事業計画にあわせて計画的に積立及び取崩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公共施設維持管理基金：公共施設の維持管理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笑顔輝く子ども基金：子育てに関する事業の推進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公園緑地保全基金：公園緑地の整備、維持管理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公共施設維持管理基金：基金利子運用益の増によるもの。</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基金利子運用益による増と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子育て・教育関連事業に充当するため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６５９百万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が、南部中学校大規模改修工事や市内４小学校屋内運動場空調機設置工事等に充当するため６７８百万円取崩したことによるもの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環境基金：環境対策事業に充てるため、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６５８百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福祉基金：基金利子運用益の増によるもの。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公園緑地保全基金：基金利子運用益の増によるもの。</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それぞれ特定の事業を行うに際して、短期的に大きな費用負担が発生する場合に備えて基金として積み立ててきたものであり、今後も、各充当対象事業の事業計画にあわせて計画的に積立及び取崩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前年度決算余剰金等による積立額が減少し、当初予算における財源不足を補うための取崩額が増加したことによるもの。</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非常時に備え、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億円確保するよう積み立てることとしている。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法人市民税の一部国税化、米中貿易摩擦、原材料価格の高騰、為替変動の影響を受けて低下傾向にある本市の税収を補うため、また、昨今の燃料価格・物価高騰対策についても財政調整基金を充当して対応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基金利子運用益の増によるもの。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積立や償還について精査しながら有効活用していく。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61,408
58,504
32.19
35,761,760
32,207,335
2,512,531
18,598,092
6,160,317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本市は、輸送用機械器具製造業が主軸の地域となっており、それに関連する法人市民税や固定資産税の税収があるため、財政力指数は、類似団体平均を大きく上回る１．３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近年の法人市民税の一部国税化や米中貿易摩擦、原材料価格の高騰、為替変動の影響等を受けており、財政力指数は、令和元年度以降低下傾向にあったが、コロナ禍の鎮静化による経済活動の回復等により個人市民税の総所得金額や家屋の新増築等の伸びに伴い、昨年度より若干増加した。安定した税収を確保するため、今後も企業立地の推進や支援等を行いながら、他の財源についても研究し歳入を確保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51505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34153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51505</xdr:rowOff>
    </xdr:from>
    <xdr:to>
      <xdr:col>19</xdr:col>
      <xdr:colOff>133350</xdr:colOff>
      <xdr:row>37</xdr:row>
      <xdr:rowOff>78317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3951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37</xdr:row>
      <xdr:rowOff>78317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013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36</xdr:row>
      <xdr:rowOff>142522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3013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39810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705</xdr:rowOff>
    </xdr:from>
    <xdr:to>
      <xdr:col>19</xdr:col>
      <xdr:colOff>184150</xdr:colOff>
      <xdr:row>37</xdr:row>
      <xdr:rowOff>102305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112482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1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27517</xdr:rowOff>
    </xdr:from>
    <xdr:to>
      <xdr:col>15</xdr:col>
      <xdr:colOff>133350</xdr:colOff>
      <xdr:row>37</xdr:row>
      <xdr:rowOff>129117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139294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91722</xdr:rowOff>
    </xdr:from>
    <xdr:to>
      <xdr:col>7</xdr:col>
      <xdr:colOff>31750</xdr:colOff>
      <xdr:row>37</xdr:row>
      <xdr:rowOff>21872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32049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母数となる経常一般財源（地方税）が類似団体平均を大きく上回っていることにより、経常収支比率は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％となっている。数値が昨年度と比較し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、小さく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なっているのは、法人市民税の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働き方改革に伴い、事業を見直し、業務のデジタル化・効率化をすることで、人件費の削減に努めている。扶助費は、増加傾向にあり、更に増加していくことが想定されるため、今後も事務事業の見直しを進めるとともに、優先度の低い事務事業については、計画的に廃止・縮小を進め、経常経費の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96838</xdr:rowOff>
    </xdr:from>
    <xdr:to>
      <xdr:col>23</xdr:col>
      <xdr:colOff>133350</xdr:colOff>
      <xdr:row>61</xdr:row>
      <xdr:rowOff>16828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040938"/>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133032</xdr:rowOff>
    </xdr:from>
    <xdr:to>
      <xdr:col>19</xdr:col>
      <xdr:colOff>133350</xdr:colOff>
      <xdr:row>61</xdr:row>
      <xdr:rowOff>16828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077132"/>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133032</xdr:rowOff>
    </xdr:from>
    <xdr:to>
      <xdr:col>15</xdr:col>
      <xdr:colOff>82550</xdr:colOff>
      <xdr:row>60</xdr:row>
      <xdr:rowOff>97790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077132"/>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166688</xdr:rowOff>
    </xdr:from>
    <xdr:to>
      <xdr:col>11</xdr:col>
      <xdr:colOff>31750</xdr:colOff>
      <xdr:row>60</xdr:row>
      <xdr:rowOff>97790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28223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46038</xdr:rowOff>
    </xdr:from>
    <xdr:to>
      <xdr:col>23</xdr:col>
      <xdr:colOff>184150</xdr:colOff>
      <xdr:row>58</xdr:row>
      <xdr:rowOff>147638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99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138765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991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137478</xdr:rowOff>
    </xdr:from>
    <xdr:to>
      <xdr:col>19</xdr:col>
      <xdr:colOff>184150</xdr:colOff>
      <xdr:row>61</xdr:row>
      <xdr:rowOff>67628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77805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9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82232</xdr:rowOff>
    </xdr:from>
    <xdr:to>
      <xdr:col>15</xdr:col>
      <xdr:colOff>133350</xdr:colOff>
      <xdr:row>59</xdr:row>
      <xdr:rowOff>12382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22559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115888</xdr:rowOff>
    </xdr:from>
    <xdr:to>
      <xdr:col>7</xdr:col>
      <xdr:colOff>31750</xdr:colOff>
      <xdr:row>60</xdr:row>
      <xdr:rowOff>46038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56215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0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が類似団体平均を上回っているのは、主に物件費が要因となっている。これは、施設の指定管理制度の導入や民営化、道路等の改修工事にかかる設計・調査の費用により、委託料が多くなっている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年度は基幹系システムの標準化委託費の増による影響も大きい。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様化する市民ニーズへの対応経費や公共施設の維持管理費用は、ますます増加していくものと思われるため、今後も施設の統廃合や民営化、民間の活力を活用した事業方式を含めて検討を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87246</xdr:rowOff>
    </xdr:from>
    <xdr:to>
      <xdr:col>23</xdr:col>
      <xdr:colOff>133350</xdr:colOff>
      <xdr:row>84</xdr:row>
      <xdr:rowOff>59989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17596"/>
          <a:ext cx="838200" cy="14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87246</xdr:rowOff>
    </xdr:from>
    <xdr:to>
      <xdr:col>19</xdr:col>
      <xdr:colOff>133350</xdr:colOff>
      <xdr:row>83</xdr:row>
      <xdr:rowOff>90954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17596"/>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73371</xdr:rowOff>
    </xdr:from>
    <xdr:to>
      <xdr:col>15</xdr:col>
      <xdr:colOff>82550</xdr:colOff>
      <xdr:row>83</xdr:row>
      <xdr:rowOff>90954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3721"/>
          <a:ext cx="8890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113867</xdr:rowOff>
    </xdr:from>
    <xdr:to>
      <xdr:col>11</xdr:col>
      <xdr:colOff>31750</xdr:colOff>
      <xdr:row>83</xdr:row>
      <xdr:rowOff>73371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72767"/>
          <a:ext cx="889000" cy="1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9189</xdr:rowOff>
    </xdr:from>
    <xdr:to>
      <xdr:col>23</xdr:col>
      <xdr:colOff>184150</xdr:colOff>
      <xdr:row>84</xdr:row>
      <xdr:rowOff>110789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152716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36446</xdr:rowOff>
    </xdr:from>
    <xdr:to>
      <xdr:col>19</xdr:col>
      <xdr:colOff>184150</xdr:colOff>
      <xdr:row>83</xdr:row>
      <xdr:rowOff>138046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122823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53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40154</xdr:rowOff>
    </xdr:from>
    <xdr:to>
      <xdr:col>15</xdr:col>
      <xdr:colOff>133350</xdr:colOff>
      <xdr:row>83</xdr:row>
      <xdr:rowOff>141754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126531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22571</xdr:rowOff>
    </xdr:from>
    <xdr:to>
      <xdr:col>11</xdr:col>
      <xdr:colOff>82550</xdr:colOff>
      <xdr:row>83</xdr:row>
      <xdr:rowOff>124171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108948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63067</xdr:rowOff>
    </xdr:from>
    <xdr:to>
      <xdr:col>7</xdr:col>
      <xdr:colOff>31750</xdr:colOff>
      <xdr:row>82</xdr:row>
      <xdr:rowOff>164667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149444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ラスパイレス指数については、９７．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。これは職員の平均年齢が若く、地域手当の支給率も近隣市町村と比較し適正水準に抑制しているためである。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今後も類似団体や近隣市町村の動向に留意しつつ、人事評価制度の適切な運用及び昇給などにより、給与水準の適正化に努めていく。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91179"/>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170543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050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年度から職員定員管理計画を策定し、計画的な職員数削減を実施してきていることから、人口１，０００人当たり職員数は、６．４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人と類似団体平均を下回っている。指定管理者制度の導入や委託等を行いながら、今後も、職員定員管理計画に基づき管理を行うことで、過度な職員配置とならないよう努めていく。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68490</xdr:rowOff>
    </xdr:from>
    <xdr:to>
      <xdr:col>81</xdr:col>
      <xdr:colOff>44450</xdr:colOff>
      <xdr:row>60</xdr:row>
      <xdr:rowOff>73660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55490"/>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75384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6066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75384</xdr:rowOff>
    </xdr:from>
    <xdr:to>
      <xdr:col>72</xdr:col>
      <xdr:colOff>203200</xdr:colOff>
      <xdr:row>60</xdr:row>
      <xdr:rowOff>78831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623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78831</xdr:rowOff>
    </xdr:from>
    <xdr:to>
      <xdr:col>68</xdr:col>
      <xdr:colOff>152400</xdr:colOff>
      <xdr:row>60</xdr:row>
      <xdr:rowOff>78831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5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17690</xdr:rowOff>
    </xdr:from>
    <xdr:to>
      <xdr:col>81</xdr:col>
      <xdr:colOff>95250</xdr:colOff>
      <xdr:row>60</xdr:row>
      <xdr:rowOff>119290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34217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24584</xdr:rowOff>
    </xdr:from>
    <xdr:to>
      <xdr:col>73</xdr:col>
      <xdr:colOff>44450</xdr:colOff>
      <xdr:row>60</xdr:row>
      <xdr:rowOff>126184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28031</xdr:rowOff>
    </xdr:from>
    <xdr:to>
      <xdr:col>68</xdr:col>
      <xdr:colOff>203200</xdr:colOff>
      <xdr:row>60</xdr:row>
      <xdr:rowOff>129631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主な要因としては、類似団体平均を上回る税収入により、基準財政収入額及び標準財政規模が大きくなっているためである。過去に借り入れた地方債の償還終了や新たに借り入れた地方債の償還開始などで、若干の数値の増減は見られるが、毎年、低い水準で推移しており、今後も世代間の負担と公平性と将来負担のバランスをとりながら、過度に起債に頼らない財政運営を継続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97367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597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73237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5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81280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137583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678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に対して充当可能財源等が上回るため、将来負担比率の表示はない。これは、過去から現在に至るまで市債発行の抑制や、基金の計画的な積み立てに努めてきた結果である。引き続き、健全財政と適正な将来負担の維持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61,408
58,504
32.19
35,761,760
32,207,335
2,512,531
18,598,092
6,160,317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類似団体平均と比較して経常一般財源が多いことや、消防やごみ処理などの事務を一部事務組合で行っていることから、人件費に係る経常収支比率は低い数値となっている。数値が昨年度と比較し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小さく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経常一般財源における地方税の増によるものである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。指定管理者制度の導入や直営から民営への移行、働き方改革に伴い、事業を見直し、業務のデジタル化・効率化をすることで、人件費の削減に努めている。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49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管理者制度の導入や直営から民営への移行、道路等の改修工事にかかる設計・調査の費用や委託料が多くなっていることから物件費に係る経常収支比率は、類似団体平均を上回っている。数値が昨年度と比較し小さくなっているのは、経常一般財源における地方税の増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今後も効率的な施設管理と経費削減を進める必要がある。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2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14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92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類似団体平均と比較して経常一般財源が多いことから、扶助費に係る経常収支比率は低い数値となっている。高齢者医療費や各種手当支給などに係る費用が増加傾向にあ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経常一般財源における地方税の増により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昨年度より数値が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小さく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なっている。今後も社会保障関係経費の増加が見込まれるため、事業の見直しを進め、経費の縮減に努めていく。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0</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8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0</xdr:rowOff>
    </xdr:from>
    <xdr:to>
      <xdr:col>15</xdr:col>
      <xdr:colOff>98425</xdr:colOff>
      <xdr:row>54</xdr:row>
      <xdr:rowOff>38100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82550</xdr:rowOff>
    </xdr:from>
    <xdr:to>
      <xdr:col>11</xdr:col>
      <xdr:colOff>9525</xdr:colOff>
      <xdr:row>54</xdr:row>
      <xdr:rowOff>38100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69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120650</xdr:rowOff>
    </xdr:from>
    <xdr:to>
      <xdr:col>15</xdr:col>
      <xdr:colOff>149225</xdr:colOff>
      <xdr:row>54</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60977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158750</xdr:rowOff>
    </xdr:from>
    <xdr:to>
      <xdr:col>11</xdr:col>
      <xdr:colOff>60325</xdr:colOff>
      <xdr:row>54</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31750</xdr:rowOff>
    </xdr:from>
    <xdr:to>
      <xdr:col>6</xdr:col>
      <xdr:colOff>171450</xdr:colOff>
      <xdr:row>53</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国民健康保険事業等特別会計への繰出金など、その他の経費に係る経常収支比率は、類似団体平均を大きく下回っている。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国民健康保険事業や</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後期高齢者医療推進事業及び後期高齢者医療保険料賦課徴収事務の経費は増加傾向にあるが、経常一般財源における地方税の増により</a:t>
          </a:r>
          <a:r>
            <a:rPr kumimoji="1" lang="ja-JP" altLang="en-US" sz="11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昨年度より数値が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小さく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なっている。今後も繰出基準等に基づき普通会計から負担すべき経費を精査し、適正な繰り出しに努めていく。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80735</xdr:rowOff>
    </xdr:from>
    <xdr:to>
      <xdr:col>82</xdr:col>
      <xdr:colOff>107950</xdr:colOff>
      <xdr:row>53</xdr:row>
      <xdr:rowOff>167822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1675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102507</xdr:rowOff>
    </xdr:from>
    <xdr:to>
      <xdr:col>78</xdr:col>
      <xdr:colOff>69850</xdr:colOff>
      <xdr:row>53</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102507</xdr:rowOff>
    </xdr:from>
    <xdr:to>
      <xdr:col>73</xdr:col>
      <xdr:colOff>180975</xdr:colOff>
      <xdr:row>53</xdr:row>
      <xdr:rowOff>156935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189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124278</xdr:rowOff>
    </xdr:from>
    <xdr:to>
      <xdr:col>69</xdr:col>
      <xdr:colOff>92075</xdr:colOff>
      <xdr:row>53</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29935</xdr:rowOff>
    </xdr:from>
    <xdr:to>
      <xdr:col>82</xdr:col>
      <xdr:colOff>158750</xdr:colOff>
      <xdr:row>53</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109962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51707</xdr:rowOff>
    </xdr:from>
    <xdr:to>
      <xdr:col>74</xdr:col>
      <xdr:colOff>31750</xdr:colOff>
      <xdr:row>53</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163484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106135</xdr:rowOff>
    </xdr:from>
    <xdr:to>
      <xdr:col>69</xdr:col>
      <xdr:colOff>142875</xdr:colOff>
      <xdr:row>54</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46462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73478</xdr:rowOff>
    </xdr:from>
    <xdr:to>
      <xdr:col>65</xdr:col>
      <xdr:colOff>53975</xdr:colOff>
      <xdr:row>54</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が類似団体平均を上回っているのは、消防やごみ処理などの事務に係る一部事務組合への負担金、病院事業や下水道事業に係る公営企業への負担金が多いためである。病院事業や下水道事業への負担金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傾向にあるが、経常一般財源における地方税の増により、昨年度と比較し数値が小さくなっている。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9696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7106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710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60706</xdr:rowOff>
    </xdr:from>
    <xdr:to>
      <xdr:col>69</xdr:col>
      <xdr:colOff>92075</xdr:colOff>
      <xdr:row>39</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7472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55626</xdr:rowOff>
    </xdr:from>
    <xdr:to>
      <xdr:col>78</xdr:col>
      <xdr:colOff>120650</xdr:colOff>
      <xdr:row>39</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23622</xdr:rowOff>
    </xdr:from>
    <xdr:to>
      <xdr:col>69</xdr:col>
      <xdr:colOff>142875</xdr:colOff>
      <xdr:row>39</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経常一般財源が多いことから、公債費に係る経常収支比率は低い数値となっている。今後の経常一般財源の動向を見据え、償還額と借入額のバランスに注意して健全な財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62992</xdr:rowOff>
    </xdr:from>
    <xdr:to>
      <xdr:col>24</xdr:col>
      <xdr:colOff>25400</xdr:colOff>
      <xdr:row>74</xdr:row>
      <xdr:rowOff>99568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27502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94996</xdr:rowOff>
    </xdr:from>
    <xdr:to>
      <xdr:col>19</xdr:col>
      <xdr:colOff>187325</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782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94996</xdr:rowOff>
    </xdr:from>
    <xdr:to>
      <xdr:col>15</xdr:col>
      <xdr:colOff>98425</xdr:colOff>
      <xdr:row>74</xdr:row>
      <xdr:rowOff>131572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7822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131572</xdr:rowOff>
    </xdr:from>
    <xdr:to>
      <xdr:col>11</xdr:col>
      <xdr:colOff>9525</xdr:colOff>
      <xdr:row>74</xdr:row>
      <xdr:rowOff>145288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818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xdr:rowOff>
    </xdr:from>
    <xdr:to>
      <xdr:col>24</xdr:col>
      <xdr:colOff>76200</xdr:colOff>
      <xdr:row>74</xdr:row>
      <xdr:rowOff>113792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92219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48768</xdr:rowOff>
    </xdr:from>
    <xdr:to>
      <xdr:col>20</xdr:col>
      <xdr:colOff>38100</xdr:colOff>
      <xdr:row>74</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160545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44196</xdr:rowOff>
    </xdr:from>
    <xdr:to>
      <xdr:col>15</xdr:col>
      <xdr:colOff>149225</xdr:colOff>
      <xdr:row>74</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155973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80772</xdr:rowOff>
    </xdr:from>
    <xdr:to>
      <xdr:col>11</xdr:col>
      <xdr:colOff>60325</xdr:colOff>
      <xdr:row>75</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21099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94488</xdr:rowOff>
    </xdr:from>
    <xdr:to>
      <xdr:col>6</xdr:col>
      <xdr:colOff>171450</xdr:colOff>
      <xdr:row>75</xdr:row>
      <xdr:rowOff>24638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類似団体平均と比較して経常一般財源が多いことから、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物件費や補助費等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の経費は増加傾向にあるが、経常一般財源における地方税の増により昨年度より数値が小さくなっている。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今後も引き続き事業内容や必要経費を精査し、健全な財政運営に努めていく。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77</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06680"/>
          <a:ext cx="838200" cy="4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77</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99060"/>
          <a:ext cx="889000" cy="4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990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743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68580</xdr:rowOff>
    </xdr:from>
    <xdr:to>
      <xdr:col>82</xdr:col>
      <xdr:colOff>158750</xdr:colOff>
      <xdr:row>74</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85107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60960</xdr:rowOff>
    </xdr:from>
    <xdr:to>
      <xdr:col>74</xdr:col>
      <xdr:colOff>31750</xdr:colOff>
      <xdr:row>74</xdr:row>
      <xdr:rowOff>162560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62154</xdr:rowOff>
    </xdr:from>
    <xdr:to>
      <xdr:col>29</xdr:col>
      <xdr:colOff>127000</xdr:colOff>
      <xdr:row>18</xdr:row>
      <xdr:rowOff>47009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4429"/>
          <a:ext cx="647700" cy="15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47009</xdr:rowOff>
    </xdr:from>
    <xdr:to>
      <xdr:col>26</xdr:col>
      <xdr:colOff>50800</xdr:colOff>
      <xdr:row>18</xdr:row>
      <xdr:rowOff>76041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0734"/>
          <a:ext cx="6985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52038</xdr:rowOff>
    </xdr:from>
    <xdr:to>
      <xdr:col>22</xdr:col>
      <xdr:colOff>114300</xdr:colOff>
      <xdr:row>18</xdr:row>
      <xdr:rowOff>76041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5763"/>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52038</xdr:rowOff>
    </xdr:from>
    <xdr:to>
      <xdr:col>18</xdr:col>
      <xdr:colOff>177800</xdr:colOff>
      <xdr:row>18</xdr:row>
      <xdr:rowOff>78518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5763"/>
          <a:ext cx="698500" cy="2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11354</xdr:rowOff>
    </xdr:from>
    <xdr:to>
      <xdr:col>29</xdr:col>
      <xdr:colOff>177800</xdr:colOff>
      <xdr:row>17</xdr:row>
      <xdr:rowOff>112954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154881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167659</xdr:rowOff>
    </xdr:from>
    <xdr:to>
      <xdr:col>26</xdr:col>
      <xdr:colOff>101600</xdr:colOff>
      <xdr:row>18</xdr:row>
      <xdr:rowOff>97809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9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82586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6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25241</xdr:rowOff>
    </xdr:from>
    <xdr:to>
      <xdr:col>22</xdr:col>
      <xdr:colOff>165100</xdr:colOff>
      <xdr:row>18</xdr:row>
      <xdr:rowOff>126841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8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111618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1238</xdr:rowOff>
    </xdr:from>
    <xdr:to>
      <xdr:col>19</xdr:col>
      <xdr:colOff>38100</xdr:colOff>
      <xdr:row>18</xdr:row>
      <xdr:rowOff>102838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4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113015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27718</xdr:rowOff>
    </xdr:from>
    <xdr:to>
      <xdr:col>15</xdr:col>
      <xdr:colOff>101600</xdr:colOff>
      <xdr:row>18</xdr:row>
      <xdr:rowOff>129318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139495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90979</xdr:rowOff>
    </xdr:from>
    <xdr:to>
      <xdr:col>29</xdr:col>
      <xdr:colOff>127000</xdr:colOff>
      <xdr:row>36</xdr:row>
      <xdr:rowOff>95617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44229"/>
          <a:ext cx="647700" cy="4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95617</xdr:rowOff>
    </xdr:from>
    <xdr:to>
      <xdr:col>26</xdr:col>
      <xdr:colOff>50800</xdr:colOff>
      <xdr:row>36</xdr:row>
      <xdr:rowOff>128535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48867"/>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128535</xdr:rowOff>
    </xdr:from>
    <xdr:to>
      <xdr:col>22</xdr:col>
      <xdr:colOff>114300</xdr:colOff>
      <xdr:row>37</xdr:row>
      <xdr:rowOff>31608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81785"/>
          <a:ext cx="698500" cy="7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116060</xdr:rowOff>
    </xdr:from>
    <xdr:to>
      <xdr:col>18</xdr:col>
      <xdr:colOff>177800</xdr:colOff>
      <xdr:row>37</xdr:row>
      <xdr:rowOff>31608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69310"/>
          <a:ext cx="698500" cy="86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40179</xdr:rowOff>
    </xdr:from>
    <xdr:to>
      <xdr:col>29</xdr:col>
      <xdr:colOff>177800</xdr:colOff>
      <xdr:row>36</xdr:row>
      <xdr:rowOff>141779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6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44817</xdr:rowOff>
    </xdr:from>
    <xdr:to>
      <xdr:col>26</xdr:col>
      <xdr:colOff>101600</xdr:colOff>
      <xdr:row>36</xdr:row>
      <xdr:rowOff>146417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8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131194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77735</xdr:rowOff>
    </xdr:from>
    <xdr:to>
      <xdr:col>22</xdr:col>
      <xdr:colOff>165100</xdr:colOff>
      <xdr:row>37</xdr:row>
      <xdr:rowOff>7885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164112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1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152258</xdr:rowOff>
    </xdr:from>
    <xdr:to>
      <xdr:col>19</xdr:col>
      <xdr:colOff>38100</xdr:colOff>
      <xdr:row>37</xdr:row>
      <xdr:rowOff>82408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0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67185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65260</xdr:rowOff>
    </xdr:from>
    <xdr:to>
      <xdr:col>15</xdr:col>
      <xdr:colOff>101600</xdr:colOff>
      <xdr:row>36</xdr:row>
      <xdr:rowOff>166860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151637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61,408
58,504
32.19
35,761,760
32,207,335
2,512,531
18,598,092
6,160,317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30380</xdr:rowOff>
    </xdr:from>
    <xdr:to>
      <xdr:col>24</xdr:col>
      <xdr:colOff>63500</xdr:colOff>
      <xdr:row>36</xdr:row>
      <xdr:rowOff>139324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2580"/>
          <a:ext cx="838200" cy="10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139324</xdr:rowOff>
    </xdr:from>
    <xdr:to>
      <xdr:col>19</xdr:col>
      <xdr:colOff>177800</xdr:colOff>
      <xdr:row>36</xdr:row>
      <xdr:rowOff>171035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1524"/>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164683</xdr:rowOff>
    </xdr:from>
    <xdr:to>
      <xdr:col>15</xdr:col>
      <xdr:colOff>50800</xdr:colOff>
      <xdr:row>36</xdr:row>
      <xdr:rowOff>171035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6883"/>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164683</xdr:rowOff>
    </xdr:from>
    <xdr:to>
      <xdr:col>10</xdr:col>
      <xdr:colOff>114300</xdr:colOff>
      <xdr:row>37</xdr:row>
      <xdr:rowOff>11325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688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151030</xdr:rowOff>
    </xdr:from>
    <xdr:to>
      <xdr:col>24</xdr:col>
      <xdr:colOff>114300</xdr:colOff>
      <xdr:row>36</xdr:row>
      <xdr:rowOff>81180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129457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88524</xdr:rowOff>
    </xdr:from>
    <xdr:to>
      <xdr:col>20</xdr:col>
      <xdr:colOff>38100</xdr:colOff>
      <xdr:row>37</xdr:row>
      <xdr:rowOff>18674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120235</xdr:rowOff>
    </xdr:from>
    <xdr:to>
      <xdr:col>15</xdr:col>
      <xdr:colOff>101600</xdr:colOff>
      <xdr:row>37</xdr:row>
      <xdr:rowOff>50385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41512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113883</xdr:rowOff>
    </xdr:from>
    <xdr:to>
      <xdr:col>10</xdr:col>
      <xdr:colOff>165100</xdr:colOff>
      <xdr:row>37</xdr:row>
      <xdr:rowOff>44033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35160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7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131975</xdr:rowOff>
    </xdr:from>
    <xdr:to>
      <xdr:col>6</xdr:col>
      <xdr:colOff>38100</xdr:colOff>
      <xdr:row>37</xdr:row>
      <xdr:rowOff>62125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53252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116698</xdr:rowOff>
    </xdr:from>
    <xdr:to>
      <xdr:col>24</xdr:col>
      <xdr:colOff>63500</xdr:colOff>
      <xdr:row>55</xdr:row>
      <xdr:rowOff>66200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74998"/>
          <a:ext cx="838200" cy="1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39007</xdr:rowOff>
    </xdr:from>
    <xdr:to>
      <xdr:col>19</xdr:col>
      <xdr:colOff>177800</xdr:colOff>
      <xdr:row>55</xdr:row>
      <xdr:rowOff>66200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68757"/>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39007</xdr:rowOff>
    </xdr:from>
    <xdr:to>
      <xdr:col>15</xdr:col>
      <xdr:colOff>50800</xdr:colOff>
      <xdr:row>55</xdr:row>
      <xdr:rowOff>75626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68757"/>
          <a:ext cx="889000" cy="3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75626</xdr:rowOff>
    </xdr:from>
    <xdr:to>
      <xdr:col>10</xdr:col>
      <xdr:colOff>114300</xdr:colOff>
      <xdr:row>56</xdr:row>
      <xdr:rowOff>65656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05376"/>
          <a:ext cx="889000" cy="1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65898</xdr:rowOff>
    </xdr:from>
    <xdr:to>
      <xdr:col>24</xdr:col>
      <xdr:colOff>114300</xdr:colOff>
      <xdr:row>54</xdr:row>
      <xdr:rowOff>167498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88775</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15400</xdr:rowOff>
    </xdr:from>
    <xdr:to>
      <xdr:col>20</xdr:col>
      <xdr:colOff>38100</xdr:colOff>
      <xdr:row>55</xdr:row>
      <xdr:rowOff>117000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133527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2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159657</xdr:rowOff>
    </xdr:from>
    <xdr:to>
      <xdr:col>15</xdr:col>
      <xdr:colOff>101600</xdr:colOff>
      <xdr:row>55</xdr:row>
      <xdr:rowOff>89807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106334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9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24826</xdr:rowOff>
    </xdr:from>
    <xdr:to>
      <xdr:col>10</xdr:col>
      <xdr:colOff>165100</xdr:colOff>
      <xdr:row>55</xdr:row>
      <xdr:rowOff>126426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142953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14856</xdr:rowOff>
    </xdr:from>
    <xdr:to>
      <xdr:col>6</xdr:col>
      <xdr:colOff>38100</xdr:colOff>
      <xdr:row>56</xdr:row>
      <xdr:rowOff>116456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132983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159855</xdr:rowOff>
    </xdr:from>
    <xdr:to>
      <xdr:col>24</xdr:col>
      <xdr:colOff>63500</xdr:colOff>
      <xdr:row>78</xdr:row>
      <xdr:rowOff>168770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32955"/>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159855</xdr:rowOff>
    </xdr:from>
    <xdr:to>
      <xdr:col>19</xdr:col>
      <xdr:colOff>177800</xdr:colOff>
      <xdr:row>78</xdr:row>
      <xdr:rowOff>166294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32955"/>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166294</xdr:rowOff>
    </xdr:from>
    <xdr:to>
      <xdr:col>15</xdr:col>
      <xdr:colOff>50800</xdr:colOff>
      <xdr:row>78</xdr:row>
      <xdr:rowOff>168847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39394"/>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154026</xdr:rowOff>
    </xdr:from>
    <xdr:to>
      <xdr:col>10</xdr:col>
      <xdr:colOff>114300</xdr:colOff>
      <xdr:row>78</xdr:row>
      <xdr:rowOff>168847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27126"/>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117970</xdr:rowOff>
    </xdr:from>
    <xdr:to>
      <xdr:col>24</xdr:col>
      <xdr:colOff>114300</xdr:colOff>
      <xdr:row>79</xdr:row>
      <xdr:rowOff>48120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32897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109055</xdr:rowOff>
    </xdr:from>
    <xdr:to>
      <xdr:col>20</xdr:col>
      <xdr:colOff>38100</xdr:colOff>
      <xdr:row>79</xdr:row>
      <xdr:rowOff>39205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30332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115494</xdr:rowOff>
    </xdr:from>
    <xdr:to>
      <xdr:col>15</xdr:col>
      <xdr:colOff>101600</xdr:colOff>
      <xdr:row>79</xdr:row>
      <xdr:rowOff>45644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36771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8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118047</xdr:rowOff>
    </xdr:from>
    <xdr:to>
      <xdr:col>10</xdr:col>
      <xdr:colOff>165100</xdr:colOff>
      <xdr:row>79</xdr:row>
      <xdr:rowOff>48197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39324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103226</xdr:rowOff>
    </xdr:from>
    <xdr:to>
      <xdr:col>6</xdr:col>
      <xdr:colOff>38100</xdr:colOff>
      <xdr:row>79</xdr:row>
      <xdr:rowOff>33376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24503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68605</xdr:rowOff>
    </xdr:from>
    <xdr:to>
      <xdr:col>24</xdr:col>
      <xdr:colOff>63500</xdr:colOff>
      <xdr:row>98</xdr:row>
      <xdr:rowOff>76949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870705"/>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68605</xdr:rowOff>
    </xdr:from>
    <xdr:to>
      <xdr:col>19</xdr:col>
      <xdr:colOff>177800</xdr:colOff>
      <xdr:row>98</xdr:row>
      <xdr:rowOff>137897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70705"/>
          <a:ext cx="889000" cy="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101854</xdr:rowOff>
    </xdr:from>
    <xdr:to>
      <xdr:col>15</xdr:col>
      <xdr:colOff>50800</xdr:colOff>
      <xdr:row>98</xdr:row>
      <xdr:rowOff>137897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732504"/>
          <a:ext cx="889000" cy="2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101854</xdr:rowOff>
    </xdr:from>
    <xdr:to>
      <xdr:col>10</xdr:col>
      <xdr:colOff>114300</xdr:colOff>
      <xdr:row>99</xdr:row>
      <xdr:rowOff>82511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32504"/>
          <a:ext cx="889000" cy="3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26149</xdr:rowOff>
    </xdr:from>
    <xdr:to>
      <xdr:col>24</xdr:col>
      <xdr:colOff>114300</xdr:colOff>
      <xdr:row>98</xdr:row>
      <xdr:rowOff>127749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8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112526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4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17805</xdr:rowOff>
    </xdr:from>
    <xdr:to>
      <xdr:col>20</xdr:col>
      <xdr:colOff>38100</xdr:colOff>
      <xdr:row>98</xdr:row>
      <xdr:rowOff>119405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110532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87097</xdr:rowOff>
    </xdr:from>
    <xdr:to>
      <xdr:col>15</xdr:col>
      <xdr:colOff>101600</xdr:colOff>
      <xdr:row>99</xdr:row>
      <xdr:rowOff>17247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8374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51054</xdr:rowOff>
    </xdr:from>
    <xdr:to>
      <xdr:col>10</xdr:col>
      <xdr:colOff>165100</xdr:colOff>
      <xdr:row>97</xdr:row>
      <xdr:rowOff>152654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143781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31711</xdr:rowOff>
    </xdr:from>
    <xdr:to>
      <xdr:col>6</xdr:col>
      <xdr:colOff>38100</xdr:colOff>
      <xdr:row>99</xdr:row>
      <xdr:rowOff>133311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70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124438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9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158308</xdr:rowOff>
    </xdr:from>
    <xdr:to>
      <xdr:col>55</xdr:col>
      <xdr:colOff>0</xdr:colOff>
      <xdr:row>35</xdr:row>
      <xdr:rowOff>62624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87608"/>
          <a:ext cx="838200" cy="7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62624</xdr:rowOff>
    </xdr:from>
    <xdr:to>
      <xdr:col>50</xdr:col>
      <xdr:colOff>114300</xdr:colOff>
      <xdr:row>35</xdr:row>
      <xdr:rowOff>145224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63374"/>
          <a:ext cx="889000" cy="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145224</xdr:rowOff>
    </xdr:from>
    <xdr:to>
      <xdr:col>45</xdr:col>
      <xdr:colOff>177800</xdr:colOff>
      <xdr:row>35</xdr:row>
      <xdr:rowOff>158521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4597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3363</xdr:rowOff>
    </xdr:from>
    <xdr:to>
      <xdr:col>41</xdr:col>
      <xdr:colOff>50800</xdr:colOff>
      <xdr:row>35</xdr:row>
      <xdr:rowOff>158521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18313"/>
          <a:ext cx="889000" cy="8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107508</xdr:rowOff>
    </xdr:from>
    <xdr:to>
      <xdr:col>55</xdr:col>
      <xdr:colOff>50800</xdr:colOff>
      <xdr:row>35</xdr:row>
      <xdr:rowOff>37658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130385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8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11824</xdr:rowOff>
    </xdr:from>
    <xdr:to>
      <xdr:col>50</xdr:col>
      <xdr:colOff>165100</xdr:colOff>
      <xdr:row>35</xdr:row>
      <xdr:rowOff>113424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129951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94424</xdr:rowOff>
    </xdr:from>
    <xdr:to>
      <xdr:col>46</xdr:col>
      <xdr:colOff>38100</xdr:colOff>
      <xdr:row>36</xdr:row>
      <xdr:rowOff>24574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41101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107721</xdr:rowOff>
    </xdr:from>
    <xdr:to>
      <xdr:col>41</xdr:col>
      <xdr:colOff>101600</xdr:colOff>
      <xdr:row>36</xdr:row>
      <xdr:rowOff>37871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54398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124013</xdr:rowOff>
    </xdr:from>
    <xdr:to>
      <xdr:col>36</xdr:col>
      <xdr:colOff>165100</xdr:colOff>
      <xdr:row>31</xdr:row>
      <xdr:rowOff>54163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70690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4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27556</xdr:rowOff>
    </xdr:from>
    <xdr:to>
      <xdr:col>55</xdr:col>
      <xdr:colOff>0</xdr:colOff>
      <xdr:row>56</xdr:row>
      <xdr:rowOff>79153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85856"/>
          <a:ext cx="838200" cy="39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113182</xdr:rowOff>
    </xdr:from>
    <xdr:to>
      <xdr:col>50</xdr:col>
      <xdr:colOff>114300</xdr:colOff>
      <xdr:row>56</xdr:row>
      <xdr:rowOff>79153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71482"/>
          <a:ext cx="889000" cy="30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104316</xdr:rowOff>
    </xdr:from>
    <xdr:to>
      <xdr:col>45</xdr:col>
      <xdr:colOff>177800</xdr:colOff>
      <xdr:row>54</xdr:row>
      <xdr:rowOff>113182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191166"/>
          <a:ext cx="889000" cy="1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104316</xdr:rowOff>
    </xdr:from>
    <xdr:to>
      <xdr:col>41</xdr:col>
      <xdr:colOff>50800</xdr:colOff>
      <xdr:row>55</xdr:row>
      <xdr:rowOff>132744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191166"/>
          <a:ext cx="889000" cy="37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148206</xdr:rowOff>
    </xdr:from>
    <xdr:to>
      <xdr:col>55</xdr:col>
      <xdr:colOff>50800</xdr:colOff>
      <xdr:row>54</xdr:row>
      <xdr:rowOff>78356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171083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28353</xdr:rowOff>
    </xdr:from>
    <xdr:to>
      <xdr:col>50</xdr:col>
      <xdr:colOff>165100</xdr:colOff>
      <xdr:row>56</xdr:row>
      <xdr:rowOff>129953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121080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62382</xdr:rowOff>
    </xdr:from>
    <xdr:to>
      <xdr:col>46</xdr:col>
      <xdr:colOff>38100</xdr:colOff>
      <xdr:row>54</xdr:row>
      <xdr:rowOff>163982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9059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53516</xdr:rowOff>
    </xdr:from>
    <xdr:to>
      <xdr:col>41</xdr:col>
      <xdr:colOff>101600</xdr:colOff>
      <xdr:row>53</xdr:row>
      <xdr:rowOff>155116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193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81944</xdr:rowOff>
    </xdr:from>
    <xdr:to>
      <xdr:col>36</xdr:col>
      <xdr:colOff>165100</xdr:colOff>
      <xdr:row>56</xdr:row>
      <xdr:rowOff>12094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3221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0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64628</xdr:rowOff>
    </xdr:from>
    <xdr:to>
      <xdr:col>55</xdr:col>
      <xdr:colOff>0</xdr:colOff>
      <xdr:row>76</xdr:row>
      <xdr:rowOff>51392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580478"/>
          <a:ext cx="838200" cy="50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170332</xdr:rowOff>
    </xdr:from>
    <xdr:to>
      <xdr:col>50</xdr:col>
      <xdr:colOff>114300</xdr:colOff>
      <xdr:row>76</xdr:row>
      <xdr:rowOff>51392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29082"/>
          <a:ext cx="889000" cy="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170332</xdr:rowOff>
    </xdr:from>
    <xdr:to>
      <xdr:col>45</xdr:col>
      <xdr:colOff>177800</xdr:colOff>
      <xdr:row>76</xdr:row>
      <xdr:rowOff>95878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29082"/>
          <a:ext cx="889000" cy="9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95878</xdr:rowOff>
    </xdr:from>
    <xdr:to>
      <xdr:col>41</xdr:col>
      <xdr:colOff>50800</xdr:colOff>
      <xdr:row>76</xdr:row>
      <xdr:rowOff>113388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26078"/>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13828</xdr:rowOff>
    </xdr:from>
    <xdr:to>
      <xdr:col>55</xdr:col>
      <xdr:colOff>50800</xdr:colOff>
      <xdr:row>73</xdr:row>
      <xdr:rowOff>115428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5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36705</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3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592</xdr:rowOff>
    </xdr:from>
    <xdr:to>
      <xdr:col>50</xdr:col>
      <xdr:colOff>165100</xdr:colOff>
      <xdr:row>76</xdr:row>
      <xdr:rowOff>102192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118718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119532</xdr:rowOff>
    </xdr:from>
    <xdr:to>
      <xdr:col>46</xdr:col>
      <xdr:colOff>38100</xdr:colOff>
      <xdr:row>76</xdr:row>
      <xdr:rowOff>49682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9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66209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5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45078</xdr:rowOff>
    </xdr:from>
    <xdr:to>
      <xdr:col>41</xdr:col>
      <xdr:colOff>101600</xdr:colOff>
      <xdr:row>76</xdr:row>
      <xdr:rowOff>146678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0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163204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62588</xdr:rowOff>
    </xdr:from>
    <xdr:to>
      <xdr:col>36</xdr:col>
      <xdr:colOff>165100</xdr:colOff>
      <xdr:row>76</xdr:row>
      <xdr:rowOff>164188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155315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1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16272</xdr:rowOff>
    </xdr:from>
    <xdr:to>
      <xdr:col>55</xdr:col>
      <xdr:colOff>0</xdr:colOff>
      <xdr:row>97</xdr:row>
      <xdr:rowOff>25465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46922"/>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57452</xdr:rowOff>
    </xdr:from>
    <xdr:to>
      <xdr:col>50</xdr:col>
      <xdr:colOff>114300</xdr:colOff>
      <xdr:row>97</xdr:row>
      <xdr:rowOff>25465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345202"/>
          <a:ext cx="889000" cy="3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108398</xdr:rowOff>
    </xdr:from>
    <xdr:to>
      <xdr:col>45</xdr:col>
      <xdr:colOff>177800</xdr:colOff>
      <xdr:row>95</xdr:row>
      <xdr:rowOff>57452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053248"/>
          <a:ext cx="889000" cy="2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108398</xdr:rowOff>
    </xdr:from>
    <xdr:to>
      <xdr:col>41</xdr:col>
      <xdr:colOff>50800</xdr:colOff>
      <xdr:row>96</xdr:row>
      <xdr:rowOff>7438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053248"/>
          <a:ext cx="889000" cy="4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136922</xdr:rowOff>
    </xdr:from>
    <xdr:to>
      <xdr:col>55</xdr:col>
      <xdr:colOff>50800</xdr:colOff>
      <xdr:row>97</xdr:row>
      <xdr:rowOff>67072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115349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7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146115</xdr:rowOff>
    </xdr:from>
    <xdr:to>
      <xdr:col>50</xdr:col>
      <xdr:colOff>165100</xdr:colOff>
      <xdr:row>97</xdr:row>
      <xdr:rowOff>76265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67392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6652</xdr:rowOff>
    </xdr:from>
    <xdr:to>
      <xdr:col>46</xdr:col>
      <xdr:colOff>38100</xdr:colOff>
      <xdr:row>95</xdr:row>
      <xdr:rowOff>108252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9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124779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0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57598</xdr:rowOff>
    </xdr:from>
    <xdr:to>
      <xdr:col>41</xdr:col>
      <xdr:colOff>101600</xdr:colOff>
      <xdr:row>93</xdr:row>
      <xdr:rowOff>159198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0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4275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7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128088</xdr:rowOff>
    </xdr:from>
    <xdr:to>
      <xdr:col>36</xdr:col>
      <xdr:colOff>165100</xdr:colOff>
      <xdr:row>96</xdr:row>
      <xdr:rowOff>58238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74765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136134</xdr:rowOff>
    </xdr:from>
    <xdr:to>
      <xdr:col>85</xdr:col>
      <xdr:colOff>127000</xdr:colOff>
      <xdr:row>38</xdr:row>
      <xdr:rowOff>139563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123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136134</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123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139288</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38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88763</xdr:rowOff>
    </xdr:from>
    <xdr:to>
      <xdr:col>85</xdr:col>
      <xdr:colOff>177800</xdr:colOff>
      <xdr:row>39</xdr:row>
      <xdr:rowOff>18913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3690</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85334</xdr:rowOff>
    </xdr:from>
    <xdr:to>
      <xdr:col>81</xdr:col>
      <xdr:colOff>101600</xdr:colOff>
      <xdr:row>39</xdr:row>
      <xdr:rowOff>15484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6611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3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88488</xdr:rowOff>
    </xdr:from>
    <xdr:to>
      <xdr:col>67</xdr:col>
      <xdr:colOff>101600</xdr:colOff>
      <xdr:row>39</xdr:row>
      <xdr:rowOff>18638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9765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63005</xdr:rowOff>
    </xdr:from>
    <xdr:to>
      <xdr:col>85</xdr:col>
      <xdr:colOff>127000</xdr:colOff>
      <xdr:row>78</xdr:row>
      <xdr:rowOff>71072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36105"/>
          <a:ext cx="8382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58367</xdr:rowOff>
    </xdr:from>
    <xdr:to>
      <xdr:col>81</xdr:col>
      <xdr:colOff>50800</xdr:colOff>
      <xdr:row>78</xdr:row>
      <xdr:rowOff>63005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31467"/>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49485</xdr:rowOff>
    </xdr:from>
    <xdr:to>
      <xdr:col>76</xdr:col>
      <xdr:colOff>114300</xdr:colOff>
      <xdr:row>78</xdr:row>
      <xdr:rowOff>58367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22585"/>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28797</xdr:rowOff>
    </xdr:from>
    <xdr:to>
      <xdr:col>71</xdr:col>
      <xdr:colOff>177800</xdr:colOff>
      <xdr:row>78</xdr:row>
      <xdr:rowOff>49485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0189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20272</xdr:rowOff>
    </xdr:from>
    <xdr:to>
      <xdr:col>85</xdr:col>
      <xdr:colOff>177800</xdr:colOff>
      <xdr:row>78</xdr:row>
      <xdr:rowOff>121872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9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106649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12205</xdr:rowOff>
    </xdr:from>
    <xdr:to>
      <xdr:col>81</xdr:col>
      <xdr:colOff>101600</xdr:colOff>
      <xdr:row>78</xdr:row>
      <xdr:rowOff>113805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104932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7567</xdr:rowOff>
    </xdr:from>
    <xdr:to>
      <xdr:col>76</xdr:col>
      <xdr:colOff>165100</xdr:colOff>
      <xdr:row>78</xdr:row>
      <xdr:rowOff>109167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100294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170135</xdr:rowOff>
    </xdr:from>
    <xdr:to>
      <xdr:col>72</xdr:col>
      <xdr:colOff>38100</xdr:colOff>
      <xdr:row>78</xdr:row>
      <xdr:rowOff>100285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91412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149447</xdr:rowOff>
    </xdr:from>
    <xdr:to>
      <xdr:col>67</xdr:col>
      <xdr:colOff>101600</xdr:colOff>
      <xdr:row>78</xdr:row>
      <xdr:rowOff>79597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70724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143142</xdr:rowOff>
    </xdr:from>
    <xdr:to>
      <xdr:col>85</xdr:col>
      <xdr:colOff>127000</xdr:colOff>
      <xdr:row>96</xdr:row>
      <xdr:rowOff>88621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59442"/>
          <a:ext cx="838200" cy="28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48058</xdr:rowOff>
    </xdr:from>
    <xdr:to>
      <xdr:col>81</xdr:col>
      <xdr:colOff>50800</xdr:colOff>
      <xdr:row>96</xdr:row>
      <xdr:rowOff>88621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335808"/>
          <a:ext cx="889000" cy="2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100304</xdr:rowOff>
    </xdr:from>
    <xdr:to>
      <xdr:col>76</xdr:col>
      <xdr:colOff>114300</xdr:colOff>
      <xdr:row>95</xdr:row>
      <xdr:rowOff>48058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216604"/>
          <a:ext cx="889000" cy="1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100304</xdr:rowOff>
    </xdr:from>
    <xdr:to>
      <xdr:col>71</xdr:col>
      <xdr:colOff>177800</xdr:colOff>
      <xdr:row>97</xdr:row>
      <xdr:rowOff>9347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216604"/>
          <a:ext cx="889000" cy="4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92342</xdr:rowOff>
    </xdr:from>
    <xdr:to>
      <xdr:col>85</xdr:col>
      <xdr:colOff>177800</xdr:colOff>
      <xdr:row>95</xdr:row>
      <xdr:rowOff>22492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115219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37821</xdr:rowOff>
    </xdr:from>
    <xdr:to>
      <xdr:col>81</xdr:col>
      <xdr:colOff>101600</xdr:colOff>
      <xdr:row>96</xdr:row>
      <xdr:rowOff>139421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155948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168708</xdr:rowOff>
    </xdr:from>
    <xdr:to>
      <xdr:col>76</xdr:col>
      <xdr:colOff>165100</xdr:colOff>
      <xdr:row>95</xdr:row>
      <xdr:rowOff>98858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2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115385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0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49504</xdr:rowOff>
    </xdr:from>
    <xdr:to>
      <xdr:col>72</xdr:col>
      <xdr:colOff>38100</xdr:colOff>
      <xdr:row>94</xdr:row>
      <xdr:rowOff>151104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1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167631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59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129997</xdr:rowOff>
    </xdr:from>
    <xdr:to>
      <xdr:col>67</xdr:col>
      <xdr:colOff>101600</xdr:colOff>
      <xdr:row>97</xdr:row>
      <xdr:rowOff>60147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76674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46614</xdr:rowOff>
    </xdr:from>
    <xdr:to>
      <xdr:col>116</xdr:col>
      <xdr:colOff>63500</xdr:colOff>
      <xdr:row>37</xdr:row>
      <xdr:rowOff>115469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90264"/>
          <a:ext cx="838200" cy="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46614</xdr:rowOff>
    </xdr:from>
    <xdr:to>
      <xdr:col>111</xdr:col>
      <xdr:colOff>177800</xdr:colOff>
      <xdr:row>37</xdr:row>
      <xdr:rowOff>90963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390264"/>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51506</xdr:rowOff>
    </xdr:from>
    <xdr:to>
      <xdr:col>107</xdr:col>
      <xdr:colOff>50800</xdr:colOff>
      <xdr:row>37</xdr:row>
      <xdr:rowOff>90963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95156"/>
          <a:ext cx="8890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20554</xdr:rowOff>
    </xdr:from>
    <xdr:to>
      <xdr:col>102</xdr:col>
      <xdr:colOff>114300</xdr:colOff>
      <xdr:row>37</xdr:row>
      <xdr:rowOff>51506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64204"/>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64669</xdr:rowOff>
    </xdr:from>
    <xdr:to>
      <xdr:col>116</xdr:col>
      <xdr:colOff>114300</xdr:colOff>
      <xdr:row>37</xdr:row>
      <xdr:rowOff>166269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87546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167264</xdr:rowOff>
    </xdr:from>
    <xdr:to>
      <xdr:col>112</xdr:col>
      <xdr:colOff>38100</xdr:colOff>
      <xdr:row>37</xdr:row>
      <xdr:rowOff>97414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113941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1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40163</xdr:rowOff>
    </xdr:from>
    <xdr:to>
      <xdr:col>107</xdr:col>
      <xdr:colOff>101600</xdr:colOff>
      <xdr:row>37</xdr:row>
      <xdr:rowOff>141763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158290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706</xdr:rowOff>
    </xdr:from>
    <xdr:to>
      <xdr:col>102</xdr:col>
      <xdr:colOff>165100</xdr:colOff>
      <xdr:row>37</xdr:row>
      <xdr:rowOff>102306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118833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141204</xdr:rowOff>
    </xdr:from>
    <xdr:to>
      <xdr:col>98</xdr:col>
      <xdr:colOff>38100</xdr:colOff>
      <xdr:row>37</xdr:row>
      <xdr:rowOff>71354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87881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8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96495</xdr:rowOff>
    </xdr:from>
    <xdr:to>
      <xdr:col>116</xdr:col>
      <xdr:colOff>63500</xdr:colOff>
      <xdr:row>58</xdr:row>
      <xdr:rowOff>96541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0595"/>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96541</xdr:rowOff>
    </xdr:from>
    <xdr:to>
      <xdr:col>111</xdr:col>
      <xdr:colOff>177800</xdr:colOff>
      <xdr:row>58</xdr:row>
      <xdr:rowOff>96586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064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96403</xdr:rowOff>
    </xdr:from>
    <xdr:to>
      <xdr:col>107</xdr:col>
      <xdr:colOff>50800</xdr:colOff>
      <xdr:row>58</xdr:row>
      <xdr:rowOff>96586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050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96403</xdr:rowOff>
    </xdr:from>
    <xdr:to>
      <xdr:col>102</xdr:col>
      <xdr:colOff>114300</xdr:colOff>
      <xdr:row>58</xdr:row>
      <xdr:rowOff>96403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40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45695</xdr:rowOff>
    </xdr:from>
    <xdr:to>
      <xdr:col>116</xdr:col>
      <xdr:colOff>114300</xdr:colOff>
      <xdr:row>58</xdr:row>
      <xdr:rowOff>147295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132072</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4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45741</xdr:rowOff>
    </xdr:from>
    <xdr:to>
      <xdr:col>112</xdr:col>
      <xdr:colOff>38100</xdr:colOff>
      <xdr:row>58</xdr:row>
      <xdr:rowOff>147341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138468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82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45786</xdr:rowOff>
    </xdr:from>
    <xdr:to>
      <xdr:col>107</xdr:col>
      <xdr:colOff>101600</xdr:colOff>
      <xdr:row>58</xdr:row>
      <xdr:rowOff>147386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138513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82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45603</xdr:rowOff>
    </xdr:from>
    <xdr:to>
      <xdr:col>102</xdr:col>
      <xdr:colOff>165100</xdr:colOff>
      <xdr:row>58</xdr:row>
      <xdr:rowOff>147203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138330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8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45603</xdr:rowOff>
    </xdr:from>
    <xdr:to>
      <xdr:col>98</xdr:col>
      <xdr:colOff>38100</xdr:colOff>
      <xdr:row>58</xdr:row>
      <xdr:rowOff>147203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138330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8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93504</xdr:rowOff>
    </xdr:from>
    <xdr:to>
      <xdr:col>116</xdr:col>
      <xdr:colOff>62864</xdr:colOff>
      <xdr:row>77</xdr:row>
      <xdr:rowOff>46183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5004"/>
          <a:ext cx="1269" cy="11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50010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25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46183</xdr:rowOff>
    </xdr:from>
    <xdr:to>
      <xdr:col>116</xdr:col>
      <xdr:colOff>152400</xdr:colOff>
      <xdr:row>77</xdr:row>
      <xdr:rowOff>46183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24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40181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7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93504</xdr:rowOff>
    </xdr:from>
    <xdr:to>
      <xdr:col>116</xdr:col>
      <xdr:colOff>152400</xdr:colOff>
      <xdr:row>70</xdr:row>
      <xdr:rowOff>93504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46183</xdr:rowOff>
    </xdr:from>
    <xdr:to>
      <xdr:col>116</xdr:col>
      <xdr:colOff>63500</xdr:colOff>
      <xdr:row>77</xdr:row>
      <xdr:rowOff>55727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47833"/>
          <a:ext cx="8382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128770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4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105893</xdr:rowOff>
    </xdr:from>
    <xdr:to>
      <xdr:col>116</xdr:col>
      <xdr:colOff>114300</xdr:colOff>
      <xdr:row>75</xdr:row>
      <xdr:rowOff>36043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55727</xdr:rowOff>
    </xdr:from>
    <xdr:to>
      <xdr:col>111</xdr:col>
      <xdr:colOff>177800</xdr:colOff>
      <xdr:row>77</xdr:row>
      <xdr:rowOff>81198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57377"/>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126238</xdr:rowOff>
    </xdr:from>
    <xdr:to>
      <xdr:col>112</xdr:col>
      <xdr:colOff>38100</xdr:colOff>
      <xdr:row>75</xdr:row>
      <xdr:rowOff>56388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72915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5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81198</xdr:rowOff>
    </xdr:from>
    <xdr:to>
      <xdr:col>107</xdr:col>
      <xdr:colOff>50800</xdr:colOff>
      <xdr:row>77</xdr:row>
      <xdr:rowOff>96304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82848"/>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152641</xdr:rowOff>
    </xdr:from>
    <xdr:to>
      <xdr:col>107</xdr:col>
      <xdr:colOff>101600</xdr:colOff>
      <xdr:row>75</xdr:row>
      <xdr:rowOff>82791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99318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96304</xdr:rowOff>
    </xdr:from>
    <xdr:to>
      <xdr:col>102</xdr:col>
      <xdr:colOff>114300</xdr:colOff>
      <xdr:row>77</xdr:row>
      <xdr:rowOff>109201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97954"/>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162147</xdr:rowOff>
    </xdr:from>
    <xdr:to>
      <xdr:col>102</xdr:col>
      <xdr:colOff>165100</xdr:colOff>
      <xdr:row>75</xdr:row>
      <xdr:rowOff>92297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108824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16529</xdr:rowOff>
    </xdr:from>
    <xdr:to>
      <xdr:col>98</xdr:col>
      <xdr:colOff>38100</xdr:colOff>
      <xdr:row>75</xdr:row>
      <xdr:rowOff>118129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166833</xdr:rowOff>
    </xdr:from>
    <xdr:to>
      <xdr:col>116</xdr:col>
      <xdr:colOff>114300</xdr:colOff>
      <xdr:row>77</xdr:row>
      <xdr:rowOff>96983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9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81760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4927</xdr:rowOff>
    </xdr:from>
    <xdr:to>
      <xdr:col>112</xdr:col>
      <xdr:colOff>38100</xdr:colOff>
      <xdr:row>77</xdr:row>
      <xdr:rowOff>106527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97654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9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30398</xdr:rowOff>
    </xdr:from>
    <xdr:to>
      <xdr:col>107</xdr:col>
      <xdr:colOff>101600</xdr:colOff>
      <xdr:row>77</xdr:row>
      <xdr:rowOff>131998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123125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45504</xdr:rowOff>
    </xdr:from>
    <xdr:to>
      <xdr:col>102</xdr:col>
      <xdr:colOff>165100</xdr:colOff>
      <xdr:row>77</xdr:row>
      <xdr:rowOff>147104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138231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58401</xdr:rowOff>
    </xdr:from>
    <xdr:to>
      <xdr:col>98</xdr:col>
      <xdr:colOff>38100</xdr:colOff>
      <xdr:row>77</xdr:row>
      <xdr:rowOff>160001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151128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扶助費における住民一人当たりのコストは、７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９４１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円となっており、経常一般財源が多いことから、類似団体平均と比較して低い水準で推移している。今後、社会保障関係経費の増加が見込まれるため、事業の見直しを進め、経費の縮減に努めていく。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反対に、物件費における住民一人当たりのコストは、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高い水準で推移している。これは、指定管理者制度の導入や直営から民営への移行、道路等の改修工事にかかる設計・調査の費用の増加等に伴い委託料が多くなっているためであり、今後、効率的な施設管理と経費削減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また普通建設事業費（うち新規整備）における住民一人当たりのコストは、４０，７８４円となっており、類似団体平均と比較し高い数値となっている。これは、令和７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年１０月に開館するみなよし交流センターに係る建設工事費等の増による影響が大きい。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61,408
58,504
32.19
35,761,760
32,207,335
2,512,531
18,598,092
6,160,317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110439</xdr:rowOff>
    </xdr:from>
    <xdr:to>
      <xdr:col>24</xdr:col>
      <xdr:colOff>63500</xdr:colOff>
      <xdr:row>34</xdr:row>
      <xdr:rowOff>29515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68289"/>
          <a:ext cx="8382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151587</xdr:rowOff>
    </xdr:from>
    <xdr:to>
      <xdr:col>19</xdr:col>
      <xdr:colOff>177800</xdr:colOff>
      <xdr:row>34</xdr:row>
      <xdr:rowOff>29515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66537"/>
          <a:ext cx="8890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151587</xdr:rowOff>
    </xdr:from>
    <xdr:to>
      <xdr:col>15</xdr:col>
      <xdr:colOff>50800</xdr:colOff>
      <xdr:row>34</xdr:row>
      <xdr:rowOff>38659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66537"/>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170332</xdr:rowOff>
    </xdr:from>
    <xdr:to>
      <xdr:col>10</xdr:col>
      <xdr:colOff>114300</xdr:colOff>
      <xdr:row>34</xdr:row>
      <xdr:rowOff>38659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2818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59639</xdr:rowOff>
    </xdr:from>
    <xdr:to>
      <xdr:col>24</xdr:col>
      <xdr:colOff>114300</xdr:colOff>
      <xdr:row>33</xdr:row>
      <xdr:rowOff>161239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82516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150165</xdr:rowOff>
    </xdr:from>
    <xdr:to>
      <xdr:col>20</xdr:col>
      <xdr:colOff>38100</xdr:colOff>
      <xdr:row>34</xdr:row>
      <xdr:rowOff>80315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96842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100787</xdr:rowOff>
    </xdr:from>
    <xdr:to>
      <xdr:col>15</xdr:col>
      <xdr:colOff>101600</xdr:colOff>
      <xdr:row>32</xdr:row>
      <xdr:rowOff>30937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47464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9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159309</xdr:rowOff>
    </xdr:from>
    <xdr:to>
      <xdr:col>10</xdr:col>
      <xdr:colOff>165100</xdr:colOff>
      <xdr:row>34</xdr:row>
      <xdr:rowOff>89459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105986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119532</xdr:rowOff>
    </xdr:from>
    <xdr:to>
      <xdr:col>6</xdr:col>
      <xdr:colOff>38100</xdr:colOff>
      <xdr:row>34</xdr:row>
      <xdr:rowOff>49682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66209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94711</xdr:rowOff>
    </xdr:from>
    <xdr:to>
      <xdr:col>24</xdr:col>
      <xdr:colOff>63500</xdr:colOff>
      <xdr:row>56</xdr:row>
      <xdr:rowOff>44374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53011"/>
          <a:ext cx="838200" cy="29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110759</xdr:rowOff>
    </xdr:from>
    <xdr:to>
      <xdr:col>19</xdr:col>
      <xdr:colOff>177800</xdr:colOff>
      <xdr:row>56</xdr:row>
      <xdr:rowOff>44374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40509"/>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56398</xdr:rowOff>
    </xdr:from>
    <xdr:to>
      <xdr:col>15</xdr:col>
      <xdr:colOff>50800</xdr:colOff>
      <xdr:row>55</xdr:row>
      <xdr:rowOff>110759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86148"/>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32563</xdr:rowOff>
    </xdr:from>
    <xdr:to>
      <xdr:col>10</xdr:col>
      <xdr:colOff>114300</xdr:colOff>
      <xdr:row>55</xdr:row>
      <xdr:rowOff>56398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47963"/>
          <a:ext cx="889000" cy="53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43911</xdr:rowOff>
    </xdr:from>
    <xdr:to>
      <xdr:col>24</xdr:col>
      <xdr:colOff>114300</xdr:colOff>
      <xdr:row>54</xdr:row>
      <xdr:rowOff>145511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66788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165024</xdr:rowOff>
    </xdr:from>
    <xdr:to>
      <xdr:col>20</xdr:col>
      <xdr:colOff>38100</xdr:colOff>
      <xdr:row>56</xdr:row>
      <xdr:rowOff>95174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86301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8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59959</xdr:rowOff>
    </xdr:from>
    <xdr:to>
      <xdr:col>15</xdr:col>
      <xdr:colOff>101600</xdr:colOff>
      <xdr:row>55</xdr:row>
      <xdr:rowOff>161559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6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5598</xdr:rowOff>
    </xdr:from>
    <xdr:to>
      <xdr:col>10</xdr:col>
      <xdr:colOff>165100</xdr:colOff>
      <xdr:row>55</xdr:row>
      <xdr:rowOff>107198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123725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153213</xdr:rowOff>
    </xdr:from>
    <xdr:to>
      <xdr:col>6</xdr:col>
      <xdr:colOff>38100</xdr:colOff>
      <xdr:row>52</xdr:row>
      <xdr:rowOff>83363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9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74490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132473</xdr:rowOff>
    </xdr:from>
    <xdr:to>
      <xdr:col>24</xdr:col>
      <xdr:colOff>63500</xdr:colOff>
      <xdr:row>77</xdr:row>
      <xdr:rowOff>130403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2673"/>
          <a:ext cx="838200" cy="1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130403</xdr:rowOff>
    </xdr:from>
    <xdr:to>
      <xdr:col>19</xdr:col>
      <xdr:colOff>177800</xdr:colOff>
      <xdr:row>78</xdr:row>
      <xdr:rowOff>60365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2053"/>
          <a:ext cx="889000" cy="10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119475</xdr:rowOff>
    </xdr:from>
    <xdr:to>
      <xdr:col>15</xdr:col>
      <xdr:colOff>50800</xdr:colOff>
      <xdr:row>78</xdr:row>
      <xdr:rowOff>60365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21125"/>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119475</xdr:rowOff>
    </xdr:from>
    <xdr:to>
      <xdr:col>10</xdr:col>
      <xdr:colOff>114300</xdr:colOff>
      <xdr:row>79</xdr:row>
      <xdr:rowOff>68431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1125"/>
          <a:ext cx="889000" cy="29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81673</xdr:rowOff>
    </xdr:from>
    <xdr:to>
      <xdr:col>24</xdr:col>
      <xdr:colOff>114300</xdr:colOff>
      <xdr:row>77</xdr:row>
      <xdr:rowOff>11823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60100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79603</xdr:rowOff>
    </xdr:from>
    <xdr:to>
      <xdr:col>20</xdr:col>
      <xdr:colOff>38100</xdr:colOff>
      <xdr:row>78</xdr:row>
      <xdr:rowOff>9753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9565</xdr:rowOff>
    </xdr:from>
    <xdr:to>
      <xdr:col>15</xdr:col>
      <xdr:colOff>101600</xdr:colOff>
      <xdr:row>78</xdr:row>
      <xdr:rowOff>111165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102292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68675</xdr:rowOff>
    </xdr:from>
    <xdr:to>
      <xdr:col>10</xdr:col>
      <xdr:colOff>165100</xdr:colOff>
      <xdr:row>77</xdr:row>
      <xdr:rowOff>170275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161402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6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17631</xdr:rowOff>
    </xdr:from>
    <xdr:to>
      <xdr:col>6</xdr:col>
      <xdr:colOff>38100</xdr:colOff>
      <xdr:row>79</xdr:row>
      <xdr:rowOff>119231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110358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69386</xdr:rowOff>
    </xdr:from>
    <xdr:to>
      <xdr:col>24</xdr:col>
      <xdr:colOff>63500</xdr:colOff>
      <xdr:row>94</xdr:row>
      <xdr:rowOff>155245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14236"/>
          <a:ext cx="838200" cy="2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155245</xdr:rowOff>
    </xdr:from>
    <xdr:to>
      <xdr:col>19</xdr:col>
      <xdr:colOff>177800</xdr:colOff>
      <xdr:row>95</xdr:row>
      <xdr:rowOff>22561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71545"/>
          <a:ext cx="889000" cy="3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99143</xdr:rowOff>
    </xdr:from>
    <xdr:to>
      <xdr:col>15</xdr:col>
      <xdr:colOff>50800</xdr:colOff>
      <xdr:row>95</xdr:row>
      <xdr:rowOff>22561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15443"/>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99143</xdr:rowOff>
    </xdr:from>
    <xdr:to>
      <xdr:col>10</xdr:col>
      <xdr:colOff>114300</xdr:colOff>
      <xdr:row>95</xdr:row>
      <xdr:rowOff>162616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15443"/>
          <a:ext cx="889000" cy="23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18586</xdr:rowOff>
    </xdr:from>
    <xdr:to>
      <xdr:col>24</xdr:col>
      <xdr:colOff>114300</xdr:colOff>
      <xdr:row>93</xdr:row>
      <xdr:rowOff>120186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41463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104445</xdr:rowOff>
    </xdr:from>
    <xdr:to>
      <xdr:col>20</xdr:col>
      <xdr:colOff>38100</xdr:colOff>
      <xdr:row>95</xdr:row>
      <xdr:rowOff>34595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51122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143211</xdr:rowOff>
    </xdr:from>
    <xdr:to>
      <xdr:col>15</xdr:col>
      <xdr:colOff>101600</xdr:colOff>
      <xdr:row>95</xdr:row>
      <xdr:rowOff>73361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89888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48343</xdr:rowOff>
    </xdr:from>
    <xdr:to>
      <xdr:col>10</xdr:col>
      <xdr:colOff>165100</xdr:colOff>
      <xdr:row>94</xdr:row>
      <xdr:rowOff>149943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166470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111816</xdr:rowOff>
    </xdr:from>
    <xdr:to>
      <xdr:col>6</xdr:col>
      <xdr:colOff>38100</xdr:colOff>
      <xdr:row>96</xdr:row>
      <xdr:rowOff>41966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58493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79720</xdr:rowOff>
    </xdr:from>
    <xdr:to>
      <xdr:col>55</xdr:col>
      <xdr:colOff>0</xdr:colOff>
      <xdr:row>39</xdr:row>
      <xdr:rowOff>80264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66270"/>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80264</xdr:rowOff>
    </xdr:from>
    <xdr:to>
      <xdr:col>50</xdr:col>
      <xdr:colOff>114300</xdr:colOff>
      <xdr:row>39</xdr:row>
      <xdr:rowOff>80264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66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64806</xdr:rowOff>
    </xdr:from>
    <xdr:to>
      <xdr:col>45</xdr:col>
      <xdr:colOff>177800</xdr:colOff>
      <xdr:row>39</xdr:row>
      <xdr:rowOff>80264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51356"/>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64806</xdr:rowOff>
    </xdr:from>
    <xdr:to>
      <xdr:col>41</xdr:col>
      <xdr:colOff>50800</xdr:colOff>
      <xdr:row>39</xdr:row>
      <xdr:rowOff>65895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5135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28920</xdr:rowOff>
    </xdr:from>
    <xdr:to>
      <xdr:col>55</xdr:col>
      <xdr:colOff>50800</xdr:colOff>
      <xdr:row>39</xdr:row>
      <xdr:rowOff>130520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115297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30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29464</xdr:rowOff>
    </xdr:from>
    <xdr:to>
      <xdr:col>50</xdr:col>
      <xdr:colOff>165100</xdr:colOff>
      <xdr:row>39</xdr:row>
      <xdr:rowOff>131064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122191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29464</xdr:rowOff>
    </xdr:from>
    <xdr:to>
      <xdr:col>46</xdr:col>
      <xdr:colOff>38100</xdr:colOff>
      <xdr:row>39</xdr:row>
      <xdr:rowOff>131064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122191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14006</xdr:rowOff>
    </xdr:from>
    <xdr:to>
      <xdr:col>41</xdr:col>
      <xdr:colOff>101600</xdr:colOff>
      <xdr:row>39</xdr:row>
      <xdr:rowOff>115606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106733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15095</xdr:rowOff>
    </xdr:from>
    <xdr:to>
      <xdr:col>36</xdr:col>
      <xdr:colOff>165100</xdr:colOff>
      <xdr:row>39</xdr:row>
      <xdr:rowOff>116695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107822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33967</xdr:rowOff>
    </xdr:from>
    <xdr:to>
      <xdr:col>55</xdr:col>
      <xdr:colOff>0</xdr:colOff>
      <xdr:row>59</xdr:row>
      <xdr:rowOff>36710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951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20403</xdr:rowOff>
    </xdr:from>
    <xdr:to>
      <xdr:col>50</xdr:col>
      <xdr:colOff>114300</xdr:colOff>
      <xdr:row>59</xdr:row>
      <xdr:rowOff>36710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35953"/>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12370</xdr:rowOff>
    </xdr:from>
    <xdr:to>
      <xdr:col>45</xdr:col>
      <xdr:colOff>177800</xdr:colOff>
      <xdr:row>59</xdr:row>
      <xdr:rowOff>20403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7920"/>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12370</xdr:rowOff>
    </xdr:from>
    <xdr:to>
      <xdr:col>41</xdr:col>
      <xdr:colOff>50800</xdr:colOff>
      <xdr:row>59</xdr:row>
      <xdr:rowOff>12740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7920"/>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154617</xdr:rowOff>
    </xdr:from>
    <xdr:to>
      <xdr:col>55</xdr:col>
      <xdr:colOff>50800</xdr:colOff>
      <xdr:row>59</xdr:row>
      <xdr:rowOff>84767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69544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157360</xdr:rowOff>
    </xdr:from>
    <xdr:to>
      <xdr:col>50</xdr:col>
      <xdr:colOff>165100</xdr:colOff>
      <xdr:row>59</xdr:row>
      <xdr:rowOff>87510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78637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141053</xdr:rowOff>
    </xdr:from>
    <xdr:to>
      <xdr:col>46</xdr:col>
      <xdr:colOff>38100</xdr:colOff>
      <xdr:row>59</xdr:row>
      <xdr:rowOff>71203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62330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133020</xdr:rowOff>
    </xdr:from>
    <xdr:to>
      <xdr:col>41</xdr:col>
      <xdr:colOff>101600</xdr:colOff>
      <xdr:row>59</xdr:row>
      <xdr:rowOff>63170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54297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133390</xdr:rowOff>
    </xdr:from>
    <xdr:to>
      <xdr:col>36</xdr:col>
      <xdr:colOff>165100</xdr:colOff>
      <xdr:row>59</xdr:row>
      <xdr:rowOff>63540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54667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26132</xdr:rowOff>
    </xdr:from>
    <xdr:to>
      <xdr:col>55</xdr:col>
      <xdr:colOff>0</xdr:colOff>
      <xdr:row>78</xdr:row>
      <xdr:rowOff>33493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99232"/>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169577</xdr:rowOff>
    </xdr:from>
    <xdr:to>
      <xdr:col>50</xdr:col>
      <xdr:colOff>114300</xdr:colOff>
      <xdr:row>78</xdr:row>
      <xdr:rowOff>33493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71227"/>
          <a:ext cx="889000" cy="3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115788</xdr:rowOff>
    </xdr:from>
    <xdr:to>
      <xdr:col>45</xdr:col>
      <xdr:colOff>177800</xdr:colOff>
      <xdr:row>77</xdr:row>
      <xdr:rowOff>169577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17438"/>
          <a:ext cx="8890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26589</xdr:rowOff>
    </xdr:from>
    <xdr:to>
      <xdr:col>41</xdr:col>
      <xdr:colOff>50800</xdr:colOff>
      <xdr:row>77</xdr:row>
      <xdr:rowOff>115788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28239"/>
          <a:ext cx="889000" cy="8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146782</xdr:rowOff>
    </xdr:from>
    <xdr:to>
      <xdr:col>55</xdr:col>
      <xdr:colOff>50800</xdr:colOff>
      <xdr:row>78</xdr:row>
      <xdr:rowOff>76932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61709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154143</xdr:rowOff>
    </xdr:from>
    <xdr:to>
      <xdr:col>50</xdr:col>
      <xdr:colOff>165100</xdr:colOff>
      <xdr:row>78</xdr:row>
      <xdr:rowOff>84293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75420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118777</xdr:rowOff>
    </xdr:from>
    <xdr:to>
      <xdr:col>46</xdr:col>
      <xdr:colOff>38100</xdr:colOff>
      <xdr:row>78</xdr:row>
      <xdr:rowOff>48927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40054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64988</xdr:rowOff>
    </xdr:from>
    <xdr:to>
      <xdr:col>41</xdr:col>
      <xdr:colOff>101600</xdr:colOff>
      <xdr:row>77</xdr:row>
      <xdr:rowOff>166588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157715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147239</xdr:rowOff>
    </xdr:from>
    <xdr:to>
      <xdr:col>36</xdr:col>
      <xdr:colOff>165100</xdr:colOff>
      <xdr:row>77</xdr:row>
      <xdr:rowOff>77389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68516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14503</xdr:rowOff>
    </xdr:from>
    <xdr:to>
      <xdr:col>55</xdr:col>
      <xdr:colOff>0</xdr:colOff>
      <xdr:row>95</xdr:row>
      <xdr:rowOff>30454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02253"/>
          <a:ext cx="8382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14503</xdr:rowOff>
    </xdr:from>
    <xdr:to>
      <xdr:col>50</xdr:col>
      <xdr:colOff>114300</xdr:colOff>
      <xdr:row>95</xdr:row>
      <xdr:rowOff>32969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02253"/>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32969</xdr:rowOff>
    </xdr:from>
    <xdr:to>
      <xdr:col>45</xdr:col>
      <xdr:colOff>177800</xdr:colOff>
      <xdr:row>95</xdr:row>
      <xdr:rowOff>85610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20719"/>
          <a:ext cx="889000" cy="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115291</xdr:rowOff>
    </xdr:from>
    <xdr:to>
      <xdr:col>41</xdr:col>
      <xdr:colOff>50800</xdr:colOff>
      <xdr:row>95</xdr:row>
      <xdr:rowOff>85610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31591"/>
          <a:ext cx="889000" cy="14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151104</xdr:rowOff>
    </xdr:from>
    <xdr:to>
      <xdr:col>55</xdr:col>
      <xdr:colOff>50800</xdr:colOff>
      <xdr:row>95</xdr:row>
      <xdr:rowOff>81254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2531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135153</xdr:rowOff>
    </xdr:from>
    <xdr:to>
      <xdr:col>50</xdr:col>
      <xdr:colOff>165100</xdr:colOff>
      <xdr:row>95</xdr:row>
      <xdr:rowOff>65303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81830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153619</xdr:rowOff>
    </xdr:from>
    <xdr:to>
      <xdr:col>46</xdr:col>
      <xdr:colOff>38100</xdr:colOff>
      <xdr:row>95</xdr:row>
      <xdr:rowOff>83769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100296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34810</xdr:rowOff>
    </xdr:from>
    <xdr:to>
      <xdr:col>41</xdr:col>
      <xdr:colOff>101600</xdr:colOff>
      <xdr:row>95</xdr:row>
      <xdr:rowOff>136410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152937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64491</xdr:rowOff>
    </xdr:from>
    <xdr:to>
      <xdr:col>36</xdr:col>
      <xdr:colOff>165100</xdr:colOff>
      <xdr:row>94</xdr:row>
      <xdr:rowOff>166091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11168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5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97980</xdr:rowOff>
    </xdr:from>
    <xdr:to>
      <xdr:col>85</xdr:col>
      <xdr:colOff>127000</xdr:colOff>
      <xdr:row>37</xdr:row>
      <xdr:rowOff>170828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41630"/>
          <a:ext cx="838200" cy="7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81445</xdr:rowOff>
    </xdr:from>
    <xdr:to>
      <xdr:col>81</xdr:col>
      <xdr:colOff>50800</xdr:colOff>
      <xdr:row>37</xdr:row>
      <xdr:rowOff>170828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25095"/>
          <a:ext cx="8890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81445</xdr:rowOff>
    </xdr:from>
    <xdr:to>
      <xdr:col>76</xdr:col>
      <xdr:colOff>114300</xdr:colOff>
      <xdr:row>38</xdr:row>
      <xdr:rowOff>17780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5095"/>
          <a:ext cx="889000" cy="10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17780</xdr:rowOff>
    </xdr:from>
    <xdr:to>
      <xdr:col>71</xdr:col>
      <xdr:colOff>177800</xdr:colOff>
      <xdr:row>38</xdr:row>
      <xdr:rowOff>27534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3288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47180</xdr:rowOff>
    </xdr:from>
    <xdr:to>
      <xdr:col>85</xdr:col>
      <xdr:colOff>177800</xdr:colOff>
      <xdr:row>37</xdr:row>
      <xdr:rowOff>148780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25607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120028</xdr:rowOff>
    </xdr:from>
    <xdr:to>
      <xdr:col>81</xdr:col>
      <xdr:colOff>101600</xdr:colOff>
      <xdr:row>38</xdr:row>
      <xdr:rowOff>50178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41305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30645</xdr:rowOff>
    </xdr:from>
    <xdr:to>
      <xdr:col>76</xdr:col>
      <xdr:colOff>165100</xdr:colOff>
      <xdr:row>37</xdr:row>
      <xdr:rowOff>132245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148772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4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138430</xdr:rowOff>
    </xdr:from>
    <xdr:to>
      <xdr:col>72</xdr:col>
      <xdr:colOff>38100</xdr:colOff>
      <xdr:row>38</xdr:row>
      <xdr:rowOff>68580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59707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148184</xdr:rowOff>
    </xdr:from>
    <xdr:to>
      <xdr:col>67</xdr:col>
      <xdr:colOff>101600</xdr:colOff>
      <xdr:row>38</xdr:row>
      <xdr:rowOff>78333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1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69461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67805</xdr:rowOff>
    </xdr:from>
    <xdr:to>
      <xdr:col>85</xdr:col>
      <xdr:colOff>127000</xdr:colOff>
      <xdr:row>52</xdr:row>
      <xdr:rowOff>140291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83205"/>
          <a:ext cx="838200" cy="7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118135</xdr:rowOff>
    </xdr:from>
    <xdr:to>
      <xdr:col>81</xdr:col>
      <xdr:colOff>50800</xdr:colOff>
      <xdr:row>52</xdr:row>
      <xdr:rowOff>140291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8862085"/>
          <a:ext cx="889000" cy="19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18332</xdr:rowOff>
    </xdr:from>
    <xdr:to>
      <xdr:col>76</xdr:col>
      <xdr:colOff>114300</xdr:colOff>
      <xdr:row>51</xdr:row>
      <xdr:rowOff>118135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590832"/>
          <a:ext cx="889000" cy="27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18332</xdr:rowOff>
    </xdr:from>
    <xdr:to>
      <xdr:col>71</xdr:col>
      <xdr:colOff>177800</xdr:colOff>
      <xdr:row>53</xdr:row>
      <xdr:rowOff>134289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590832"/>
          <a:ext cx="889000" cy="6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17005</xdr:rowOff>
    </xdr:from>
    <xdr:to>
      <xdr:col>85</xdr:col>
      <xdr:colOff>177800</xdr:colOff>
      <xdr:row>52</xdr:row>
      <xdr:rowOff>118605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39882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89491</xdr:rowOff>
    </xdr:from>
    <xdr:to>
      <xdr:col>81</xdr:col>
      <xdr:colOff>101600</xdr:colOff>
      <xdr:row>53</xdr:row>
      <xdr:rowOff>19641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36168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78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67335</xdr:rowOff>
    </xdr:from>
    <xdr:to>
      <xdr:col>76</xdr:col>
      <xdr:colOff>165100</xdr:colOff>
      <xdr:row>51</xdr:row>
      <xdr:rowOff>168935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881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14012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5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138982</xdr:rowOff>
    </xdr:from>
    <xdr:to>
      <xdr:col>72</xdr:col>
      <xdr:colOff>38100</xdr:colOff>
      <xdr:row>50</xdr:row>
      <xdr:rowOff>69132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5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85659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31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83489</xdr:rowOff>
    </xdr:from>
    <xdr:to>
      <xdr:col>67</xdr:col>
      <xdr:colOff>101600</xdr:colOff>
      <xdr:row>54</xdr:row>
      <xdr:rowOff>13639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30166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136134</xdr:rowOff>
    </xdr:from>
    <xdr:to>
      <xdr:col>85</xdr:col>
      <xdr:colOff>127000</xdr:colOff>
      <xdr:row>78</xdr:row>
      <xdr:rowOff>139564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923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136134</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923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139289</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38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88764</xdr:rowOff>
    </xdr:from>
    <xdr:to>
      <xdr:col>85</xdr:col>
      <xdr:colOff>177800</xdr:colOff>
      <xdr:row>79</xdr:row>
      <xdr:rowOff>18914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3691</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85334</xdr:rowOff>
    </xdr:from>
    <xdr:to>
      <xdr:col>81</xdr:col>
      <xdr:colOff>101600</xdr:colOff>
      <xdr:row>79</xdr:row>
      <xdr:rowOff>15484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6611</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551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88489</xdr:rowOff>
    </xdr:from>
    <xdr:to>
      <xdr:col>67</xdr:col>
      <xdr:colOff>101600</xdr:colOff>
      <xdr:row>79</xdr:row>
      <xdr:rowOff>18639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9766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63005</xdr:rowOff>
    </xdr:from>
    <xdr:to>
      <xdr:col>85</xdr:col>
      <xdr:colOff>127000</xdr:colOff>
      <xdr:row>98</xdr:row>
      <xdr:rowOff>71072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865105"/>
          <a:ext cx="8382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58367</xdr:rowOff>
    </xdr:from>
    <xdr:to>
      <xdr:col>81</xdr:col>
      <xdr:colOff>50800</xdr:colOff>
      <xdr:row>98</xdr:row>
      <xdr:rowOff>63005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860467"/>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49485</xdr:rowOff>
    </xdr:from>
    <xdr:to>
      <xdr:col>76</xdr:col>
      <xdr:colOff>114300</xdr:colOff>
      <xdr:row>98</xdr:row>
      <xdr:rowOff>58367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51585"/>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28797</xdr:rowOff>
    </xdr:from>
    <xdr:to>
      <xdr:col>71</xdr:col>
      <xdr:colOff>177800</xdr:colOff>
      <xdr:row>98</xdr:row>
      <xdr:rowOff>49485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83089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20272</xdr:rowOff>
    </xdr:from>
    <xdr:to>
      <xdr:col>85</xdr:col>
      <xdr:colOff>177800</xdr:colOff>
      <xdr:row>98</xdr:row>
      <xdr:rowOff>121872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106649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12205</xdr:rowOff>
    </xdr:from>
    <xdr:to>
      <xdr:col>81</xdr:col>
      <xdr:colOff>101600</xdr:colOff>
      <xdr:row>98</xdr:row>
      <xdr:rowOff>113805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104932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7567</xdr:rowOff>
    </xdr:from>
    <xdr:to>
      <xdr:col>76</xdr:col>
      <xdr:colOff>165100</xdr:colOff>
      <xdr:row>98</xdr:row>
      <xdr:rowOff>109167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100294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9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170135</xdr:rowOff>
    </xdr:from>
    <xdr:to>
      <xdr:col>72</xdr:col>
      <xdr:colOff>38100</xdr:colOff>
      <xdr:row>98</xdr:row>
      <xdr:rowOff>100285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91412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9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149447</xdr:rowOff>
    </xdr:from>
    <xdr:to>
      <xdr:col>67</xdr:col>
      <xdr:colOff>101600</xdr:colOff>
      <xdr:row>98</xdr:row>
      <xdr:rowOff>79597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70724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民生費における住民一人当たりのコストは、１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円となっており、類似団体平均に比べ低い水準で推移している。これは、人口における高齢者の割合が少ないこと等により、かかる費用が抑えられているためである。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また、公債費における住民一人当たりのコストは、１２，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円となっており、類似団体平均に比べ低い水準で推移している。これは、起債の発行を最小限にとどめ、計画的に基金を積み立てて事業を実施する財政運営を行っているためである。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反対に、教育費における住民一人当たりのコストは、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円となっており、類似団体平均に比べ高い水準で推移している。これは、学校施設の改修を毎年度計画的に実施しているためである。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７２，６９１円となっており、類似団体平均に比べ高い水準で推移している。令和６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年にコストが増加している要因として火葬場整備基金積立金の皆増があり、火葬場の建設に向け計画的に実施していくためのものである。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財政調整基金については、中長期的な見通しのもとに、決算剰余金を中心に積み立てている。取崩しについては、財源不足を補てんするために最低水準になるよう努めているが、財政調整基金の取崩額が昨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積立額を上回ったため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、法人市民税の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により歳入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については数値、比率ともに増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したため、昨年度と比較し全体的に標準財政規模比は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すべての会計において実質赤字比率に係る黒字が維持されており、早期健全化基準には該当していない。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effectLst/>
              <a:latin typeface="ＭＳ ゴシック" panose="020B0609070205080204" pitchFamily="49" charset="-128"/>
              <a:ea typeface="ＭＳ ゴシック" panose="020B0609070205080204" pitchFamily="49" charset="-128"/>
            </a:rPr>
            <a:t>一般会計では法人市民税の税収等により１３．５０％へ回復している。病院事業会計は新型コロナウイスルに係る病床確保の補助金が終了したこと等による収入減のため、前年度より低い水準となっている。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今後も各会計ごとの財務体質の強化を図りながら適正な財政運営・経営への取組を継続していく。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7" t="s">
        <v>76</v>
      </c>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c r="BJ1" s="367"/>
      <c r="BK1" s="367"/>
      <c r="BL1" s="367"/>
      <c r="BM1" s="367"/>
      <c r="BN1" s="367"/>
      <c r="BO1" s="367"/>
      <c r="BP1" s="367"/>
      <c r="BQ1" s="367"/>
      <c r="BR1" s="367"/>
      <c r="BS1" s="367"/>
      <c r="BT1" s="367"/>
      <c r="BU1" s="367"/>
      <c r="BV1" s="367"/>
      <c r="BW1" s="367"/>
      <c r="BX1" s="367"/>
      <c r="BY1" s="367"/>
      <c r="BZ1" s="367"/>
      <c r="CA1" s="367"/>
      <c r="CB1" s="367"/>
      <c r="CC1" s="367"/>
      <c r="CD1" s="367"/>
      <c r="CE1" s="367"/>
      <c r="CF1" s="367"/>
      <c r="CG1" s="367"/>
      <c r="CH1" s="367"/>
      <c r="CI1" s="367"/>
      <c r="CJ1" s="367"/>
      <c r="CK1" s="367"/>
      <c r="CL1" s="367"/>
      <c r="CM1" s="367"/>
      <c r="CN1" s="367"/>
      <c r="CO1" s="367"/>
      <c r="CP1" s="367"/>
      <c r="CQ1" s="367"/>
      <c r="CR1" s="367"/>
      <c r="CS1" s="367"/>
      <c r="CT1" s="367"/>
      <c r="CU1" s="367"/>
      <c r="CV1" s="367"/>
      <c r="CW1" s="367"/>
      <c r="CX1" s="367"/>
      <c r="CY1" s="367"/>
      <c r="CZ1" s="367"/>
      <c r="DA1" s="367"/>
      <c r="DB1" s="367"/>
      <c r="DC1" s="367"/>
      <c r="DD1" s="367"/>
      <c r="DE1" s="367"/>
      <c r="DF1" s="367"/>
      <c r="DG1" s="367"/>
      <c r="DH1" s="367"/>
      <c r="DI1" s="367"/>
      <c r="DJ1" s="163"/>
      <c r="DK1" s="163"/>
      <c r="DL1" s="163"/>
      <c r="DM1" s="163"/>
      <c r="DN1" s="163"/>
      <c r="DO1" s="163"/>
    </row>
    <row r="2" spans="1:119" ht="24" thickBot="1" x14ac:dyDescent="0.25">
      <c r="B2" s="164" t="s">
        <v>77</v>
      </c>
      <c r="C2" s="164"/>
      <c r="D2" s="165"/>
    </row>
    <row r="3" spans="1:119" ht="18.75" customHeight="1" thickBot="1" x14ac:dyDescent="0.25">
      <c r="A3" s="163"/>
      <c r="B3" s="368" t="s">
        <v>78</v>
      </c>
      <c r="C3" s="369"/>
      <c r="D3" s="369"/>
      <c r="E3" s="370"/>
      <c r="F3" s="370"/>
      <c r="G3" s="370"/>
      <c r="H3" s="370"/>
      <c r="I3" s="370"/>
      <c r="J3" s="370"/>
      <c r="K3" s="370"/>
      <c r="L3" s="370" t="s">
        <v>79</v>
      </c>
      <c r="M3" s="370"/>
      <c r="N3" s="370"/>
      <c r="O3" s="370"/>
      <c r="P3" s="370"/>
      <c r="Q3" s="370"/>
      <c r="R3" s="377"/>
      <c r="S3" s="377"/>
      <c r="T3" s="377"/>
      <c r="U3" s="377"/>
      <c r="V3" s="378"/>
      <c r="W3" s="352" t="s">
        <v>80</v>
      </c>
      <c r="X3" s="353"/>
      <c r="Y3" s="353"/>
      <c r="Z3" s="353"/>
      <c r="AA3" s="353"/>
      <c r="AB3" s="369"/>
      <c r="AC3" s="377" t="s">
        <v>81</v>
      </c>
      <c r="AD3" s="353"/>
      <c r="AE3" s="353"/>
      <c r="AF3" s="353"/>
      <c r="AG3" s="353"/>
      <c r="AH3" s="353"/>
      <c r="AI3" s="353"/>
      <c r="AJ3" s="353"/>
      <c r="AK3" s="353"/>
      <c r="AL3" s="354"/>
      <c r="AM3" s="352" t="s">
        <v>82</v>
      </c>
      <c r="AN3" s="353"/>
      <c r="AO3" s="353"/>
      <c r="AP3" s="353"/>
      <c r="AQ3" s="353"/>
      <c r="AR3" s="353"/>
      <c r="AS3" s="353"/>
      <c r="AT3" s="353"/>
      <c r="AU3" s="353"/>
      <c r="AV3" s="353"/>
      <c r="AW3" s="353"/>
      <c r="AX3" s="354"/>
      <c r="AY3" s="389" t="s">
        <v>1</v>
      </c>
      <c r="AZ3" s="390"/>
      <c r="BA3" s="390"/>
      <c r="BB3" s="390"/>
      <c r="BC3" s="390"/>
      <c r="BD3" s="390"/>
      <c r="BE3" s="390"/>
      <c r="BF3" s="390"/>
      <c r="BG3" s="390"/>
      <c r="BH3" s="390"/>
      <c r="BI3" s="390"/>
      <c r="BJ3" s="390"/>
      <c r="BK3" s="390"/>
      <c r="BL3" s="390"/>
      <c r="BM3" s="391"/>
      <c r="BN3" s="352" t="s">
        <v>83</v>
      </c>
      <c r="BO3" s="353"/>
      <c r="BP3" s="353"/>
      <c r="BQ3" s="353"/>
      <c r="BR3" s="353"/>
      <c r="BS3" s="353"/>
      <c r="BT3" s="353"/>
      <c r="BU3" s="354"/>
      <c r="BV3" s="352" t="s">
        <v>84</v>
      </c>
      <c r="BW3" s="353"/>
      <c r="BX3" s="353"/>
      <c r="BY3" s="353"/>
      <c r="BZ3" s="353"/>
      <c r="CA3" s="353"/>
      <c r="CB3" s="353"/>
      <c r="CC3" s="354"/>
      <c r="CD3" s="389" t="s">
        <v>1</v>
      </c>
      <c r="CE3" s="390"/>
      <c r="CF3" s="390"/>
      <c r="CG3" s="390"/>
      <c r="CH3" s="390"/>
      <c r="CI3" s="390"/>
      <c r="CJ3" s="390"/>
      <c r="CK3" s="390"/>
      <c r="CL3" s="390"/>
      <c r="CM3" s="390"/>
      <c r="CN3" s="390"/>
      <c r="CO3" s="390"/>
      <c r="CP3" s="390"/>
      <c r="CQ3" s="390"/>
      <c r="CR3" s="390"/>
      <c r="CS3" s="391"/>
      <c r="CT3" s="352" t="s">
        <v>85</v>
      </c>
      <c r="CU3" s="353"/>
      <c r="CV3" s="353"/>
      <c r="CW3" s="353"/>
      <c r="CX3" s="353"/>
      <c r="CY3" s="353"/>
      <c r="CZ3" s="353"/>
      <c r="DA3" s="354"/>
      <c r="DB3" s="352" t="s">
        <v>86</v>
      </c>
      <c r="DC3" s="353"/>
      <c r="DD3" s="353"/>
      <c r="DE3" s="353"/>
      <c r="DF3" s="353"/>
      <c r="DG3" s="353"/>
      <c r="DH3" s="353"/>
      <c r="DI3" s="354"/>
    </row>
    <row r="4" spans="1:119" ht="18.75" customHeight="1" x14ac:dyDescent="0.2">
      <c r="A4" s="163"/>
      <c r="B4" s="371"/>
      <c r="C4" s="372"/>
      <c r="D4" s="372"/>
      <c r="E4" s="373"/>
      <c r="F4" s="373"/>
      <c r="G4" s="373"/>
      <c r="H4" s="373"/>
      <c r="I4" s="373"/>
      <c r="J4" s="373"/>
      <c r="K4" s="373"/>
      <c r="L4" s="373"/>
      <c r="M4" s="373"/>
      <c r="N4" s="373"/>
      <c r="O4" s="373"/>
      <c r="P4" s="373"/>
      <c r="Q4" s="373"/>
      <c r="R4" s="379"/>
      <c r="S4" s="379"/>
      <c r="T4" s="379"/>
      <c r="U4" s="379"/>
      <c r="V4" s="380"/>
      <c r="W4" s="383"/>
      <c r="X4" s="384"/>
      <c r="Y4" s="384"/>
      <c r="Z4" s="384"/>
      <c r="AA4" s="384"/>
      <c r="AB4" s="372"/>
      <c r="AC4" s="379"/>
      <c r="AD4" s="384"/>
      <c r="AE4" s="384"/>
      <c r="AF4" s="384"/>
      <c r="AG4" s="384"/>
      <c r="AH4" s="384"/>
      <c r="AI4" s="384"/>
      <c r="AJ4" s="384"/>
      <c r="AK4" s="384"/>
      <c r="AL4" s="387"/>
      <c r="AM4" s="385"/>
      <c r="AN4" s="386"/>
      <c r="AO4" s="386"/>
      <c r="AP4" s="386"/>
      <c r="AQ4" s="386"/>
      <c r="AR4" s="386"/>
      <c r="AS4" s="386"/>
      <c r="AT4" s="386"/>
      <c r="AU4" s="386"/>
      <c r="AV4" s="386"/>
      <c r="AW4" s="386"/>
      <c r="AX4" s="388"/>
      <c r="AY4" s="355" t="s">
        <v>87</v>
      </c>
      <c r="AZ4" s="356"/>
      <c r="BA4" s="356"/>
      <c r="BB4" s="356"/>
      <c r="BC4" s="356"/>
      <c r="BD4" s="356"/>
      <c r="BE4" s="356"/>
      <c r="BF4" s="356"/>
      <c r="BG4" s="356"/>
      <c r="BH4" s="356"/>
      <c r="BI4" s="356"/>
      <c r="BJ4" s="356"/>
      <c r="BK4" s="356"/>
      <c r="BL4" s="356"/>
      <c r="BM4" s="357"/>
      <c r="BN4" s="358">
        <v>35761760</v>
      </c>
      <c r="BO4" s="359"/>
      <c r="BP4" s="359"/>
      <c r="BQ4" s="359"/>
      <c r="BR4" s="359"/>
      <c r="BS4" s="359"/>
      <c r="BT4" s="359"/>
      <c r="BU4" s="360"/>
      <c r="BV4" s="358">
        <v>30153966</v>
      </c>
      <c r="BW4" s="359"/>
      <c r="BX4" s="359"/>
      <c r="BY4" s="359"/>
      <c r="BZ4" s="359"/>
      <c r="CA4" s="359"/>
      <c r="CB4" s="359"/>
      <c r="CC4" s="360"/>
      <c r="CD4" s="361" t="s">
        <v>88</v>
      </c>
      <c r="CE4" s="362"/>
      <c r="CF4" s="362"/>
      <c r="CG4" s="362"/>
      <c r="CH4" s="362"/>
      <c r="CI4" s="362"/>
      <c r="CJ4" s="362"/>
      <c r="CK4" s="362"/>
      <c r="CL4" s="362"/>
      <c r="CM4" s="362"/>
      <c r="CN4" s="362"/>
      <c r="CO4" s="362"/>
      <c r="CP4" s="362"/>
      <c r="CQ4" s="362"/>
      <c r="CR4" s="362"/>
      <c r="CS4" s="363"/>
      <c r="CT4" s="364">
        <v>13.5</v>
      </c>
      <c r="CU4" s="365"/>
      <c r="CV4" s="365"/>
      <c r="CW4" s="365"/>
      <c r="CX4" s="365"/>
      <c r="CY4" s="365"/>
      <c r="CZ4" s="365"/>
      <c r="DA4" s="366"/>
      <c r="DB4" s="364">
        <v>10.4</v>
      </c>
      <c r="DC4" s="365"/>
      <c r="DD4" s="365"/>
      <c r="DE4" s="365"/>
      <c r="DF4" s="365"/>
      <c r="DG4" s="365"/>
      <c r="DH4" s="365"/>
      <c r="DI4" s="366"/>
    </row>
    <row r="5" spans="1:119" ht="18.75" customHeight="1" x14ac:dyDescent="0.2">
      <c r="A5" s="163"/>
      <c r="B5" s="374"/>
      <c r="C5" s="375"/>
      <c r="D5" s="375"/>
      <c r="E5" s="376"/>
      <c r="F5" s="376"/>
      <c r="G5" s="376"/>
      <c r="H5" s="376"/>
      <c r="I5" s="376"/>
      <c r="J5" s="376"/>
      <c r="K5" s="376"/>
      <c r="L5" s="376"/>
      <c r="M5" s="376"/>
      <c r="N5" s="376"/>
      <c r="O5" s="376"/>
      <c r="P5" s="376"/>
      <c r="Q5" s="376"/>
      <c r="R5" s="381"/>
      <c r="S5" s="381"/>
      <c r="T5" s="381"/>
      <c r="U5" s="381"/>
      <c r="V5" s="382"/>
      <c r="W5" s="385"/>
      <c r="X5" s="386"/>
      <c r="Y5" s="386"/>
      <c r="Z5" s="386"/>
      <c r="AA5" s="386"/>
      <c r="AB5" s="375"/>
      <c r="AC5" s="381"/>
      <c r="AD5" s="386"/>
      <c r="AE5" s="386"/>
      <c r="AF5" s="386"/>
      <c r="AG5" s="386"/>
      <c r="AH5" s="386"/>
      <c r="AI5" s="386"/>
      <c r="AJ5" s="386"/>
      <c r="AK5" s="386"/>
      <c r="AL5" s="388"/>
      <c r="AM5" s="424" t="s">
        <v>89</v>
      </c>
      <c r="AN5" s="425"/>
      <c r="AO5" s="425"/>
      <c r="AP5" s="425"/>
      <c r="AQ5" s="425"/>
      <c r="AR5" s="425"/>
      <c r="AS5" s="425"/>
      <c r="AT5" s="426"/>
      <c r="AU5" s="427" t="s">
        <v>90</v>
      </c>
      <c r="AV5" s="428"/>
      <c r="AW5" s="428"/>
      <c r="AX5" s="428"/>
      <c r="AY5" s="429" t="s">
        <v>91</v>
      </c>
      <c r="AZ5" s="430"/>
      <c r="BA5" s="430"/>
      <c r="BB5" s="430"/>
      <c r="BC5" s="430"/>
      <c r="BD5" s="430"/>
      <c r="BE5" s="430"/>
      <c r="BF5" s="430"/>
      <c r="BG5" s="430"/>
      <c r="BH5" s="430"/>
      <c r="BI5" s="430"/>
      <c r="BJ5" s="430"/>
      <c r="BK5" s="430"/>
      <c r="BL5" s="430"/>
      <c r="BM5" s="431"/>
      <c r="BN5" s="395">
        <v>32207335</v>
      </c>
      <c r="BO5" s="396"/>
      <c r="BP5" s="396"/>
      <c r="BQ5" s="396"/>
      <c r="BR5" s="396"/>
      <c r="BS5" s="396"/>
      <c r="BT5" s="396"/>
      <c r="BU5" s="397"/>
      <c r="BV5" s="395">
        <v>27786678</v>
      </c>
      <c r="BW5" s="396"/>
      <c r="BX5" s="396"/>
      <c r="BY5" s="396"/>
      <c r="BZ5" s="396"/>
      <c r="CA5" s="396"/>
      <c r="CB5" s="396"/>
      <c r="CC5" s="397"/>
      <c r="CD5" s="398" t="s">
        <v>92</v>
      </c>
      <c r="CE5" s="399"/>
      <c r="CF5" s="399"/>
      <c r="CG5" s="399"/>
      <c r="CH5" s="399"/>
      <c r="CI5" s="399"/>
      <c r="CJ5" s="399"/>
      <c r="CK5" s="399"/>
      <c r="CL5" s="399"/>
      <c r="CM5" s="399"/>
      <c r="CN5" s="399"/>
      <c r="CO5" s="399"/>
      <c r="CP5" s="399"/>
      <c r="CQ5" s="399"/>
      <c r="CR5" s="399"/>
      <c r="CS5" s="400"/>
      <c r="CT5" s="392">
        <v>77.5</v>
      </c>
      <c r="CU5" s="393"/>
      <c r="CV5" s="393"/>
      <c r="CW5" s="393"/>
      <c r="CX5" s="393"/>
      <c r="CY5" s="393"/>
      <c r="CZ5" s="393"/>
      <c r="DA5" s="394"/>
      <c r="DB5" s="392">
        <v>84.7</v>
      </c>
      <c r="DC5" s="393"/>
      <c r="DD5" s="393"/>
      <c r="DE5" s="393"/>
      <c r="DF5" s="393"/>
      <c r="DG5" s="393"/>
      <c r="DH5" s="393"/>
      <c r="DI5" s="394"/>
    </row>
    <row r="6" spans="1:119" ht="18.75" customHeight="1" x14ac:dyDescent="0.2">
      <c r="A6" s="163"/>
      <c r="B6" s="401" t="s">
        <v>93</v>
      </c>
      <c r="C6" s="402"/>
      <c r="D6" s="402"/>
      <c r="E6" s="403"/>
      <c r="F6" s="403"/>
      <c r="G6" s="403"/>
      <c r="H6" s="403"/>
      <c r="I6" s="403"/>
      <c r="J6" s="403"/>
      <c r="K6" s="403"/>
      <c r="L6" s="403" t="s">
        <v>94</v>
      </c>
      <c r="M6" s="403"/>
      <c r="N6" s="403"/>
      <c r="O6" s="403"/>
      <c r="P6" s="403"/>
      <c r="Q6" s="403"/>
      <c r="R6" s="407"/>
      <c r="S6" s="407"/>
      <c r="T6" s="407"/>
      <c r="U6" s="407"/>
      <c r="V6" s="408"/>
      <c r="W6" s="411" t="s">
        <v>95</v>
      </c>
      <c r="X6" s="412"/>
      <c r="Y6" s="412"/>
      <c r="Z6" s="412"/>
      <c r="AA6" s="412"/>
      <c r="AB6" s="402"/>
      <c r="AC6" s="415" t="s">
        <v>96</v>
      </c>
      <c r="AD6" s="416"/>
      <c r="AE6" s="416"/>
      <c r="AF6" s="416"/>
      <c r="AG6" s="416"/>
      <c r="AH6" s="416"/>
      <c r="AI6" s="416"/>
      <c r="AJ6" s="416"/>
      <c r="AK6" s="416"/>
      <c r="AL6" s="417"/>
      <c r="AM6" s="424" t="s">
        <v>97</v>
      </c>
      <c r="AN6" s="425"/>
      <c r="AO6" s="425"/>
      <c r="AP6" s="425"/>
      <c r="AQ6" s="425"/>
      <c r="AR6" s="425"/>
      <c r="AS6" s="425"/>
      <c r="AT6" s="426"/>
      <c r="AU6" s="427" t="s">
        <v>98</v>
      </c>
      <c r="AV6" s="428"/>
      <c r="AW6" s="428"/>
      <c r="AX6" s="428"/>
      <c r="AY6" s="429" t="s">
        <v>99</v>
      </c>
      <c r="AZ6" s="430"/>
      <c r="BA6" s="430"/>
      <c r="BB6" s="430"/>
      <c r="BC6" s="430"/>
      <c r="BD6" s="430"/>
      <c r="BE6" s="430"/>
      <c r="BF6" s="430"/>
      <c r="BG6" s="430"/>
      <c r="BH6" s="430"/>
      <c r="BI6" s="430"/>
      <c r="BJ6" s="430"/>
      <c r="BK6" s="430"/>
      <c r="BL6" s="430"/>
      <c r="BM6" s="431"/>
      <c r="BN6" s="395">
        <v>3554425</v>
      </c>
      <c r="BO6" s="396"/>
      <c r="BP6" s="396"/>
      <c r="BQ6" s="396"/>
      <c r="BR6" s="396"/>
      <c r="BS6" s="396"/>
      <c r="BT6" s="396"/>
      <c r="BU6" s="397"/>
      <c r="BV6" s="395">
        <v>2367288</v>
      </c>
      <c r="BW6" s="396"/>
      <c r="BX6" s="396"/>
      <c r="BY6" s="396"/>
      <c r="BZ6" s="396"/>
      <c r="CA6" s="396"/>
      <c r="CB6" s="396"/>
      <c r="CC6" s="397"/>
      <c r="CD6" s="398" t="s">
        <v>100</v>
      </c>
      <c r="CE6" s="399"/>
      <c r="CF6" s="399"/>
      <c r="CG6" s="399"/>
      <c r="CH6" s="399"/>
      <c r="CI6" s="399"/>
      <c r="CJ6" s="399"/>
      <c r="CK6" s="399"/>
      <c r="CL6" s="399"/>
      <c r="CM6" s="399"/>
      <c r="CN6" s="399"/>
      <c r="CO6" s="399"/>
      <c r="CP6" s="399"/>
      <c r="CQ6" s="399"/>
      <c r="CR6" s="399"/>
      <c r="CS6" s="400"/>
      <c r="CT6" s="432">
        <v>77.5</v>
      </c>
      <c r="CU6" s="433"/>
      <c r="CV6" s="433"/>
      <c r="CW6" s="433"/>
      <c r="CX6" s="433"/>
      <c r="CY6" s="433"/>
      <c r="CZ6" s="433"/>
      <c r="DA6" s="434"/>
      <c r="DB6" s="432">
        <v>84.7</v>
      </c>
      <c r="DC6" s="433"/>
      <c r="DD6" s="433"/>
      <c r="DE6" s="433"/>
      <c r="DF6" s="433"/>
      <c r="DG6" s="433"/>
      <c r="DH6" s="433"/>
      <c r="DI6" s="434"/>
    </row>
    <row r="7" spans="1:119" ht="18.75" customHeight="1" x14ac:dyDescent="0.2">
      <c r="A7" s="163"/>
      <c r="B7" s="371"/>
      <c r="C7" s="372"/>
      <c r="D7" s="372"/>
      <c r="E7" s="373"/>
      <c r="F7" s="373"/>
      <c r="G7" s="373"/>
      <c r="H7" s="373"/>
      <c r="I7" s="373"/>
      <c r="J7" s="373"/>
      <c r="K7" s="373"/>
      <c r="L7" s="373"/>
      <c r="M7" s="373"/>
      <c r="N7" s="373"/>
      <c r="O7" s="373"/>
      <c r="P7" s="373"/>
      <c r="Q7" s="373"/>
      <c r="R7" s="379"/>
      <c r="S7" s="379"/>
      <c r="T7" s="379"/>
      <c r="U7" s="379"/>
      <c r="V7" s="380"/>
      <c r="W7" s="383"/>
      <c r="X7" s="384"/>
      <c r="Y7" s="384"/>
      <c r="Z7" s="384"/>
      <c r="AA7" s="384"/>
      <c r="AB7" s="372"/>
      <c r="AC7" s="418"/>
      <c r="AD7" s="419"/>
      <c r="AE7" s="419"/>
      <c r="AF7" s="419"/>
      <c r="AG7" s="419"/>
      <c r="AH7" s="419"/>
      <c r="AI7" s="419"/>
      <c r="AJ7" s="419"/>
      <c r="AK7" s="419"/>
      <c r="AL7" s="420"/>
      <c r="AM7" s="424" t="s">
        <v>101</v>
      </c>
      <c r="AN7" s="425"/>
      <c r="AO7" s="425"/>
      <c r="AP7" s="425"/>
      <c r="AQ7" s="425"/>
      <c r="AR7" s="425"/>
      <c r="AS7" s="425"/>
      <c r="AT7" s="426"/>
      <c r="AU7" s="427" t="s">
        <v>90</v>
      </c>
      <c r="AV7" s="428"/>
      <c r="AW7" s="428"/>
      <c r="AX7" s="428"/>
      <c r="AY7" s="429" t="s">
        <v>102</v>
      </c>
      <c r="AZ7" s="430"/>
      <c r="BA7" s="430"/>
      <c r="BB7" s="430"/>
      <c r="BC7" s="430"/>
      <c r="BD7" s="430"/>
      <c r="BE7" s="430"/>
      <c r="BF7" s="430"/>
      <c r="BG7" s="430"/>
      <c r="BH7" s="430"/>
      <c r="BI7" s="430"/>
      <c r="BJ7" s="430"/>
      <c r="BK7" s="430"/>
      <c r="BL7" s="430"/>
      <c r="BM7" s="431"/>
      <c r="BN7" s="395">
        <v>1041894</v>
      </c>
      <c r="BO7" s="396"/>
      <c r="BP7" s="396"/>
      <c r="BQ7" s="396"/>
      <c r="BR7" s="396"/>
      <c r="BS7" s="396"/>
      <c r="BT7" s="396"/>
      <c r="BU7" s="397"/>
      <c r="BV7" s="395">
        <v>414670</v>
      </c>
      <c r="BW7" s="396"/>
      <c r="BX7" s="396"/>
      <c r="BY7" s="396"/>
      <c r="BZ7" s="396"/>
      <c r="CA7" s="396"/>
      <c r="CB7" s="396"/>
      <c r="CC7" s="397"/>
      <c r="CD7" s="398" t="s">
        <v>103</v>
      </c>
      <c r="CE7" s="399"/>
      <c r="CF7" s="399"/>
      <c r="CG7" s="399"/>
      <c r="CH7" s="399"/>
      <c r="CI7" s="399"/>
      <c r="CJ7" s="399"/>
      <c r="CK7" s="399"/>
      <c r="CL7" s="399"/>
      <c r="CM7" s="399"/>
      <c r="CN7" s="399"/>
      <c r="CO7" s="399"/>
      <c r="CP7" s="399"/>
      <c r="CQ7" s="399"/>
      <c r="CR7" s="399"/>
      <c r="CS7" s="400"/>
      <c r="CT7" s="395">
        <v>18598092</v>
      </c>
      <c r="CU7" s="396"/>
      <c r="CV7" s="396"/>
      <c r="CW7" s="396"/>
      <c r="CX7" s="396"/>
      <c r="CY7" s="396"/>
      <c r="CZ7" s="396"/>
      <c r="DA7" s="397"/>
      <c r="DB7" s="395">
        <v>18774719</v>
      </c>
      <c r="DC7" s="396"/>
      <c r="DD7" s="396"/>
      <c r="DE7" s="396"/>
      <c r="DF7" s="396"/>
      <c r="DG7" s="396"/>
      <c r="DH7" s="396"/>
      <c r="DI7" s="397"/>
    </row>
    <row r="8" spans="1:119" ht="18.75" customHeight="1" thickBot="1" x14ac:dyDescent="0.25">
      <c r="A8" s="163"/>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104</v>
      </c>
      <c r="AN8" s="425"/>
      <c r="AO8" s="425"/>
      <c r="AP8" s="425"/>
      <c r="AQ8" s="425"/>
      <c r="AR8" s="425"/>
      <c r="AS8" s="425"/>
      <c r="AT8" s="426"/>
      <c r="AU8" s="427" t="s">
        <v>90</v>
      </c>
      <c r="AV8" s="428"/>
      <c r="AW8" s="428"/>
      <c r="AX8" s="428"/>
      <c r="AY8" s="429" t="s">
        <v>105</v>
      </c>
      <c r="AZ8" s="430"/>
      <c r="BA8" s="430"/>
      <c r="BB8" s="430"/>
      <c r="BC8" s="430"/>
      <c r="BD8" s="430"/>
      <c r="BE8" s="430"/>
      <c r="BF8" s="430"/>
      <c r="BG8" s="430"/>
      <c r="BH8" s="430"/>
      <c r="BI8" s="430"/>
      <c r="BJ8" s="430"/>
      <c r="BK8" s="430"/>
      <c r="BL8" s="430"/>
      <c r="BM8" s="431"/>
      <c r="BN8" s="395">
        <v>2512531</v>
      </c>
      <c r="BO8" s="396"/>
      <c r="BP8" s="396"/>
      <c r="BQ8" s="396"/>
      <c r="BR8" s="396"/>
      <c r="BS8" s="396"/>
      <c r="BT8" s="396"/>
      <c r="BU8" s="397"/>
      <c r="BV8" s="395">
        <v>1952618</v>
      </c>
      <c r="BW8" s="396"/>
      <c r="BX8" s="396"/>
      <c r="BY8" s="396"/>
      <c r="BZ8" s="396"/>
      <c r="CA8" s="396"/>
      <c r="CB8" s="396"/>
      <c r="CC8" s="397"/>
      <c r="CD8" s="398" t="s">
        <v>106</v>
      </c>
      <c r="CE8" s="399"/>
      <c r="CF8" s="399"/>
      <c r="CG8" s="399"/>
      <c r="CH8" s="399"/>
      <c r="CI8" s="399"/>
      <c r="CJ8" s="399"/>
      <c r="CK8" s="399"/>
      <c r="CL8" s="399"/>
      <c r="CM8" s="399"/>
      <c r="CN8" s="399"/>
      <c r="CO8" s="399"/>
      <c r="CP8" s="399"/>
      <c r="CQ8" s="399"/>
      <c r="CR8" s="399"/>
      <c r="CS8" s="400"/>
      <c r="CT8" s="435">
        <v>1.38</v>
      </c>
      <c r="CU8" s="436"/>
      <c r="CV8" s="436"/>
      <c r="CW8" s="436"/>
      <c r="CX8" s="436"/>
      <c r="CY8" s="436"/>
      <c r="CZ8" s="436"/>
      <c r="DA8" s="437"/>
      <c r="DB8" s="435">
        <v>1.34</v>
      </c>
      <c r="DC8" s="436"/>
      <c r="DD8" s="436"/>
      <c r="DE8" s="436"/>
      <c r="DF8" s="436"/>
      <c r="DG8" s="436"/>
      <c r="DH8" s="436"/>
      <c r="DI8" s="437"/>
    </row>
    <row r="9" spans="1:119" ht="18.75" customHeight="1" thickBot="1" x14ac:dyDescent="0.25">
      <c r="A9" s="163"/>
      <c r="B9" s="389" t="s">
        <v>107</v>
      </c>
      <c r="C9" s="390"/>
      <c r="D9" s="390"/>
      <c r="E9" s="390"/>
      <c r="F9" s="390"/>
      <c r="G9" s="390"/>
      <c r="H9" s="390"/>
      <c r="I9" s="390"/>
      <c r="J9" s="390"/>
      <c r="K9" s="438"/>
      <c r="L9" s="439" t="s">
        <v>108</v>
      </c>
      <c r="M9" s="440"/>
      <c r="N9" s="440"/>
      <c r="O9" s="440"/>
      <c r="P9" s="440"/>
      <c r="Q9" s="441"/>
      <c r="R9" s="442">
        <v>61952</v>
      </c>
      <c r="S9" s="443"/>
      <c r="T9" s="443"/>
      <c r="U9" s="443"/>
      <c r="V9" s="444"/>
      <c r="W9" s="352" t="s">
        <v>109</v>
      </c>
      <c r="X9" s="353"/>
      <c r="Y9" s="353"/>
      <c r="Z9" s="353"/>
      <c r="AA9" s="353"/>
      <c r="AB9" s="353"/>
      <c r="AC9" s="353"/>
      <c r="AD9" s="353"/>
      <c r="AE9" s="353"/>
      <c r="AF9" s="353"/>
      <c r="AG9" s="353"/>
      <c r="AH9" s="353"/>
      <c r="AI9" s="353"/>
      <c r="AJ9" s="353"/>
      <c r="AK9" s="353"/>
      <c r="AL9" s="354"/>
      <c r="AM9" s="424" t="s">
        <v>110</v>
      </c>
      <c r="AN9" s="425"/>
      <c r="AO9" s="425"/>
      <c r="AP9" s="425"/>
      <c r="AQ9" s="425"/>
      <c r="AR9" s="425"/>
      <c r="AS9" s="425"/>
      <c r="AT9" s="426"/>
      <c r="AU9" s="427" t="s">
        <v>98</v>
      </c>
      <c r="AV9" s="428"/>
      <c r="AW9" s="428"/>
      <c r="AX9" s="428"/>
      <c r="AY9" s="429" t="s">
        <v>111</v>
      </c>
      <c r="AZ9" s="430"/>
      <c r="BA9" s="430"/>
      <c r="BB9" s="430"/>
      <c r="BC9" s="430"/>
      <c r="BD9" s="430"/>
      <c r="BE9" s="430"/>
      <c r="BF9" s="430"/>
      <c r="BG9" s="430"/>
      <c r="BH9" s="430"/>
      <c r="BI9" s="430"/>
      <c r="BJ9" s="430"/>
      <c r="BK9" s="430"/>
      <c r="BL9" s="430"/>
      <c r="BM9" s="431"/>
      <c r="BN9" s="395">
        <v>559913</v>
      </c>
      <c r="BO9" s="396"/>
      <c r="BP9" s="396"/>
      <c r="BQ9" s="396"/>
      <c r="BR9" s="396"/>
      <c r="BS9" s="396"/>
      <c r="BT9" s="396"/>
      <c r="BU9" s="397"/>
      <c r="BV9" s="395">
        <v>-290953</v>
      </c>
      <c r="BW9" s="396"/>
      <c r="BX9" s="396"/>
      <c r="BY9" s="396"/>
      <c r="BZ9" s="396"/>
      <c r="CA9" s="396"/>
      <c r="CB9" s="396"/>
      <c r="CC9" s="397"/>
      <c r="CD9" s="398" t="s">
        <v>112</v>
      </c>
      <c r="CE9" s="399"/>
      <c r="CF9" s="399"/>
      <c r="CG9" s="399"/>
      <c r="CH9" s="399"/>
      <c r="CI9" s="399"/>
      <c r="CJ9" s="399"/>
      <c r="CK9" s="399"/>
      <c r="CL9" s="399"/>
      <c r="CM9" s="399"/>
      <c r="CN9" s="399"/>
      <c r="CO9" s="399"/>
      <c r="CP9" s="399"/>
      <c r="CQ9" s="399"/>
      <c r="CR9" s="399"/>
      <c r="CS9" s="400"/>
      <c r="CT9" s="392">
        <v>2.7</v>
      </c>
      <c r="CU9" s="393"/>
      <c r="CV9" s="393"/>
      <c r="CW9" s="393"/>
      <c r="CX9" s="393"/>
      <c r="CY9" s="393"/>
      <c r="CZ9" s="393"/>
      <c r="DA9" s="394"/>
      <c r="DB9" s="392">
        <v>3.3</v>
      </c>
      <c r="DC9" s="393"/>
      <c r="DD9" s="393"/>
      <c r="DE9" s="393"/>
      <c r="DF9" s="393"/>
      <c r="DG9" s="393"/>
      <c r="DH9" s="393"/>
      <c r="DI9" s="394"/>
    </row>
    <row r="10" spans="1:119" ht="18.75" customHeight="1" thickBot="1" x14ac:dyDescent="0.25">
      <c r="A10" s="163"/>
      <c r="B10" s="389"/>
      <c r="C10" s="390"/>
      <c r="D10" s="390"/>
      <c r="E10" s="390"/>
      <c r="F10" s="390"/>
      <c r="G10" s="390"/>
      <c r="H10" s="390"/>
      <c r="I10" s="390"/>
      <c r="J10" s="390"/>
      <c r="K10" s="438"/>
      <c r="L10" s="445" t="s">
        <v>113</v>
      </c>
      <c r="M10" s="425"/>
      <c r="N10" s="425"/>
      <c r="O10" s="425"/>
      <c r="P10" s="425"/>
      <c r="Q10" s="426"/>
      <c r="R10" s="446">
        <v>61810</v>
      </c>
      <c r="S10" s="447"/>
      <c r="T10" s="447"/>
      <c r="U10" s="447"/>
      <c r="V10" s="448"/>
      <c r="W10" s="383"/>
      <c r="X10" s="384"/>
      <c r="Y10" s="384"/>
      <c r="Z10" s="384"/>
      <c r="AA10" s="384"/>
      <c r="AB10" s="384"/>
      <c r="AC10" s="384"/>
      <c r="AD10" s="384"/>
      <c r="AE10" s="384"/>
      <c r="AF10" s="384"/>
      <c r="AG10" s="384"/>
      <c r="AH10" s="384"/>
      <c r="AI10" s="384"/>
      <c r="AJ10" s="384"/>
      <c r="AK10" s="384"/>
      <c r="AL10" s="387"/>
      <c r="AM10" s="424" t="s">
        <v>114</v>
      </c>
      <c r="AN10" s="425"/>
      <c r="AO10" s="425"/>
      <c r="AP10" s="425"/>
      <c r="AQ10" s="425"/>
      <c r="AR10" s="425"/>
      <c r="AS10" s="425"/>
      <c r="AT10" s="426"/>
      <c r="AU10" s="427" t="s">
        <v>90</v>
      </c>
      <c r="AV10" s="428"/>
      <c r="AW10" s="428"/>
      <c r="AX10" s="428"/>
      <c r="AY10" s="429" t="s">
        <v>115</v>
      </c>
      <c r="AZ10" s="430"/>
      <c r="BA10" s="430"/>
      <c r="BB10" s="430"/>
      <c r="BC10" s="430"/>
      <c r="BD10" s="430"/>
      <c r="BE10" s="430"/>
      <c r="BF10" s="430"/>
      <c r="BG10" s="430"/>
      <c r="BH10" s="430"/>
      <c r="BI10" s="430"/>
      <c r="BJ10" s="430"/>
      <c r="BK10" s="430"/>
      <c r="BL10" s="430"/>
      <c r="BM10" s="431"/>
      <c r="BN10" s="395">
        <v>1537348</v>
      </c>
      <c r="BO10" s="396"/>
      <c r="BP10" s="396"/>
      <c r="BQ10" s="396"/>
      <c r="BR10" s="396"/>
      <c r="BS10" s="396"/>
      <c r="BT10" s="396"/>
      <c r="BU10" s="397"/>
      <c r="BV10" s="395">
        <v>1348957</v>
      </c>
      <c r="BW10" s="396"/>
      <c r="BX10" s="396"/>
      <c r="BY10" s="396"/>
      <c r="BZ10" s="396"/>
      <c r="CA10" s="396"/>
      <c r="CB10" s="396"/>
      <c r="CC10" s="39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9"/>
      <c r="C11" s="390"/>
      <c r="D11" s="390"/>
      <c r="E11" s="390"/>
      <c r="F11" s="390"/>
      <c r="G11" s="390"/>
      <c r="H11" s="390"/>
      <c r="I11" s="390"/>
      <c r="J11" s="390"/>
      <c r="K11" s="438"/>
      <c r="L11" s="449" t="s">
        <v>117</v>
      </c>
      <c r="M11" s="450"/>
      <c r="N11" s="450"/>
      <c r="O11" s="450"/>
      <c r="P11" s="450"/>
      <c r="Q11" s="451"/>
      <c r="R11" s="452" t="s">
        <v>118</v>
      </c>
      <c r="S11" s="453"/>
      <c r="T11" s="453"/>
      <c r="U11" s="453"/>
      <c r="V11" s="454"/>
      <c r="W11" s="383"/>
      <c r="X11" s="384"/>
      <c r="Y11" s="384"/>
      <c r="Z11" s="384"/>
      <c r="AA11" s="384"/>
      <c r="AB11" s="384"/>
      <c r="AC11" s="384"/>
      <c r="AD11" s="384"/>
      <c r="AE11" s="384"/>
      <c r="AF11" s="384"/>
      <c r="AG11" s="384"/>
      <c r="AH11" s="384"/>
      <c r="AI11" s="384"/>
      <c r="AJ11" s="384"/>
      <c r="AK11" s="384"/>
      <c r="AL11" s="387"/>
      <c r="AM11" s="424" t="s">
        <v>119</v>
      </c>
      <c r="AN11" s="425"/>
      <c r="AO11" s="425"/>
      <c r="AP11" s="425"/>
      <c r="AQ11" s="425"/>
      <c r="AR11" s="425"/>
      <c r="AS11" s="425"/>
      <c r="AT11" s="426"/>
      <c r="AU11" s="427" t="s">
        <v>90</v>
      </c>
      <c r="AV11" s="428"/>
      <c r="AW11" s="428"/>
      <c r="AX11" s="428"/>
      <c r="AY11" s="429" t="s">
        <v>120</v>
      </c>
      <c r="AZ11" s="430"/>
      <c r="BA11" s="430"/>
      <c r="BB11" s="430"/>
      <c r="BC11" s="430"/>
      <c r="BD11" s="430"/>
      <c r="BE11" s="430"/>
      <c r="BF11" s="430"/>
      <c r="BG11" s="430"/>
      <c r="BH11" s="430"/>
      <c r="BI11" s="430"/>
      <c r="BJ11" s="430"/>
      <c r="BK11" s="430"/>
      <c r="BL11" s="430"/>
      <c r="BM11" s="431"/>
      <c r="BN11" s="395">
        <v>0</v>
      </c>
      <c r="BO11" s="396"/>
      <c r="BP11" s="396"/>
      <c r="BQ11" s="396"/>
      <c r="BR11" s="396"/>
      <c r="BS11" s="396"/>
      <c r="BT11" s="396"/>
      <c r="BU11" s="397"/>
      <c r="BV11" s="395">
        <v>0</v>
      </c>
      <c r="BW11" s="396"/>
      <c r="BX11" s="396"/>
      <c r="BY11" s="396"/>
      <c r="BZ11" s="396"/>
      <c r="CA11" s="396"/>
      <c r="CB11" s="396"/>
      <c r="CC11" s="397"/>
      <c r="CD11" s="398" t="s">
        <v>121</v>
      </c>
      <c r="CE11" s="399"/>
      <c r="CF11" s="399"/>
      <c r="CG11" s="399"/>
      <c r="CH11" s="399"/>
      <c r="CI11" s="399"/>
      <c r="CJ11" s="399"/>
      <c r="CK11" s="399"/>
      <c r="CL11" s="399"/>
      <c r="CM11" s="399"/>
      <c r="CN11" s="399"/>
      <c r="CO11" s="399"/>
      <c r="CP11" s="399"/>
      <c r="CQ11" s="399"/>
      <c r="CR11" s="399"/>
      <c r="CS11" s="400"/>
      <c r="CT11" s="435" t="s">
        <v>122</v>
      </c>
      <c r="CU11" s="436"/>
      <c r="CV11" s="436"/>
      <c r="CW11" s="436"/>
      <c r="CX11" s="436"/>
      <c r="CY11" s="436"/>
      <c r="CZ11" s="436"/>
      <c r="DA11" s="437"/>
      <c r="DB11" s="435" t="s">
        <v>122</v>
      </c>
      <c r="DC11" s="436"/>
      <c r="DD11" s="436"/>
      <c r="DE11" s="436"/>
      <c r="DF11" s="436"/>
      <c r="DG11" s="436"/>
      <c r="DH11" s="436"/>
      <c r="DI11" s="437"/>
    </row>
    <row r="12" spans="1:119" ht="18.75" customHeight="1" x14ac:dyDescent="0.2">
      <c r="A12" s="163"/>
      <c r="B12" s="455" t="s">
        <v>123</v>
      </c>
      <c r="C12" s="456"/>
      <c r="D12" s="456"/>
      <c r="E12" s="456"/>
      <c r="F12" s="456"/>
      <c r="G12" s="456"/>
      <c r="H12" s="456"/>
      <c r="I12" s="456"/>
      <c r="J12" s="456"/>
      <c r="K12" s="457"/>
      <c r="L12" s="464" t="s">
        <v>124</v>
      </c>
      <c r="M12" s="465"/>
      <c r="N12" s="465"/>
      <c r="O12" s="465"/>
      <c r="P12" s="465"/>
      <c r="Q12" s="466"/>
      <c r="R12" s="467">
        <v>61408</v>
      </c>
      <c r="S12" s="468"/>
      <c r="T12" s="468"/>
      <c r="U12" s="468"/>
      <c r="V12" s="469"/>
      <c r="W12" s="470" t="s">
        <v>1</v>
      </c>
      <c r="X12" s="428"/>
      <c r="Y12" s="428"/>
      <c r="Z12" s="428"/>
      <c r="AA12" s="428"/>
      <c r="AB12" s="471"/>
      <c r="AC12" s="472" t="s">
        <v>125</v>
      </c>
      <c r="AD12" s="473"/>
      <c r="AE12" s="473"/>
      <c r="AF12" s="473"/>
      <c r="AG12" s="474"/>
      <c r="AH12" s="472" t="s">
        <v>126</v>
      </c>
      <c r="AI12" s="473"/>
      <c r="AJ12" s="473"/>
      <c r="AK12" s="473"/>
      <c r="AL12" s="475"/>
      <c r="AM12" s="424" t="s">
        <v>127</v>
      </c>
      <c r="AN12" s="425"/>
      <c r="AO12" s="425"/>
      <c r="AP12" s="425"/>
      <c r="AQ12" s="425"/>
      <c r="AR12" s="425"/>
      <c r="AS12" s="425"/>
      <c r="AT12" s="426"/>
      <c r="AU12" s="427" t="s">
        <v>90</v>
      </c>
      <c r="AV12" s="428"/>
      <c r="AW12" s="428"/>
      <c r="AX12" s="428"/>
      <c r="AY12" s="429" t="s">
        <v>128</v>
      </c>
      <c r="AZ12" s="430"/>
      <c r="BA12" s="430"/>
      <c r="BB12" s="430"/>
      <c r="BC12" s="430"/>
      <c r="BD12" s="430"/>
      <c r="BE12" s="430"/>
      <c r="BF12" s="430"/>
      <c r="BG12" s="430"/>
      <c r="BH12" s="430"/>
      <c r="BI12" s="430"/>
      <c r="BJ12" s="430"/>
      <c r="BK12" s="430"/>
      <c r="BL12" s="430"/>
      <c r="BM12" s="431"/>
      <c r="BN12" s="395">
        <v>2024803</v>
      </c>
      <c r="BO12" s="396"/>
      <c r="BP12" s="396"/>
      <c r="BQ12" s="396"/>
      <c r="BR12" s="396"/>
      <c r="BS12" s="396"/>
      <c r="BT12" s="396"/>
      <c r="BU12" s="397"/>
      <c r="BV12" s="395">
        <v>1470284</v>
      </c>
      <c r="BW12" s="396"/>
      <c r="BX12" s="396"/>
      <c r="BY12" s="396"/>
      <c r="BZ12" s="396"/>
      <c r="CA12" s="396"/>
      <c r="CB12" s="396"/>
      <c r="CC12" s="397"/>
      <c r="CD12" s="398" t="s">
        <v>129</v>
      </c>
      <c r="CE12" s="399"/>
      <c r="CF12" s="399"/>
      <c r="CG12" s="399"/>
      <c r="CH12" s="399"/>
      <c r="CI12" s="399"/>
      <c r="CJ12" s="399"/>
      <c r="CK12" s="399"/>
      <c r="CL12" s="399"/>
      <c r="CM12" s="399"/>
      <c r="CN12" s="399"/>
      <c r="CO12" s="399"/>
      <c r="CP12" s="399"/>
      <c r="CQ12" s="399"/>
      <c r="CR12" s="399"/>
      <c r="CS12" s="400"/>
      <c r="CT12" s="435" t="s">
        <v>122</v>
      </c>
      <c r="CU12" s="436"/>
      <c r="CV12" s="436"/>
      <c r="CW12" s="436"/>
      <c r="CX12" s="436"/>
      <c r="CY12" s="436"/>
      <c r="CZ12" s="436"/>
      <c r="DA12" s="437"/>
      <c r="DB12" s="435" t="s">
        <v>122</v>
      </c>
      <c r="DC12" s="436"/>
      <c r="DD12" s="436"/>
      <c r="DE12" s="436"/>
      <c r="DF12" s="436"/>
      <c r="DG12" s="436"/>
      <c r="DH12" s="436"/>
      <c r="DI12" s="437"/>
    </row>
    <row r="13" spans="1:119" ht="18.75" customHeight="1" x14ac:dyDescent="0.2">
      <c r="A13" s="163"/>
      <c r="B13" s="458"/>
      <c r="C13" s="459"/>
      <c r="D13" s="459"/>
      <c r="E13" s="459"/>
      <c r="F13" s="459"/>
      <c r="G13" s="459"/>
      <c r="H13" s="459"/>
      <c r="I13" s="459"/>
      <c r="J13" s="459"/>
      <c r="K13" s="460"/>
      <c r="L13" s="178"/>
      <c r="M13" s="486" t="s">
        <v>130</v>
      </c>
      <c r="N13" s="487"/>
      <c r="O13" s="487"/>
      <c r="P13" s="487"/>
      <c r="Q13" s="488"/>
      <c r="R13" s="479">
        <v>58504</v>
      </c>
      <c r="S13" s="480"/>
      <c r="T13" s="480"/>
      <c r="U13" s="480"/>
      <c r="V13" s="481"/>
      <c r="W13" s="411" t="s">
        <v>131</v>
      </c>
      <c r="X13" s="412"/>
      <c r="Y13" s="412"/>
      <c r="Z13" s="412"/>
      <c r="AA13" s="412"/>
      <c r="AB13" s="402"/>
      <c r="AC13" s="446">
        <v>499</v>
      </c>
      <c r="AD13" s="447"/>
      <c r="AE13" s="447"/>
      <c r="AF13" s="447"/>
      <c r="AG13" s="489"/>
      <c r="AH13" s="446">
        <v>532</v>
      </c>
      <c r="AI13" s="447"/>
      <c r="AJ13" s="447"/>
      <c r="AK13" s="447"/>
      <c r="AL13" s="448"/>
      <c r="AM13" s="424" t="s">
        <v>132</v>
      </c>
      <c r="AN13" s="425"/>
      <c r="AO13" s="425"/>
      <c r="AP13" s="425"/>
      <c r="AQ13" s="425"/>
      <c r="AR13" s="425"/>
      <c r="AS13" s="425"/>
      <c r="AT13" s="426"/>
      <c r="AU13" s="427" t="s">
        <v>98</v>
      </c>
      <c r="AV13" s="428"/>
      <c r="AW13" s="428"/>
      <c r="AX13" s="428"/>
      <c r="AY13" s="429" t="s">
        <v>133</v>
      </c>
      <c r="AZ13" s="430"/>
      <c r="BA13" s="430"/>
      <c r="BB13" s="430"/>
      <c r="BC13" s="430"/>
      <c r="BD13" s="430"/>
      <c r="BE13" s="430"/>
      <c r="BF13" s="430"/>
      <c r="BG13" s="430"/>
      <c r="BH13" s="430"/>
      <c r="BI13" s="430"/>
      <c r="BJ13" s="430"/>
      <c r="BK13" s="430"/>
      <c r="BL13" s="430"/>
      <c r="BM13" s="431"/>
      <c r="BN13" s="395">
        <v>72458</v>
      </c>
      <c r="BO13" s="396"/>
      <c r="BP13" s="396"/>
      <c r="BQ13" s="396"/>
      <c r="BR13" s="396"/>
      <c r="BS13" s="396"/>
      <c r="BT13" s="396"/>
      <c r="BU13" s="397"/>
      <c r="BV13" s="395">
        <v>-412280</v>
      </c>
      <c r="BW13" s="396"/>
      <c r="BX13" s="396"/>
      <c r="BY13" s="396"/>
      <c r="BZ13" s="396"/>
      <c r="CA13" s="396"/>
      <c r="CB13" s="396"/>
      <c r="CC13" s="397"/>
      <c r="CD13" s="398" t="s">
        <v>134</v>
      </c>
      <c r="CE13" s="399"/>
      <c r="CF13" s="399"/>
      <c r="CG13" s="399"/>
      <c r="CH13" s="399"/>
      <c r="CI13" s="399"/>
      <c r="CJ13" s="399"/>
      <c r="CK13" s="399"/>
      <c r="CL13" s="399"/>
      <c r="CM13" s="399"/>
      <c r="CN13" s="399"/>
      <c r="CO13" s="399"/>
      <c r="CP13" s="399"/>
      <c r="CQ13" s="399"/>
      <c r="CR13" s="399"/>
      <c r="CS13" s="400"/>
      <c r="CT13" s="392">
        <v>2.5</v>
      </c>
      <c r="CU13" s="393"/>
      <c r="CV13" s="393"/>
      <c r="CW13" s="393"/>
      <c r="CX13" s="393"/>
      <c r="CY13" s="393"/>
      <c r="CZ13" s="393"/>
      <c r="DA13" s="394"/>
      <c r="DB13" s="392">
        <v>2.2000000000000002</v>
      </c>
      <c r="DC13" s="393"/>
      <c r="DD13" s="393"/>
      <c r="DE13" s="393"/>
      <c r="DF13" s="393"/>
      <c r="DG13" s="393"/>
      <c r="DH13" s="393"/>
      <c r="DI13" s="394"/>
    </row>
    <row r="14" spans="1:119" ht="18.75" customHeight="1" thickBot="1" x14ac:dyDescent="0.25">
      <c r="A14" s="163"/>
      <c r="B14" s="458"/>
      <c r="C14" s="459"/>
      <c r="D14" s="459"/>
      <c r="E14" s="459"/>
      <c r="F14" s="459"/>
      <c r="G14" s="459"/>
      <c r="H14" s="459"/>
      <c r="I14" s="459"/>
      <c r="J14" s="459"/>
      <c r="K14" s="460"/>
      <c r="L14" s="476" t="s">
        <v>135</v>
      </c>
      <c r="M14" s="477"/>
      <c r="N14" s="477"/>
      <c r="O14" s="477"/>
      <c r="P14" s="477"/>
      <c r="Q14" s="478"/>
      <c r="R14" s="479">
        <v>61427</v>
      </c>
      <c r="S14" s="480"/>
      <c r="T14" s="480"/>
      <c r="U14" s="480"/>
      <c r="V14" s="481"/>
      <c r="W14" s="385"/>
      <c r="X14" s="386"/>
      <c r="Y14" s="386"/>
      <c r="Z14" s="386"/>
      <c r="AA14" s="386"/>
      <c r="AB14" s="375"/>
      <c r="AC14" s="482">
        <v>1.6</v>
      </c>
      <c r="AD14" s="483"/>
      <c r="AE14" s="483"/>
      <c r="AF14" s="483"/>
      <c r="AG14" s="484"/>
      <c r="AH14" s="482">
        <v>1.9</v>
      </c>
      <c r="AI14" s="483"/>
      <c r="AJ14" s="483"/>
      <c r="AK14" s="483"/>
      <c r="AL14" s="485"/>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395"/>
      <c r="BO14" s="396"/>
      <c r="BP14" s="396"/>
      <c r="BQ14" s="396"/>
      <c r="BR14" s="396"/>
      <c r="BS14" s="396"/>
      <c r="BT14" s="396"/>
      <c r="BU14" s="397"/>
      <c r="BV14" s="395"/>
      <c r="BW14" s="396"/>
      <c r="BX14" s="396"/>
      <c r="BY14" s="396"/>
      <c r="BZ14" s="396"/>
      <c r="CA14" s="396"/>
      <c r="CB14" s="396"/>
      <c r="CC14" s="397"/>
      <c r="CD14" s="490" t="s">
        <v>136</v>
      </c>
      <c r="CE14" s="491"/>
      <c r="CF14" s="491"/>
      <c r="CG14" s="491"/>
      <c r="CH14" s="491"/>
      <c r="CI14" s="491"/>
      <c r="CJ14" s="491"/>
      <c r="CK14" s="491"/>
      <c r="CL14" s="491"/>
      <c r="CM14" s="491"/>
      <c r="CN14" s="491"/>
      <c r="CO14" s="491"/>
      <c r="CP14" s="491"/>
      <c r="CQ14" s="491"/>
      <c r="CR14" s="491"/>
      <c r="CS14" s="492"/>
      <c r="CT14" s="493" t="s">
        <v>122</v>
      </c>
      <c r="CU14" s="494"/>
      <c r="CV14" s="494"/>
      <c r="CW14" s="494"/>
      <c r="CX14" s="494"/>
      <c r="CY14" s="494"/>
      <c r="CZ14" s="494"/>
      <c r="DA14" s="495"/>
      <c r="DB14" s="493" t="s">
        <v>122</v>
      </c>
      <c r="DC14" s="494"/>
      <c r="DD14" s="494"/>
      <c r="DE14" s="494"/>
      <c r="DF14" s="494"/>
      <c r="DG14" s="494"/>
      <c r="DH14" s="494"/>
      <c r="DI14" s="495"/>
    </row>
    <row r="15" spans="1:119" ht="18.75" customHeight="1" x14ac:dyDescent="0.2">
      <c r="A15" s="163"/>
      <c r="B15" s="458"/>
      <c r="C15" s="459"/>
      <c r="D15" s="459"/>
      <c r="E15" s="459"/>
      <c r="F15" s="459"/>
      <c r="G15" s="459"/>
      <c r="H15" s="459"/>
      <c r="I15" s="459"/>
      <c r="J15" s="459"/>
      <c r="K15" s="460"/>
      <c r="L15" s="178"/>
      <c r="M15" s="486" t="s">
        <v>130</v>
      </c>
      <c r="N15" s="487"/>
      <c r="O15" s="487"/>
      <c r="P15" s="487"/>
      <c r="Q15" s="488"/>
      <c r="R15" s="479">
        <v>58742</v>
      </c>
      <c r="S15" s="480"/>
      <c r="T15" s="480"/>
      <c r="U15" s="480"/>
      <c r="V15" s="481"/>
      <c r="W15" s="411" t="s">
        <v>137</v>
      </c>
      <c r="X15" s="412"/>
      <c r="Y15" s="412"/>
      <c r="Z15" s="412"/>
      <c r="AA15" s="412"/>
      <c r="AB15" s="402"/>
      <c r="AC15" s="446">
        <v>12252</v>
      </c>
      <c r="AD15" s="447"/>
      <c r="AE15" s="447"/>
      <c r="AF15" s="447"/>
      <c r="AG15" s="489"/>
      <c r="AH15" s="446">
        <v>12088</v>
      </c>
      <c r="AI15" s="447"/>
      <c r="AJ15" s="447"/>
      <c r="AK15" s="447"/>
      <c r="AL15" s="448"/>
      <c r="AM15" s="424"/>
      <c r="AN15" s="425"/>
      <c r="AO15" s="425"/>
      <c r="AP15" s="425"/>
      <c r="AQ15" s="425"/>
      <c r="AR15" s="425"/>
      <c r="AS15" s="425"/>
      <c r="AT15" s="426"/>
      <c r="AU15" s="427"/>
      <c r="AV15" s="428"/>
      <c r="AW15" s="428"/>
      <c r="AX15" s="428"/>
      <c r="AY15" s="355" t="s">
        <v>138</v>
      </c>
      <c r="AZ15" s="356"/>
      <c r="BA15" s="356"/>
      <c r="BB15" s="356"/>
      <c r="BC15" s="356"/>
      <c r="BD15" s="356"/>
      <c r="BE15" s="356"/>
      <c r="BF15" s="356"/>
      <c r="BG15" s="356"/>
      <c r="BH15" s="356"/>
      <c r="BI15" s="356"/>
      <c r="BJ15" s="356"/>
      <c r="BK15" s="356"/>
      <c r="BL15" s="356"/>
      <c r="BM15" s="357"/>
      <c r="BN15" s="358">
        <v>14284462</v>
      </c>
      <c r="BO15" s="359"/>
      <c r="BP15" s="359"/>
      <c r="BQ15" s="359"/>
      <c r="BR15" s="359"/>
      <c r="BS15" s="359"/>
      <c r="BT15" s="359"/>
      <c r="BU15" s="360"/>
      <c r="BV15" s="358">
        <v>14427048</v>
      </c>
      <c r="BW15" s="359"/>
      <c r="BX15" s="359"/>
      <c r="BY15" s="359"/>
      <c r="BZ15" s="359"/>
      <c r="CA15" s="359"/>
      <c r="CB15" s="359"/>
      <c r="CC15" s="360"/>
      <c r="CD15" s="496" t="s">
        <v>139</v>
      </c>
      <c r="CE15" s="497"/>
      <c r="CF15" s="497"/>
      <c r="CG15" s="497"/>
      <c r="CH15" s="497"/>
      <c r="CI15" s="497"/>
      <c r="CJ15" s="497"/>
      <c r="CK15" s="497"/>
      <c r="CL15" s="497"/>
      <c r="CM15" s="497"/>
      <c r="CN15" s="497"/>
      <c r="CO15" s="497"/>
      <c r="CP15" s="497"/>
      <c r="CQ15" s="497"/>
      <c r="CR15" s="497"/>
      <c r="CS15" s="49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8"/>
      <c r="C16" s="459"/>
      <c r="D16" s="459"/>
      <c r="E16" s="459"/>
      <c r="F16" s="459"/>
      <c r="G16" s="459"/>
      <c r="H16" s="459"/>
      <c r="I16" s="459"/>
      <c r="J16" s="459"/>
      <c r="K16" s="460"/>
      <c r="L16" s="476" t="s">
        <v>140</v>
      </c>
      <c r="M16" s="499"/>
      <c r="N16" s="499"/>
      <c r="O16" s="499"/>
      <c r="P16" s="499"/>
      <c r="Q16" s="500"/>
      <c r="R16" s="501" t="s">
        <v>141</v>
      </c>
      <c r="S16" s="502"/>
      <c r="T16" s="502"/>
      <c r="U16" s="502"/>
      <c r="V16" s="503"/>
      <c r="W16" s="385"/>
      <c r="X16" s="386"/>
      <c r="Y16" s="386"/>
      <c r="Z16" s="386"/>
      <c r="AA16" s="386"/>
      <c r="AB16" s="375"/>
      <c r="AC16" s="482">
        <v>40.1</v>
      </c>
      <c r="AD16" s="483"/>
      <c r="AE16" s="483"/>
      <c r="AF16" s="483"/>
      <c r="AG16" s="484"/>
      <c r="AH16" s="482">
        <v>42.1</v>
      </c>
      <c r="AI16" s="483"/>
      <c r="AJ16" s="483"/>
      <c r="AK16" s="483"/>
      <c r="AL16" s="485"/>
      <c r="AM16" s="424"/>
      <c r="AN16" s="425"/>
      <c r="AO16" s="425"/>
      <c r="AP16" s="425"/>
      <c r="AQ16" s="425"/>
      <c r="AR16" s="425"/>
      <c r="AS16" s="425"/>
      <c r="AT16" s="426"/>
      <c r="AU16" s="427"/>
      <c r="AV16" s="428"/>
      <c r="AW16" s="428"/>
      <c r="AX16" s="428"/>
      <c r="AY16" s="429" t="s">
        <v>142</v>
      </c>
      <c r="AZ16" s="430"/>
      <c r="BA16" s="430"/>
      <c r="BB16" s="430"/>
      <c r="BC16" s="430"/>
      <c r="BD16" s="430"/>
      <c r="BE16" s="430"/>
      <c r="BF16" s="430"/>
      <c r="BG16" s="430"/>
      <c r="BH16" s="430"/>
      <c r="BI16" s="430"/>
      <c r="BJ16" s="430"/>
      <c r="BK16" s="430"/>
      <c r="BL16" s="430"/>
      <c r="BM16" s="431"/>
      <c r="BN16" s="395">
        <v>10110820</v>
      </c>
      <c r="BO16" s="396"/>
      <c r="BP16" s="396"/>
      <c r="BQ16" s="396"/>
      <c r="BR16" s="396"/>
      <c r="BS16" s="396"/>
      <c r="BT16" s="396"/>
      <c r="BU16" s="397"/>
      <c r="BV16" s="395">
        <v>9713330</v>
      </c>
      <c r="BW16" s="396"/>
      <c r="BX16" s="396"/>
      <c r="BY16" s="396"/>
      <c r="BZ16" s="396"/>
      <c r="CA16" s="396"/>
      <c r="CB16" s="396"/>
      <c r="CC16" s="397"/>
      <c r="CD16" s="172"/>
      <c r="CE16" s="509"/>
      <c r="CF16" s="509"/>
      <c r="CG16" s="509"/>
      <c r="CH16" s="509"/>
      <c r="CI16" s="509"/>
      <c r="CJ16" s="509"/>
      <c r="CK16" s="509"/>
      <c r="CL16" s="509"/>
      <c r="CM16" s="509"/>
      <c r="CN16" s="509"/>
      <c r="CO16" s="509"/>
      <c r="CP16" s="509"/>
      <c r="CQ16" s="509"/>
      <c r="CR16" s="509"/>
      <c r="CS16" s="510"/>
      <c r="CT16" s="392"/>
      <c r="CU16" s="393"/>
      <c r="CV16" s="393"/>
      <c r="CW16" s="393"/>
      <c r="CX16" s="393"/>
      <c r="CY16" s="393"/>
      <c r="CZ16" s="393"/>
      <c r="DA16" s="394"/>
      <c r="DB16" s="392"/>
      <c r="DC16" s="393"/>
      <c r="DD16" s="393"/>
      <c r="DE16" s="393"/>
      <c r="DF16" s="393"/>
      <c r="DG16" s="393"/>
      <c r="DH16" s="393"/>
      <c r="DI16" s="394"/>
    </row>
    <row r="17" spans="1:113" ht="18.75" customHeight="1" thickBot="1" x14ac:dyDescent="0.25">
      <c r="A17" s="163"/>
      <c r="B17" s="461"/>
      <c r="C17" s="462"/>
      <c r="D17" s="462"/>
      <c r="E17" s="462"/>
      <c r="F17" s="462"/>
      <c r="G17" s="462"/>
      <c r="H17" s="462"/>
      <c r="I17" s="462"/>
      <c r="J17" s="462"/>
      <c r="K17" s="463"/>
      <c r="L17" s="182"/>
      <c r="M17" s="506" t="s">
        <v>143</v>
      </c>
      <c r="N17" s="507"/>
      <c r="O17" s="507"/>
      <c r="P17" s="507"/>
      <c r="Q17" s="508"/>
      <c r="R17" s="501" t="s">
        <v>144</v>
      </c>
      <c r="S17" s="502"/>
      <c r="T17" s="502"/>
      <c r="U17" s="502"/>
      <c r="V17" s="503"/>
      <c r="W17" s="411" t="s">
        <v>145</v>
      </c>
      <c r="X17" s="412"/>
      <c r="Y17" s="412"/>
      <c r="Z17" s="412"/>
      <c r="AA17" s="412"/>
      <c r="AB17" s="402"/>
      <c r="AC17" s="446">
        <v>17770</v>
      </c>
      <c r="AD17" s="447"/>
      <c r="AE17" s="447"/>
      <c r="AF17" s="447"/>
      <c r="AG17" s="489"/>
      <c r="AH17" s="446">
        <v>16074</v>
      </c>
      <c r="AI17" s="447"/>
      <c r="AJ17" s="447"/>
      <c r="AK17" s="447"/>
      <c r="AL17" s="448"/>
      <c r="AM17" s="424"/>
      <c r="AN17" s="425"/>
      <c r="AO17" s="425"/>
      <c r="AP17" s="425"/>
      <c r="AQ17" s="425"/>
      <c r="AR17" s="425"/>
      <c r="AS17" s="425"/>
      <c r="AT17" s="426"/>
      <c r="AU17" s="427"/>
      <c r="AV17" s="428"/>
      <c r="AW17" s="428"/>
      <c r="AX17" s="428"/>
      <c r="AY17" s="429" t="s">
        <v>146</v>
      </c>
      <c r="AZ17" s="430"/>
      <c r="BA17" s="430"/>
      <c r="BB17" s="430"/>
      <c r="BC17" s="430"/>
      <c r="BD17" s="430"/>
      <c r="BE17" s="430"/>
      <c r="BF17" s="430"/>
      <c r="BG17" s="430"/>
      <c r="BH17" s="430"/>
      <c r="BI17" s="430"/>
      <c r="BJ17" s="430"/>
      <c r="BK17" s="430"/>
      <c r="BL17" s="430"/>
      <c r="BM17" s="431"/>
      <c r="BN17" s="395">
        <v>18598092</v>
      </c>
      <c r="BO17" s="396"/>
      <c r="BP17" s="396"/>
      <c r="BQ17" s="396"/>
      <c r="BR17" s="396"/>
      <c r="BS17" s="396"/>
      <c r="BT17" s="396"/>
      <c r="BU17" s="397"/>
      <c r="BV17" s="395">
        <v>18774719</v>
      </c>
      <c r="BW17" s="396"/>
      <c r="BX17" s="396"/>
      <c r="BY17" s="396"/>
      <c r="BZ17" s="396"/>
      <c r="CA17" s="396"/>
      <c r="CB17" s="396"/>
      <c r="CC17" s="397"/>
      <c r="CD17" s="172"/>
      <c r="CE17" s="509"/>
      <c r="CF17" s="509"/>
      <c r="CG17" s="509"/>
      <c r="CH17" s="509"/>
      <c r="CI17" s="509"/>
      <c r="CJ17" s="509"/>
      <c r="CK17" s="509"/>
      <c r="CL17" s="509"/>
      <c r="CM17" s="509"/>
      <c r="CN17" s="509"/>
      <c r="CO17" s="509"/>
      <c r="CP17" s="509"/>
      <c r="CQ17" s="509"/>
      <c r="CR17" s="509"/>
      <c r="CS17" s="510"/>
      <c r="CT17" s="392"/>
      <c r="CU17" s="393"/>
      <c r="CV17" s="393"/>
      <c r="CW17" s="393"/>
      <c r="CX17" s="393"/>
      <c r="CY17" s="393"/>
      <c r="CZ17" s="393"/>
      <c r="DA17" s="394"/>
      <c r="DB17" s="392"/>
      <c r="DC17" s="393"/>
      <c r="DD17" s="393"/>
      <c r="DE17" s="393"/>
      <c r="DF17" s="393"/>
      <c r="DG17" s="393"/>
      <c r="DH17" s="393"/>
      <c r="DI17" s="394"/>
    </row>
    <row r="18" spans="1:113" ht="18.75" customHeight="1" thickBot="1" x14ac:dyDescent="0.25">
      <c r="A18" s="163"/>
      <c r="B18" s="517" t="s">
        <v>147</v>
      </c>
      <c r="C18" s="438"/>
      <c r="D18" s="438"/>
      <c r="E18" s="518"/>
      <c r="F18" s="518"/>
      <c r="G18" s="518"/>
      <c r="H18" s="518"/>
      <c r="I18" s="518"/>
      <c r="J18" s="518"/>
      <c r="K18" s="518"/>
      <c r="L18" s="519">
        <v>32.19</v>
      </c>
      <c r="M18" s="519"/>
      <c r="N18" s="519"/>
      <c r="O18" s="519"/>
      <c r="P18" s="519"/>
      <c r="Q18" s="519"/>
      <c r="R18" s="520"/>
      <c r="S18" s="520"/>
      <c r="T18" s="520"/>
      <c r="U18" s="520"/>
      <c r="V18" s="521"/>
      <c r="W18" s="413"/>
      <c r="X18" s="414"/>
      <c r="Y18" s="414"/>
      <c r="Z18" s="414"/>
      <c r="AA18" s="414"/>
      <c r="AB18" s="405"/>
      <c r="AC18" s="522">
        <v>58.2</v>
      </c>
      <c r="AD18" s="523"/>
      <c r="AE18" s="523"/>
      <c r="AF18" s="523"/>
      <c r="AG18" s="524"/>
      <c r="AH18" s="522">
        <v>56</v>
      </c>
      <c r="AI18" s="523"/>
      <c r="AJ18" s="523"/>
      <c r="AK18" s="523"/>
      <c r="AL18" s="525"/>
      <c r="AM18" s="424"/>
      <c r="AN18" s="425"/>
      <c r="AO18" s="425"/>
      <c r="AP18" s="425"/>
      <c r="AQ18" s="425"/>
      <c r="AR18" s="425"/>
      <c r="AS18" s="425"/>
      <c r="AT18" s="426"/>
      <c r="AU18" s="427"/>
      <c r="AV18" s="428"/>
      <c r="AW18" s="428"/>
      <c r="AX18" s="428"/>
      <c r="AY18" s="429" t="s">
        <v>148</v>
      </c>
      <c r="AZ18" s="430"/>
      <c r="BA18" s="430"/>
      <c r="BB18" s="430"/>
      <c r="BC18" s="430"/>
      <c r="BD18" s="430"/>
      <c r="BE18" s="430"/>
      <c r="BF18" s="430"/>
      <c r="BG18" s="430"/>
      <c r="BH18" s="430"/>
      <c r="BI18" s="430"/>
      <c r="BJ18" s="430"/>
      <c r="BK18" s="430"/>
      <c r="BL18" s="430"/>
      <c r="BM18" s="431"/>
      <c r="BN18" s="395">
        <v>16211536</v>
      </c>
      <c r="BO18" s="396"/>
      <c r="BP18" s="396"/>
      <c r="BQ18" s="396"/>
      <c r="BR18" s="396"/>
      <c r="BS18" s="396"/>
      <c r="BT18" s="396"/>
      <c r="BU18" s="397"/>
      <c r="BV18" s="395">
        <v>15100326</v>
      </c>
      <c r="BW18" s="396"/>
      <c r="BX18" s="396"/>
      <c r="BY18" s="396"/>
      <c r="BZ18" s="396"/>
      <c r="CA18" s="396"/>
      <c r="CB18" s="396"/>
      <c r="CC18" s="397"/>
      <c r="CD18" s="172"/>
      <c r="CE18" s="509"/>
      <c r="CF18" s="509"/>
      <c r="CG18" s="509"/>
      <c r="CH18" s="509"/>
      <c r="CI18" s="509"/>
      <c r="CJ18" s="509"/>
      <c r="CK18" s="509"/>
      <c r="CL18" s="509"/>
      <c r="CM18" s="509"/>
      <c r="CN18" s="509"/>
      <c r="CO18" s="509"/>
      <c r="CP18" s="509"/>
      <c r="CQ18" s="509"/>
      <c r="CR18" s="509"/>
      <c r="CS18" s="510"/>
      <c r="CT18" s="392"/>
      <c r="CU18" s="393"/>
      <c r="CV18" s="393"/>
      <c r="CW18" s="393"/>
      <c r="CX18" s="393"/>
      <c r="CY18" s="393"/>
      <c r="CZ18" s="393"/>
      <c r="DA18" s="394"/>
      <c r="DB18" s="392"/>
      <c r="DC18" s="393"/>
      <c r="DD18" s="393"/>
      <c r="DE18" s="393"/>
      <c r="DF18" s="393"/>
      <c r="DG18" s="393"/>
      <c r="DH18" s="393"/>
      <c r="DI18" s="394"/>
    </row>
    <row r="19" spans="1:113" ht="18.75" customHeight="1" thickBot="1" x14ac:dyDescent="0.25">
      <c r="A19" s="163"/>
      <c r="B19" s="517" t="s">
        <v>149</v>
      </c>
      <c r="C19" s="438"/>
      <c r="D19" s="438"/>
      <c r="E19" s="518"/>
      <c r="F19" s="518"/>
      <c r="G19" s="518"/>
      <c r="H19" s="518"/>
      <c r="I19" s="518"/>
      <c r="J19" s="518"/>
      <c r="K19" s="518"/>
      <c r="L19" s="526">
        <v>1925</v>
      </c>
      <c r="M19" s="526"/>
      <c r="N19" s="526"/>
      <c r="O19" s="526"/>
      <c r="P19" s="526"/>
      <c r="Q19" s="526"/>
      <c r="R19" s="527"/>
      <c r="S19" s="527"/>
      <c r="T19" s="527"/>
      <c r="U19" s="527"/>
      <c r="V19" s="528"/>
      <c r="W19" s="352"/>
      <c r="X19" s="353"/>
      <c r="Y19" s="353"/>
      <c r="Z19" s="353"/>
      <c r="AA19" s="353"/>
      <c r="AB19" s="353"/>
      <c r="AC19" s="504"/>
      <c r="AD19" s="504"/>
      <c r="AE19" s="504"/>
      <c r="AF19" s="504"/>
      <c r="AG19" s="504"/>
      <c r="AH19" s="504"/>
      <c r="AI19" s="504"/>
      <c r="AJ19" s="504"/>
      <c r="AK19" s="504"/>
      <c r="AL19" s="505"/>
      <c r="AM19" s="424"/>
      <c r="AN19" s="425"/>
      <c r="AO19" s="425"/>
      <c r="AP19" s="425"/>
      <c r="AQ19" s="425"/>
      <c r="AR19" s="425"/>
      <c r="AS19" s="425"/>
      <c r="AT19" s="426"/>
      <c r="AU19" s="427"/>
      <c r="AV19" s="428"/>
      <c r="AW19" s="428"/>
      <c r="AX19" s="428"/>
      <c r="AY19" s="429" t="s">
        <v>150</v>
      </c>
      <c r="AZ19" s="430"/>
      <c r="BA19" s="430"/>
      <c r="BB19" s="430"/>
      <c r="BC19" s="430"/>
      <c r="BD19" s="430"/>
      <c r="BE19" s="430"/>
      <c r="BF19" s="430"/>
      <c r="BG19" s="430"/>
      <c r="BH19" s="430"/>
      <c r="BI19" s="430"/>
      <c r="BJ19" s="430"/>
      <c r="BK19" s="430"/>
      <c r="BL19" s="430"/>
      <c r="BM19" s="431"/>
      <c r="BN19" s="395">
        <v>27639002</v>
      </c>
      <c r="BO19" s="396"/>
      <c r="BP19" s="396"/>
      <c r="BQ19" s="396"/>
      <c r="BR19" s="396"/>
      <c r="BS19" s="396"/>
      <c r="BT19" s="396"/>
      <c r="BU19" s="397"/>
      <c r="BV19" s="395">
        <v>23733501</v>
      </c>
      <c r="BW19" s="396"/>
      <c r="BX19" s="396"/>
      <c r="BY19" s="396"/>
      <c r="BZ19" s="396"/>
      <c r="CA19" s="396"/>
      <c r="CB19" s="396"/>
      <c r="CC19" s="397"/>
      <c r="CD19" s="172"/>
      <c r="CE19" s="509"/>
      <c r="CF19" s="509"/>
      <c r="CG19" s="509"/>
      <c r="CH19" s="509"/>
      <c r="CI19" s="509"/>
      <c r="CJ19" s="509"/>
      <c r="CK19" s="509"/>
      <c r="CL19" s="509"/>
      <c r="CM19" s="509"/>
      <c r="CN19" s="509"/>
      <c r="CO19" s="509"/>
      <c r="CP19" s="509"/>
      <c r="CQ19" s="509"/>
      <c r="CR19" s="509"/>
      <c r="CS19" s="510"/>
      <c r="CT19" s="392"/>
      <c r="CU19" s="393"/>
      <c r="CV19" s="393"/>
      <c r="CW19" s="393"/>
      <c r="CX19" s="393"/>
      <c r="CY19" s="393"/>
      <c r="CZ19" s="393"/>
      <c r="DA19" s="394"/>
      <c r="DB19" s="392"/>
      <c r="DC19" s="393"/>
      <c r="DD19" s="393"/>
      <c r="DE19" s="393"/>
      <c r="DF19" s="393"/>
      <c r="DG19" s="393"/>
      <c r="DH19" s="393"/>
      <c r="DI19" s="394"/>
    </row>
    <row r="20" spans="1:113" ht="18.75" customHeight="1" thickBot="1" x14ac:dyDescent="0.25">
      <c r="A20" s="163"/>
      <c r="B20" s="517" t="s">
        <v>151</v>
      </c>
      <c r="C20" s="438"/>
      <c r="D20" s="438"/>
      <c r="E20" s="518"/>
      <c r="F20" s="518"/>
      <c r="G20" s="518"/>
      <c r="H20" s="518"/>
      <c r="I20" s="518"/>
      <c r="J20" s="518"/>
      <c r="K20" s="518"/>
      <c r="L20" s="526">
        <v>24129</v>
      </c>
      <c r="M20" s="526"/>
      <c r="N20" s="526"/>
      <c r="O20" s="526"/>
      <c r="P20" s="526"/>
      <c r="Q20" s="526"/>
      <c r="R20" s="527"/>
      <c r="S20" s="527"/>
      <c r="T20" s="527"/>
      <c r="U20" s="527"/>
      <c r="V20" s="528"/>
      <c r="W20" s="413"/>
      <c r="X20" s="414"/>
      <c r="Y20" s="414"/>
      <c r="Z20" s="414"/>
      <c r="AA20" s="414"/>
      <c r="AB20" s="414"/>
      <c r="AC20" s="529"/>
      <c r="AD20" s="529"/>
      <c r="AE20" s="529"/>
      <c r="AF20" s="529"/>
      <c r="AG20" s="529"/>
      <c r="AH20" s="529"/>
      <c r="AI20" s="529"/>
      <c r="AJ20" s="529"/>
      <c r="AK20" s="529"/>
      <c r="AL20" s="530"/>
      <c r="AM20" s="531"/>
      <c r="AN20" s="450"/>
      <c r="AO20" s="450"/>
      <c r="AP20" s="450"/>
      <c r="AQ20" s="450"/>
      <c r="AR20" s="450"/>
      <c r="AS20" s="450"/>
      <c r="AT20" s="451"/>
      <c r="AU20" s="532"/>
      <c r="AV20" s="533"/>
      <c r="AW20" s="533"/>
      <c r="AX20" s="534"/>
      <c r="AY20" s="429"/>
      <c r="AZ20" s="430"/>
      <c r="BA20" s="430"/>
      <c r="BB20" s="430"/>
      <c r="BC20" s="430"/>
      <c r="BD20" s="430"/>
      <c r="BE20" s="430"/>
      <c r="BF20" s="430"/>
      <c r="BG20" s="430"/>
      <c r="BH20" s="430"/>
      <c r="BI20" s="430"/>
      <c r="BJ20" s="430"/>
      <c r="BK20" s="430"/>
      <c r="BL20" s="430"/>
      <c r="BM20" s="431"/>
      <c r="BN20" s="395"/>
      <c r="BO20" s="396"/>
      <c r="BP20" s="396"/>
      <c r="BQ20" s="396"/>
      <c r="BR20" s="396"/>
      <c r="BS20" s="396"/>
      <c r="BT20" s="396"/>
      <c r="BU20" s="397"/>
      <c r="BV20" s="395"/>
      <c r="BW20" s="396"/>
      <c r="BX20" s="396"/>
      <c r="BY20" s="396"/>
      <c r="BZ20" s="396"/>
      <c r="CA20" s="396"/>
      <c r="CB20" s="396"/>
      <c r="CC20" s="397"/>
      <c r="CD20" s="172"/>
      <c r="CE20" s="509"/>
      <c r="CF20" s="509"/>
      <c r="CG20" s="509"/>
      <c r="CH20" s="509"/>
      <c r="CI20" s="509"/>
      <c r="CJ20" s="509"/>
      <c r="CK20" s="509"/>
      <c r="CL20" s="509"/>
      <c r="CM20" s="509"/>
      <c r="CN20" s="509"/>
      <c r="CO20" s="509"/>
      <c r="CP20" s="509"/>
      <c r="CQ20" s="509"/>
      <c r="CR20" s="509"/>
      <c r="CS20" s="510"/>
      <c r="CT20" s="392"/>
      <c r="CU20" s="393"/>
      <c r="CV20" s="393"/>
      <c r="CW20" s="393"/>
      <c r="CX20" s="393"/>
      <c r="CY20" s="393"/>
      <c r="CZ20" s="393"/>
      <c r="DA20" s="394"/>
      <c r="DB20" s="392"/>
      <c r="DC20" s="393"/>
      <c r="DD20" s="393"/>
      <c r="DE20" s="393"/>
      <c r="DF20" s="393"/>
      <c r="DG20" s="393"/>
      <c r="DH20" s="393"/>
      <c r="DI20" s="394"/>
    </row>
    <row r="21" spans="1:113" ht="18.75" customHeight="1" thickBot="1" x14ac:dyDescent="0.25">
      <c r="A21" s="163"/>
      <c r="B21" s="535" t="s">
        <v>152</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11"/>
      <c r="AZ21" s="512"/>
      <c r="BA21" s="512"/>
      <c r="BB21" s="512"/>
      <c r="BC21" s="512"/>
      <c r="BD21" s="512"/>
      <c r="BE21" s="512"/>
      <c r="BF21" s="512"/>
      <c r="BG21" s="512"/>
      <c r="BH21" s="512"/>
      <c r="BI21" s="512"/>
      <c r="BJ21" s="512"/>
      <c r="BK21" s="512"/>
      <c r="BL21" s="512"/>
      <c r="BM21" s="513"/>
      <c r="BN21" s="514"/>
      <c r="BO21" s="515"/>
      <c r="BP21" s="515"/>
      <c r="BQ21" s="515"/>
      <c r="BR21" s="515"/>
      <c r="BS21" s="515"/>
      <c r="BT21" s="515"/>
      <c r="BU21" s="516"/>
      <c r="BV21" s="514"/>
      <c r="BW21" s="515"/>
      <c r="BX21" s="515"/>
      <c r="BY21" s="515"/>
      <c r="BZ21" s="515"/>
      <c r="CA21" s="515"/>
      <c r="CB21" s="515"/>
      <c r="CC21" s="516"/>
      <c r="CD21" s="172"/>
      <c r="CE21" s="509"/>
      <c r="CF21" s="509"/>
      <c r="CG21" s="509"/>
      <c r="CH21" s="509"/>
      <c r="CI21" s="509"/>
      <c r="CJ21" s="509"/>
      <c r="CK21" s="509"/>
      <c r="CL21" s="509"/>
      <c r="CM21" s="509"/>
      <c r="CN21" s="509"/>
      <c r="CO21" s="509"/>
      <c r="CP21" s="509"/>
      <c r="CQ21" s="509"/>
      <c r="CR21" s="509"/>
      <c r="CS21" s="510"/>
      <c r="CT21" s="392"/>
      <c r="CU21" s="393"/>
      <c r="CV21" s="393"/>
      <c r="CW21" s="393"/>
      <c r="CX21" s="393"/>
      <c r="CY21" s="393"/>
      <c r="CZ21" s="393"/>
      <c r="DA21" s="394"/>
      <c r="DB21" s="392"/>
      <c r="DC21" s="393"/>
      <c r="DD21" s="393"/>
      <c r="DE21" s="393"/>
      <c r="DF21" s="393"/>
      <c r="DG21" s="393"/>
      <c r="DH21" s="393"/>
      <c r="DI21" s="394"/>
    </row>
    <row r="22" spans="1:113" ht="18.75" customHeight="1" x14ac:dyDescent="0.2">
      <c r="A22" s="163"/>
      <c r="B22" s="565" t="s">
        <v>153</v>
      </c>
      <c r="C22" s="539"/>
      <c r="D22" s="540"/>
      <c r="E22" s="407" t="s">
        <v>1</v>
      </c>
      <c r="F22" s="412"/>
      <c r="G22" s="412"/>
      <c r="H22" s="412"/>
      <c r="I22" s="412"/>
      <c r="J22" s="412"/>
      <c r="K22" s="402"/>
      <c r="L22" s="407" t="s">
        <v>154</v>
      </c>
      <c r="M22" s="412"/>
      <c r="N22" s="412"/>
      <c r="O22" s="412"/>
      <c r="P22" s="402"/>
      <c r="Q22" s="570" t="s">
        <v>155</v>
      </c>
      <c r="R22" s="571"/>
      <c r="S22" s="571"/>
      <c r="T22" s="571"/>
      <c r="U22" s="571"/>
      <c r="V22" s="572"/>
      <c r="W22" s="538" t="s">
        <v>156</v>
      </c>
      <c r="X22" s="539"/>
      <c r="Y22" s="540"/>
      <c r="Z22" s="407" t="s">
        <v>1</v>
      </c>
      <c r="AA22" s="412"/>
      <c r="AB22" s="412"/>
      <c r="AC22" s="412"/>
      <c r="AD22" s="412"/>
      <c r="AE22" s="412"/>
      <c r="AF22" s="412"/>
      <c r="AG22" s="402"/>
      <c r="AH22" s="576" t="s">
        <v>157</v>
      </c>
      <c r="AI22" s="412"/>
      <c r="AJ22" s="412"/>
      <c r="AK22" s="412"/>
      <c r="AL22" s="402"/>
      <c r="AM22" s="576" t="s">
        <v>158</v>
      </c>
      <c r="AN22" s="577"/>
      <c r="AO22" s="577"/>
      <c r="AP22" s="577"/>
      <c r="AQ22" s="577"/>
      <c r="AR22" s="578"/>
      <c r="AS22" s="570" t="s">
        <v>155</v>
      </c>
      <c r="AT22" s="571"/>
      <c r="AU22" s="571"/>
      <c r="AV22" s="571"/>
      <c r="AW22" s="571"/>
      <c r="AX22" s="582"/>
      <c r="AY22" s="355" t="s">
        <v>159</v>
      </c>
      <c r="AZ22" s="356"/>
      <c r="BA22" s="356"/>
      <c r="BB22" s="356"/>
      <c r="BC22" s="356"/>
      <c r="BD22" s="356"/>
      <c r="BE22" s="356"/>
      <c r="BF22" s="356"/>
      <c r="BG22" s="356"/>
      <c r="BH22" s="356"/>
      <c r="BI22" s="356"/>
      <c r="BJ22" s="356"/>
      <c r="BK22" s="356"/>
      <c r="BL22" s="356"/>
      <c r="BM22" s="357"/>
      <c r="BN22" s="358">
        <v>6160317</v>
      </c>
      <c r="BO22" s="359"/>
      <c r="BP22" s="359"/>
      <c r="BQ22" s="359"/>
      <c r="BR22" s="359"/>
      <c r="BS22" s="359"/>
      <c r="BT22" s="359"/>
      <c r="BU22" s="360"/>
      <c r="BV22" s="358">
        <v>6104568</v>
      </c>
      <c r="BW22" s="359"/>
      <c r="BX22" s="359"/>
      <c r="BY22" s="359"/>
      <c r="BZ22" s="359"/>
      <c r="CA22" s="359"/>
      <c r="CB22" s="359"/>
      <c r="CC22" s="360"/>
      <c r="CD22" s="172"/>
      <c r="CE22" s="509"/>
      <c r="CF22" s="509"/>
      <c r="CG22" s="509"/>
      <c r="CH22" s="509"/>
      <c r="CI22" s="509"/>
      <c r="CJ22" s="509"/>
      <c r="CK22" s="509"/>
      <c r="CL22" s="509"/>
      <c r="CM22" s="509"/>
      <c r="CN22" s="509"/>
      <c r="CO22" s="509"/>
      <c r="CP22" s="509"/>
      <c r="CQ22" s="509"/>
      <c r="CR22" s="509"/>
      <c r="CS22" s="510"/>
      <c r="CT22" s="392"/>
      <c r="CU22" s="393"/>
      <c r="CV22" s="393"/>
      <c r="CW22" s="393"/>
      <c r="CX22" s="393"/>
      <c r="CY22" s="393"/>
      <c r="CZ22" s="393"/>
      <c r="DA22" s="394"/>
      <c r="DB22" s="392"/>
      <c r="DC22" s="393"/>
      <c r="DD22" s="393"/>
      <c r="DE22" s="393"/>
      <c r="DF22" s="393"/>
      <c r="DG22" s="393"/>
      <c r="DH22" s="393"/>
      <c r="DI22" s="394"/>
    </row>
    <row r="23" spans="1:113" ht="18.75" customHeight="1" x14ac:dyDescent="0.2">
      <c r="A23" s="163"/>
      <c r="B23" s="566"/>
      <c r="C23" s="542"/>
      <c r="D23" s="543"/>
      <c r="E23" s="381"/>
      <c r="F23" s="386"/>
      <c r="G23" s="386"/>
      <c r="H23" s="386"/>
      <c r="I23" s="386"/>
      <c r="J23" s="386"/>
      <c r="K23" s="375"/>
      <c r="L23" s="381"/>
      <c r="M23" s="386"/>
      <c r="N23" s="386"/>
      <c r="O23" s="386"/>
      <c r="P23" s="375"/>
      <c r="Q23" s="573"/>
      <c r="R23" s="574"/>
      <c r="S23" s="574"/>
      <c r="T23" s="574"/>
      <c r="U23" s="574"/>
      <c r="V23" s="575"/>
      <c r="W23" s="541"/>
      <c r="X23" s="542"/>
      <c r="Y23" s="543"/>
      <c r="Z23" s="381"/>
      <c r="AA23" s="386"/>
      <c r="AB23" s="386"/>
      <c r="AC23" s="386"/>
      <c r="AD23" s="386"/>
      <c r="AE23" s="386"/>
      <c r="AF23" s="386"/>
      <c r="AG23" s="375"/>
      <c r="AH23" s="381"/>
      <c r="AI23" s="386"/>
      <c r="AJ23" s="386"/>
      <c r="AK23" s="386"/>
      <c r="AL23" s="375"/>
      <c r="AM23" s="579"/>
      <c r="AN23" s="580"/>
      <c r="AO23" s="580"/>
      <c r="AP23" s="580"/>
      <c r="AQ23" s="580"/>
      <c r="AR23" s="581"/>
      <c r="AS23" s="573"/>
      <c r="AT23" s="574"/>
      <c r="AU23" s="574"/>
      <c r="AV23" s="574"/>
      <c r="AW23" s="574"/>
      <c r="AX23" s="583"/>
      <c r="AY23" s="429" t="s">
        <v>160</v>
      </c>
      <c r="AZ23" s="430"/>
      <c r="BA23" s="430"/>
      <c r="BB23" s="430"/>
      <c r="BC23" s="430"/>
      <c r="BD23" s="430"/>
      <c r="BE23" s="430"/>
      <c r="BF23" s="430"/>
      <c r="BG23" s="430"/>
      <c r="BH23" s="430"/>
      <c r="BI23" s="430"/>
      <c r="BJ23" s="430"/>
      <c r="BK23" s="430"/>
      <c r="BL23" s="430"/>
      <c r="BM23" s="431"/>
      <c r="BN23" s="395">
        <v>3641291</v>
      </c>
      <c r="BO23" s="396"/>
      <c r="BP23" s="396"/>
      <c r="BQ23" s="396"/>
      <c r="BR23" s="396"/>
      <c r="BS23" s="396"/>
      <c r="BT23" s="396"/>
      <c r="BU23" s="397"/>
      <c r="BV23" s="395">
        <v>4148046</v>
      </c>
      <c r="BW23" s="396"/>
      <c r="BX23" s="396"/>
      <c r="BY23" s="396"/>
      <c r="BZ23" s="396"/>
      <c r="CA23" s="396"/>
      <c r="CB23" s="396"/>
      <c r="CC23" s="397"/>
      <c r="CD23" s="172"/>
      <c r="CE23" s="509"/>
      <c r="CF23" s="509"/>
      <c r="CG23" s="509"/>
      <c r="CH23" s="509"/>
      <c r="CI23" s="509"/>
      <c r="CJ23" s="509"/>
      <c r="CK23" s="509"/>
      <c r="CL23" s="509"/>
      <c r="CM23" s="509"/>
      <c r="CN23" s="509"/>
      <c r="CO23" s="509"/>
      <c r="CP23" s="509"/>
      <c r="CQ23" s="509"/>
      <c r="CR23" s="509"/>
      <c r="CS23" s="510"/>
      <c r="CT23" s="392"/>
      <c r="CU23" s="393"/>
      <c r="CV23" s="393"/>
      <c r="CW23" s="393"/>
      <c r="CX23" s="393"/>
      <c r="CY23" s="393"/>
      <c r="CZ23" s="393"/>
      <c r="DA23" s="394"/>
      <c r="DB23" s="392"/>
      <c r="DC23" s="393"/>
      <c r="DD23" s="393"/>
      <c r="DE23" s="393"/>
      <c r="DF23" s="393"/>
      <c r="DG23" s="393"/>
      <c r="DH23" s="393"/>
      <c r="DI23" s="394"/>
    </row>
    <row r="24" spans="1:113" ht="18.75" customHeight="1" thickBot="1" x14ac:dyDescent="0.25">
      <c r="A24" s="163"/>
      <c r="B24" s="566"/>
      <c r="C24" s="542"/>
      <c r="D24" s="543"/>
      <c r="E24" s="445" t="s">
        <v>161</v>
      </c>
      <c r="F24" s="425"/>
      <c r="G24" s="425"/>
      <c r="H24" s="425"/>
      <c r="I24" s="425"/>
      <c r="J24" s="425"/>
      <c r="K24" s="426"/>
      <c r="L24" s="446">
        <v>1</v>
      </c>
      <c r="M24" s="447"/>
      <c r="N24" s="447"/>
      <c r="O24" s="447"/>
      <c r="P24" s="489"/>
      <c r="Q24" s="446">
        <v>9230</v>
      </c>
      <c r="R24" s="447"/>
      <c r="S24" s="447"/>
      <c r="T24" s="447"/>
      <c r="U24" s="447"/>
      <c r="V24" s="489"/>
      <c r="W24" s="541"/>
      <c r="X24" s="542"/>
      <c r="Y24" s="543"/>
      <c r="Z24" s="445" t="s">
        <v>162</v>
      </c>
      <c r="AA24" s="425"/>
      <c r="AB24" s="425"/>
      <c r="AC24" s="425"/>
      <c r="AD24" s="425"/>
      <c r="AE24" s="425"/>
      <c r="AF24" s="425"/>
      <c r="AG24" s="426"/>
      <c r="AH24" s="446">
        <v>391</v>
      </c>
      <c r="AI24" s="447"/>
      <c r="AJ24" s="447"/>
      <c r="AK24" s="447"/>
      <c r="AL24" s="489"/>
      <c r="AM24" s="446">
        <v>1174564</v>
      </c>
      <c r="AN24" s="447"/>
      <c r="AO24" s="447"/>
      <c r="AP24" s="447"/>
      <c r="AQ24" s="447"/>
      <c r="AR24" s="489"/>
      <c r="AS24" s="446">
        <v>3004</v>
      </c>
      <c r="AT24" s="447"/>
      <c r="AU24" s="447"/>
      <c r="AV24" s="447"/>
      <c r="AW24" s="447"/>
      <c r="AX24" s="448"/>
      <c r="AY24" s="511" t="s">
        <v>163</v>
      </c>
      <c r="AZ24" s="512"/>
      <c r="BA24" s="512"/>
      <c r="BB24" s="512"/>
      <c r="BC24" s="512"/>
      <c r="BD24" s="512"/>
      <c r="BE24" s="512"/>
      <c r="BF24" s="512"/>
      <c r="BG24" s="512"/>
      <c r="BH24" s="512"/>
      <c r="BI24" s="512"/>
      <c r="BJ24" s="512"/>
      <c r="BK24" s="512"/>
      <c r="BL24" s="512"/>
      <c r="BM24" s="513"/>
      <c r="BN24" s="395">
        <v>5974256</v>
      </c>
      <c r="BO24" s="396"/>
      <c r="BP24" s="396"/>
      <c r="BQ24" s="396"/>
      <c r="BR24" s="396"/>
      <c r="BS24" s="396"/>
      <c r="BT24" s="396"/>
      <c r="BU24" s="397"/>
      <c r="BV24" s="395">
        <v>5819055</v>
      </c>
      <c r="BW24" s="396"/>
      <c r="BX24" s="396"/>
      <c r="BY24" s="396"/>
      <c r="BZ24" s="396"/>
      <c r="CA24" s="396"/>
      <c r="CB24" s="396"/>
      <c r="CC24" s="397"/>
      <c r="CD24" s="172"/>
      <c r="CE24" s="509"/>
      <c r="CF24" s="509"/>
      <c r="CG24" s="509"/>
      <c r="CH24" s="509"/>
      <c r="CI24" s="509"/>
      <c r="CJ24" s="509"/>
      <c r="CK24" s="509"/>
      <c r="CL24" s="509"/>
      <c r="CM24" s="509"/>
      <c r="CN24" s="509"/>
      <c r="CO24" s="509"/>
      <c r="CP24" s="509"/>
      <c r="CQ24" s="509"/>
      <c r="CR24" s="509"/>
      <c r="CS24" s="510"/>
      <c r="CT24" s="392"/>
      <c r="CU24" s="393"/>
      <c r="CV24" s="393"/>
      <c r="CW24" s="393"/>
      <c r="CX24" s="393"/>
      <c r="CY24" s="393"/>
      <c r="CZ24" s="393"/>
      <c r="DA24" s="394"/>
      <c r="DB24" s="392"/>
      <c r="DC24" s="393"/>
      <c r="DD24" s="393"/>
      <c r="DE24" s="393"/>
      <c r="DF24" s="393"/>
      <c r="DG24" s="393"/>
      <c r="DH24" s="393"/>
      <c r="DI24" s="394"/>
    </row>
    <row r="25" spans="1:113" ht="18.75" customHeight="1" x14ac:dyDescent="0.2">
      <c r="A25" s="163"/>
      <c r="B25" s="566"/>
      <c r="C25" s="542"/>
      <c r="D25" s="543"/>
      <c r="E25" s="445" t="s">
        <v>164</v>
      </c>
      <c r="F25" s="425"/>
      <c r="G25" s="425"/>
      <c r="H25" s="425"/>
      <c r="I25" s="425"/>
      <c r="J25" s="425"/>
      <c r="K25" s="426"/>
      <c r="L25" s="446">
        <v>1</v>
      </c>
      <c r="M25" s="447"/>
      <c r="N25" s="447"/>
      <c r="O25" s="447"/>
      <c r="P25" s="489"/>
      <c r="Q25" s="446">
        <v>7610</v>
      </c>
      <c r="R25" s="447"/>
      <c r="S25" s="447"/>
      <c r="T25" s="447"/>
      <c r="U25" s="447"/>
      <c r="V25" s="489"/>
      <c r="W25" s="541"/>
      <c r="X25" s="542"/>
      <c r="Y25" s="543"/>
      <c r="Z25" s="445" t="s">
        <v>165</v>
      </c>
      <c r="AA25" s="425"/>
      <c r="AB25" s="425"/>
      <c r="AC25" s="425"/>
      <c r="AD25" s="425"/>
      <c r="AE25" s="425"/>
      <c r="AF25" s="425"/>
      <c r="AG25" s="426"/>
      <c r="AH25" s="446" t="s">
        <v>122</v>
      </c>
      <c r="AI25" s="447"/>
      <c r="AJ25" s="447"/>
      <c r="AK25" s="447"/>
      <c r="AL25" s="489"/>
      <c r="AM25" s="446" t="s">
        <v>122</v>
      </c>
      <c r="AN25" s="447"/>
      <c r="AO25" s="447"/>
      <c r="AP25" s="447"/>
      <c r="AQ25" s="447"/>
      <c r="AR25" s="489"/>
      <c r="AS25" s="446" t="s">
        <v>122</v>
      </c>
      <c r="AT25" s="447"/>
      <c r="AU25" s="447"/>
      <c r="AV25" s="447"/>
      <c r="AW25" s="447"/>
      <c r="AX25" s="448"/>
      <c r="AY25" s="355" t="s">
        <v>166</v>
      </c>
      <c r="AZ25" s="356"/>
      <c r="BA25" s="356"/>
      <c r="BB25" s="356"/>
      <c r="BC25" s="356"/>
      <c r="BD25" s="356"/>
      <c r="BE25" s="356"/>
      <c r="BF25" s="356"/>
      <c r="BG25" s="356"/>
      <c r="BH25" s="356"/>
      <c r="BI25" s="356"/>
      <c r="BJ25" s="356"/>
      <c r="BK25" s="356"/>
      <c r="BL25" s="356"/>
      <c r="BM25" s="357"/>
      <c r="BN25" s="358">
        <v>4895747</v>
      </c>
      <c r="BO25" s="359"/>
      <c r="BP25" s="359"/>
      <c r="BQ25" s="359"/>
      <c r="BR25" s="359"/>
      <c r="BS25" s="359"/>
      <c r="BT25" s="359"/>
      <c r="BU25" s="360"/>
      <c r="BV25" s="358">
        <v>5056704</v>
      </c>
      <c r="BW25" s="359"/>
      <c r="BX25" s="359"/>
      <c r="BY25" s="359"/>
      <c r="BZ25" s="359"/>
      <c r="CA25" s="359"/>
      <c r="CB25" s="359"/>
      <c r="CC25" s="360"/>
      <c r="CD25" s="172"/>
      <c r="CE25" s="509"/>
      <c r="CF25" s="509"/>
      <c r="CG25" s="509"/>
      <c r="CH25" s="509"/>
      <c r="CI25" s="509"/>
      <c r="CJ25" s="509"/>
      <c r="CK25" s="509"/>
      <c r="CL25" s="509"/>
      <c r="CM25" s="509"/>
      <c r="CN25" s="509"/>
      <c r="CO25" s="509"/>
      <c r="CP25" s="509"/>
      <c r="CQ25" s="509"/>
      <c r="CR25" s="509"/>
      <c r="CS25" s="510"/>
      <c r="CT25" s="392"/>
      <c r="CU25" s="393"/>
      <c r="CV25" s="393"/>
      <c r="CW25" s="393"/>
      <c r="CX25" s="393"/>
      <c r="CY25" s="393"/>
      <c r="CZ25" s="393"/>
      <c r="DA25" s="394"/>
      <c r="DB25" s="392"/>
      <c r="DC25" s="393"/>
      <c r="DD25" s="393"/>
      <c r="DE25" s="393"/>
      <c r="DF25" s="393"/>
      <c r="DG25" s="393"/>
      <c r="DH25" s="393"/>
      <c r="DI25" s="394"/>
    </row>
    <row r="26" spans="1:113" ht="18.75" customHeight="1" x14ac:dyDescent="0.2">
      <c r="A26" s="163"/>
      <c r="B26" s="566"/>
      <c r="C26" s="542"/>
      <c r="D26" s="543"/>
      <c r="E26" s="445" t="s">
        <v>167</v>
      </c>
      <c r="F26" s="425"/>
      <c r="G26" s="425"/>
      <c r="H26" s="425"/>
      <c r="I26" s="425"/>
      <c r="J26" s="425"/>
      <c r="K26" s="426"/>
      <c r="L26" s="446">
        <v>1</v>
      </c>
      <c r="M26" s="447"/>
      <c r="N26" s="447"/>
      <c r="O26" s="447"/>
      <c r="P26" s="489"/>
      <c r="Q26" s="446">
        <v>6910</v>
      </c>
      <c r="R26" s="447"/>
      <c r="S26" s="447"/>
      <c r="T26" s="447"/>
      <c r="U26" s="447"/>
      <c r="V26" s="489"/>
      <c r="W26" s="541"/>
      <c r="X26" s="542"/>
      <c r="Y26" s="543"/>
      <c r="Z26" s="445" t="s">
        <v>168</v>
      </c>
      <c r="AA26" s="547"/>
      <c r="AB26" s="547"/>
      <c r="AC26" s="547"/>
      <c r="AD26" s="547"/>
      <c r="AE26" s="547"/>
      <c r="AF26" s="547"/>
      <c r="AG26" s="548"/>
      <c r="AH26" s="446">
        <v>2</v>
      </c>
      <c r="AI26" s="447"/>
      <c r="AJ26" s="447"/>
      <c r="AK26" s="447"/>
      <c r="AL26" s="489"/>
      <c r="AM26" s="446" t="s">
        <v>169</v>
      </c>
      <c r="AN26" s="447"/>
      <c r="AO26" s="447"/>
      <c r="AP26" s="447"/>
      <c r="AQ26" s="447"/>
      <c r="AR26" s="489"/>
      <c r="AS26" s="446" t="s">
        <v>169</v>
      </c>
      <c r="AT26" s="447"/>
      <c r="AU26" s="447"/>
      <c r="AV26" s="447"/>
      <c r="AW26" s="447"/>
      <c r="AX26" s="448"/>
      <c r="AY26" s="398" t="s">
        <v>170</v>
      </c>
      <c r="AZ26" s="399"/>
      <c r="BA26" s="399"/>
      <c r="BB26" s="399"/>
      <c r="BC26" s="399"/>
      <c r="BD26" s="399"/>
      <c r="BE26" s="399"/>
      <c r="BF26" s="399"/>
      <c r="BG26" s="399"/>
      <c r="BH26" s="399"/>
      <c r="BI26" s="399"/>
      <c r="BJ26" s="399"/>
      <c r="BK26" s="399"/>
      <c r="BL26" s="399"/>
      <c r="BM26" s="400"/>
      <c r="BN26" s="395" t="s">
        <v>122</v>
      </c>
      <c r="BO26" s="396"/>
      <c r="BP26" s="396"/>
      <c r="BQ26" s="396"/>
      <c r="BR26" s="396"/>
      <c r="BS26" s="396"/>
      <c r="BT26" s="396"/>
      <c r="BU26" s="397"/>
      <c r="BV26" s="395" t="s">
        <v>122</v>
      </c>
      <c r="BW26" s="396"/>
      <c r="BX26" s="396"/>
      <c r="BY26" s="396"/>
      <c r="BZ26" s="396"/>
      <c r="CA26" s="396"/>
      <c r="CB26" s="396"/>
      <c r="CC26" s="397"/>
      <c r="CD26" s="172"/>
      <c r="CE26" s="509"/>
      <c r="CF26" s="509"/>
      <c r="CG26" s="509"/>
      <c r="CH26" s="509"/>
      <c r="CI26" s="509"/>
      <c r="CJ26" s="509"/>
      <c r="CK26" s="509"/>
      <c r="CL26" s="509"/>
      <c r="CM26" s="509"/>
      <c r="CN26" s="509"/>
      <c r="CO26" s="509"/>
      <c r="CP26" s="509"/>
      <c r="CQ26" s="509"/>
      <c r="CR26" s="509"/>
      <c r="CS26" s="510"/>
      <c r="CT26" s="392"/>
      <c r="CU26" s="393"/>
      <c r="CV26" s="393"/>
      <c r="CW26" s="393"/>
      <c r="CX26" s="393"/>
      <c r="CY26" s="393"/>
      <c r="CZ26" s="393"/>
      <c r="DA26" s="394"/>
      <c r="DB26" s="392"/>
      <c r="DC26" s="393"/>
      <c r="DD26" s="393"/>
      <c r="DE26" s="393"/>
      <c r="DF26" s="393"/>
      <c r="DG26" s="393"/>
      <c r="DH26" s="393"/>
      <c r="DI26" s="394"/>
    </row>
    <row r="27" spans="1:113" ht="18.75" customHeight="1" thickBot="1" x14ac:dyDescent="0.25">
      <c r="A27" s="163"/>
      <c r="B27" s="566"/>
      <c r="C27" s="542"/>
      <c r="D27" s="543"/>
      <c r="E27" s="445" t="s">
        <v>171</v>
      </c>
      <c r="F27" s="425"/>
      <c r="G27" s="425"/>
      <c r="H27" s="425"/>
      <c r="I27" s="425"/>
      <c r="J27" s="425"/>
      <c r="K27" s="426"/>
      <c r="L27" s="446">
        <v>1</v>
      </c>
      <c r="M27" s="447"/>
      <c r="N27" s="447"/>
      <c r="O27" s="447"/>
      <c r="P27" s="489"/>
      <c r="Q27" s="446">
        <v>5020</v>
      </c>
      <c r="R27" s="447"/>
      <c r="S27" s="447"/>
      <c r="T27" s="447"/>
      <c r="U27" s="447"/>
      <c r="V27" s="489"/>
      <c r="W27" s="541"/>
      <c r="X27" s="542"/>
      <c r="Y27" s="543"/>
      <c r="Z27" s="445" t="s">
        <v>172</v>
      </c>
      <c r="AA27" s="425"/>
      <c r="AB27" s="425"/>
      <c r="AC27" s="425"/>
      <c r="AD27" s="425"/>
      <c r="AE27" s="425"/>
      <c r="AF27" s="425"/>
      <c r="AG27" s="426"/>
      <c r="AH27" s="446">
        <v>5</v>
      </c>
      <c r="AI27" s="447"/>
      <c r="AJ27" s="447"/>
      <c r="AK27" s="447"/>
      <c r="AL27" s="489"/>
      <c r="AM27" s="446">
        <v>15325</v>
      </c>
      <c r="AN27" s="447"/>
      <c r="AO27" s="447"/>
      <c r="AP27" s="447"/>
      <c r="AQ27" s="447"/>
      <c r="AR27" s="489"/>
      <c r="AS27" s="446">
        <v>3065</v>
      </c>
      <c r="AT27" s="447"/>
      <c r="AU27" s="447"/>
      <c r="AV27" s="447"/>
      <c r="AW27" s="447"/>
      <c r="AX27" s="448"/>
      <c r="AY27" s="490" t="s">
        <v>173</v>
      </c>
      <c r="AZ27" s="491"/>
      <c r="BA27" s="491"/>
      <c r="BB27" s="491"/>
      <c r="BC27" s="491"/>
      <c r="BD27" s="491"/>
      <c r="BE27" s="491"/>
      <c r="BF27" s="491"/>
      <c r="BG27" s="491"/>
      <c r="BH27" s="491"/>
      <c r="BI27" s="491"/>
      <c r="BJ27" s="491"/>
      <c r="BK27" s="491"/>
      <c r="BL27" s="491"/>
      <c r="BM27" s="492"/>
      <c r="BN27" s="514">
        <v>522720</v>
      </c>
      <c r="BO27" s="515"/>
      <c r="BP27" s="515"/>
      <c r="BQ27" s="515"/>
      <c r="BR27" s="515"/>
      <c r="BS27" s="515"/>
      <c r="BT27" s="515"/>
      <c r="BU27" s="516"/>
      <c r="BV27" s="514">
        <v>522518</v>
      </c>
      <c r="BW27" s="515"/>
      <c r="BX27" s="515"/>
      <c r="BY27" s="515"/>
      <c r="BZ27" s="515"/>
      <c r="CA27" s="515"/>
      <c r="CB27" s="515"/>
      <c r="CC27" s="516"/>
      <c r="CD27" s="166"/>
      <c r="CE27" s="509"/>
      <c r="CF27" s="509"/>
      <c r="CG27" s="509"/>
      <c r="CH27" s="509"/>
      <c r="CI27" s="509"/>
      <c r="CJ27" s="509"/>
      <c r="CK27" s="509"/>
      <c r="CL27" s="509"/>
      <c r="CM27" s="509"/>
      <c r="CN27" s="509"/>
      <c r="CO27" s="509"/>
      <c r="CP27" s="509"/>
      <c r="CQ27" s="509"/>
      <c r="CR27" s="509"/>
      <c r="CS27" s="510"/>
      <c r="CT27" s="392"/>
      <c r="CU27" s="393"/>
      <c r="CV27" s="393"/>
      <c r="CW27" s="393"/>
      <c r="CX27" s="393"/>
      <c r="CY27" s="393"/>
      <c r="CZ27" s="393"/>
      <c r="DA27" s="394"/>
      <c r="DB27" s="392"/>
      <c r="DC27" s="393"/>
      <c r="DD27" s="393"/>
      <c r="DE27" s="393"/>
      <c r="DF27" s="393"/>
      <c r="DG27" s="393"/>
      <c r="DH27" s="393"/>
      <c r="DI27" s="394"/>
    </row>
    <row r="28" spans="1:113" ht="18.75" customHeight="1" x14ac:dyDescent="0.2">
      <c r="A28" s="163"/>
      <c r="B28" s="566"/>
      <c r="C28" s="542"/>
      <c r="D28" s="543"/>
      <c r="E28" s="445" t="s">
        <v>174</v>
      </c>
      <c r="F28" s="425"/>
      <c r="G28" s="425"/>
      <c r="H28" s="425"/>
      <c r="I28" s="425"/>
      <c r="J28" s="425"/>
      <c r="K28" s="426"/>
      <c r="L28" s="446">
        <v>1</v>
      </c>
      <c r="M28" s="447"/>
      <c r="N28" s="447"/>
      <c r="O28" s="447"/>
      <c r="P28" s="489"/>
      <c r="Q28" s="446">
        <v>4300</v>
      </c>
      <c r="R28" s="447"/>
      <c r="S28" s="447"/>
      <c r="T28" s="447"/>
      <c r="U28" s="447"/>
      <c r="V28" s="489"/>
      <c r="W28" s="541"/>
      <c r="X28" s="542"/>
      <c r="Y28" s="543"/>
      <c r="Z28" s="445" t="s">
        <v>175</v>
      </c>
      <c r="AA28" s="425"/>
      <c r="AB28" s="425"/>
      <c r="AC28" s="425"/>
      <c r="AD28" s="425"/>
      <c r="AE28" s="425"/>
      <c r="AF28" s="425"/>
      <c r="AG28" s="426"/>
      <c r="AH28" s="446" t="s">
        <v>122</v>
      </c>
      <c r="AI28" s="447"/>
      <c r="AJ28" s="447"/>
      <c r="AK28" s="447"/>
      <c r="AL28" s="489"/>
      <c r="AM28" s="446" t="s">
        <v>122</v>
      </c>
      <c r="AN28" s="447"/>
      <c r="AO28" s="447"/>
      <c r="AP28" s="447"/>
      <c r="AQ28" s="447"/>
      <c r="AR28" s="489"/>
      <c r="AS28" s="446" t="s">
        <v>122</v>
      </c>
      <c r="AT28" s="447"/>
      <c r="AU28" s="447"/>
      <c r="AV28" s="447"/>
      <c r="AW28" s="447"/>
      <c r="AX28" s="448"/>
      <c r="AY28" s="549" t="s">
        <v>176</v>
      </c>
      <c r="AZ28" s="550"/>
      <c r="BA28" s="550"/>
      <c r="BB28" s="551"/>
      <c r="BC28" s="355" t="s">
        <v>46</v>
      </c>
      <c r="BD28" s="356"/>
      <c r="BE28" s="356"/>
      <c r="BF28" s="356"/>
      <c r="BG28" s="356"/>
      <c r="BH28" s="356"/>
      <c r="BI28" s="356"/>
      <c r="BJ28" s="356"/>
      <c r="BK28" s="356"/>
      <c r="BL28" s="356"/>
      <c r="BM28" s="357"/>
      <c r="BN28" s="358">
        <v>7047195</v>
      </c>
      <c r="BO28" s="359"/>
      <c r="BP28" s="359"/>
      <c r="BQ28" s="359"/>
      <c r="BR28" s="359"/>
      <c r="BS28" s="359"/>
      <c r="BT28" s="359"/>
      <c r="BU28" s="360"/>
      <c r="BV28" s="358">
        <v>7534650</v>
      </c>
      <c r="BW28" s="359"/>
      <c r="BX28" s="359"/>
      <c r="BY28" s="359"/>
      <c r="BZ28" s="359"/>
      <c r="CA28" s="359"/>
      <c r="CB28" s="359"/>
      <c r="CC28" s="360"/>
      <c r="CD28" s="172"/>
      <c r="CE28" s="509"/>
      <c r="CF28" s="509"/>
      <c r="CG28" s="509"/>
      <c r="CH28" s="509"/>
      <c r="CI28" s="509"/>
      <c r="CJ28" s="509"/>
      <c r="CK28" s="509"/>
      <c r="CL28" s="509"/>
      <c r="CM28" s="509"/>
      <c r="CN28" s="509"/>
      <c r="CO28" s="509"/>
      <c r="CP28" s="509"/>
      <c r="CQ28" s="509"/>
      <c r="CR28" s="509"/>
      <c r="CS28" s="510"/>
      <c r="CT28" s="392"/>
      <c r="CU28" s="393"/>
      <c r="CV28" s="393"/>
      <c r="CW28" s="393"/>
      <c r="CX28" s="393"/>
      <c r="CY28" s="393"/>
      <c r="CZ28" s="393"/>
      <c r="DA28" s="394"/>
      <c r="DB28" s="392"/>
      <c r="DC28" s="393"/>
      <c r="DD28" s="393"/>
      <c r="DE28" s="393"/>
      <c r="DF28" s="393"/>
      <c r="DG28" s="393"/>
      <c r="DH28" s="393"/>
      <c r="DI28" s="394"/>
    </row>
    <row r="29" spans="1:113" ht="18.75" customHeight="1" x14ac:dyDescent="0.2">
      <c r="A29" s="163"/>
      <c r="B29" s="566"/>
      <c r="C29" s="542"/>
      <c r="D29" s="543"/>
      <c r="E29" s="445" t="s">
        <v>177</v>
      </c>
      <c r="F29" s="425"/>
      <c r="G29" s="425"/>
      <c r="H29" s="425"/>
      <c r="I29" s="425"/>
      <c r="J29" s="425"/>
      <c r="K29" s="426"/>
      <c r="L29" s="446">
        <v>18</v>
      </c>
      <c r="M29" s="447"/>
      <c r="N29" s="447"/>
      <c r="O29" s="447"/>
      <c r="P29" s="489"/>
      <c r="Q29" s="446">
        <v>3900</v>
      </c>
      <c r="R29" s="447"/>
      <c r="S29" s="447"/>
      <c r="T29" s="447"/>
      <c r="U29" s="447"/>
      <c r="V29" s="489"/>
      <c r="W29" s="544"/>
      <c r="X29" s="545"/>
      <c r="Y29" s="546"/>
      <c r="Z29" s="445" t="s">
        <v>178</v>
      </c>
      <c r="AA29" s="425"/>
      <c r="AB29" s="425"/>
      <c r="AC29" s="425"/>
      <c r="AD29" s="425"/>
      <c r="AE29" s="425"/>
      <c r="AF29" s="425"/>
      <c r="AG29" s="426"/>
      <c r="AH29" s="446">
        <v>396</v>
      </c>
      <c r="AI29" s="447"/>
      <c r="AJ29" s="447"/>
      <c r="AK29" s="447"/>
      <c r="AL29" s="489"/>
      <c r="AM29" s="446">
        <v>1189889</v>
      </c>
      <c r="AN29" s="447"/>
      <c r="AO29" s="447"/>
      <c r="AP29" s="447"/>
      <c r="AQ29" s="447"/>
      <c r="AR29" s="489"/>
      <c r="AS29" s="446">
        <v>3005</v>
      </c>
      <c r="AT29" s="447"/>
      <c r="AU29" s="447"/>
      <c r="AV29" s="447"/>
      <c r="AW29" s="447"/>
      <c r="AX29" s="448"/>
      <c r="AY29" s="552"/>
      <c r="AZ29" s="553"/>
      <c r="BA29" s="553"/>
      <c r="BB29" s="554"/>
      <c r="BC29" s="429" t="s">
        <v>179</v>
      </c>
      <c r="BD29" s="430"/>
      <c r="BE29" s="430"/>
      <c r="BF29" s="430"/>
      <c r="BG29" s="430"/>
      <c r="BH29" s="430"/>
      <c r="BI29" s="430"/>
      <c r="BJ29" s="430"/>
      <c r="BK29" s="430"/>
      <c r="BL29" s="430"/>
      <c r="BM29" s="431"/>
      <c r="BN29" s="395">
        <v>145154</v>
      </c>
      <c r="BO29" s="396"/>
      <c r="BP29" s="396"/>
      <c r="BQ29" s="396"/>
      <c r="BR29" s="396"/>
      <c r="BS29" s="396"/>
      <c r="BT29" s="396"/>
      <c r="BU29" s="397"/>
      <c r="BV29" s="395">
        <v>144607</v>
      </c>
      <c r="BW29" s="396"/>
      <c r="BX29" s="396"/>
      <c r="BY29" s="396"/>
      <c r="BZ29" s="396"/>
      <c r="CA29" s="396"/>
      <c r="CB29" s="396"/>
      <c r="CC29" s="397"/>
      <c r="CD29" s="166"/>
      <c r="CE29" s="509"/>
      <c r="CF29" s="509"/>
      <c r="CG29" s="509"/>
      <c r="CH29" s="509"/>
      <c r="CI29" s="509"/>
      <c r="CJ29" s="509"/>
      <c r="CK29" s="509"/>
      <c r="CL29" s="509"/>
      <c r="CM29" s="509"/>
      <c r="CN29" s="509"/>
      <c r="CO29" s="509"/>
      <c r="CP29" s="509"/>
      <c r="CQ29" s="509"/>
      <c r="CR29" s="509"/>
      <c r="CS29" s="510"/>
      <c r="CT29" s="392"/>
      <c r="CU29" s="393"/>
      <c r="CV29" s="393"/>
      <c r="CW29" s="393"/>
      <c r="CX29" s="393"/>
      <c r="CY29" s="393"/>
      <c r="CZ29" s="393"/>
      <c r="DA29" s="394"/>
      <c r="DB29" s="392"/>
      <c r="DC29" s="393"/>
      <c r="DD29" s="393"/>
      <c r="DE29" s="393"/>
      <c r="DF29" s="393"/>
      <c r="DG29" s="393"/>
      <c r="DH29" s="393"/>
      <c r="DI29" s="394"/>
    </row>
    <row r="30" spans="1:113" ht="18.75" customHeight="1" thickBot="1" x14ac:dyDescent="0.25">
      <c r="A30" s="163"/>
      <c r="B30" s="567"/>
      <c r="C30" s="568"/>
      <c r="D30" s="569"/>
      <c r="E30" s="449"/>
      <c r="F30" s="450"/>
      <c r="G30" s="450"/>
      <c r="H30" s="450"/>
      <c r="I30" s="450"/>
      <c r="J30" s="450"/>
      <c r="K30" s="451"/>
      <c r="L30" s="559"/>
      <c r="M30" s="560"/>
      <c r="N30" s="560"/>
      <c r="O30" s="560"/>
      <c r="P30" s="561"/>
      <c r="Q30" s="559"/>
      <c r="R30" s="560"/>
      <c r="S30" s="560"/>
      <c r="T30" s="560"/>
      <c r="U30" s="560"/>
      <c r="V30" s="561"/>
      <c r="W30" s="562" t="s">
        <v>180</v>
      </c>
      <c r="X30" s="563"/>
      <c r="Y30" s="563"/>
      <c r="Z30" s="563"/>
      <c r="AA30" s="563"/>
      <c r="AB30" s="563"/>
      <c r="AC30" s="563"/>
      <c r="AD30" s="563"/>
      <c r="AE30" s="563"/>
      <c r="AF30" s="563"/>
      <c r="AG30" s="564"/>
      <c r="AH30" s="522">
        <v>97.2</v>
      </c>
      <c r="AI30" s="523"/>
      <c r="AJ30" s="523"/>
      <c r="AK30" s="523"/>
      <c r="AL30" s="523"/>
      <c r="AM30" s="523"/>
      <c r="AN30" s="523"/>
      <c r="AO30" s="523"/>
      <c r="AP30" s="523"/>
      <c r="AQ30" s="523"/>
      <c r="AR30" s="523"/>
      <c r="AS30" s="523"/>
      <c r="AT30" s="523"/>
      <c r="AU30" s="523"/>
      <c r="AV30" s="523"/>
      <c r="AW30" s="523"/>
      <c r="AX30" s="525"/>
      <c r="AY30" s="555"/>
      <c r="AZ30" s="556"/>
      <c r="BA30" s="556"/>
      <c r="BB30" s="557"/>
      <c r="BC30" s="511" t="s">
        <v>48</v>
      </c>
      <c r="BD30" s="512"/>
      <c r="BE30" s="512"/>
      <c r="BF30" s="512"/>
      <c r="BG30" s="512"/>
      <c r="BH30" s="512"/>
      <c r="BI30" s="512"/>
      <c r="BJ30" s="512"/>
      <c r="BK30" s="512"/>
      <c r="BL30" s="512"/>
      <c r="BM30" s="513"/>
      <c r="BN30" s="514">
        <v>12121943</v>
      </c>
      <c r="BO30" s="515"/>
      <c r="BP30" s="515"/>
      <c r="BQ30" s="515"/>
      <c r="BR30" s="515"/>
      <c r="BS30" s="515"/>
      <c r="BT30" s="515"/>
      <c r="BU30" s="516"/>
      <c r="BV30" s="514">
        <v>11989755</v>
      </c>
      <c r="BW30" s="515"/>
      <c r="BX30" s="515"/>
      <c r="BY30" s="515"/>
      <c r="BZ30" s="515"/>
      <c r="CA30" s="515"/>
      <c r="CB30" s="515"/>
      <c r="CC30" s="51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8" t="s">
        <v>181</v>
      </c>
      <c r="D32" s="558"/>
      <c r="E32" s="558"/>
      <c r="F32" s="558"/>
      <c r="G32" s="558"/>
      <c r="H32" s="558"/>
      <c r="I32" s="558"/>
      <c r="J32" s="558"/>
      <c r="K32" s="558"/>
      <c r="L32" s="558"/>
      <c r="M32" s="558"/>
      <c r="N32" s="558"/>
      <c r="O32" s="558"/>
      <c r="P32" s="558"/>
      <c r="Q32" s="558"/>
      <c r="R32" s="558"/>
      <c r="S32" s="558"/>
      <c r="U32" s="399" t="s">
        <v>182</v>
      </c>
      <c r="V32" s="399"/>
      <c r="W32" s="399"/>
      <c r="X32" s="399"/>
      <c r="Y32" s="399"/>
      <c r="Z32" s="399"/>
      <c r="AA32" s="399"/>
      <c r="AB32" s="399"/>
      <c r="AC32" s="399"/>
      <c r="AD32" s="399"/>
      <c r="AE32" s="399"/>
      <c r="AF32" s="399"/>
      <c r="AG32" s="399"/>
      <c r="AH32" s="399"/>
      <c r="AI32" s="399"/>
      <c r="AJ32" s="399"/>
      <c r="AK32" s="399"/>
      <c r="AM32" s="399" t="s">
        <v>183</v>
      </c>
      <c r="AN32" s="399"/>
      <c r="AO32" s="399"/>
      <c r="AP32" s="399"/>
      <c r="AQ32" s="399"/>
      <c r="AR32" s="399"/>
      <c r="AS32" s="399"/>
      <c r="AT32" s="399"/>
      <c r="AU32" s="399"/>
      <c r="AV32" s="399"/>
      <c r="AW32" s="399"/>
      <c r="AX32" s="399"/>
      <c r="AY32" s="399"/>
      <c r="AZ32" s="399"/>
      <c r="BA32" s="399"/>
      <c r="BB32" s="399"/>
      <c r="BC32" s="399"/>
      <c r="BE32" s="399" t="s">
        <v>184</v>
      </c>
      <c r="BF32" s="399"/>
      <c r="BG32" s="399"/>
      <c r="BH32" s="399"/>
      <c r="BI32" s="399"/>
      <c r="BJ32" s="399"/>
      <c r="BK32" s="399"/>
      <c r="BL32" s="399"/>
      <c r="BM32" s="399"/>
      <c r="BN32" s="399"/>
      <c r="BO32" s="399"/>
      <c r="BP32" s="399"/>
      <c r="BQ32" s="399"/>
      <c r="BR32" s="399"/>
      <c r="BS32" s="399"/>
      <c r="BT32" s="399"/>
      <c r="BU32" s="399"/>
      <c r="BW32" s="399" t="s">
        <v>185</v>
      </c>
      <c r="BX32" s="399"/>
      <c r="BY32" s="399"/>
      <c r="BZ32" s="399"/>
      <c r="CA32" s="399"/>
      <c r="CB32" s="399"/>
      <c r="CC32" s="399"/>
      <c r="CD32" s="399"/>
      <c r="CE32" s="399"/>
      <c r="CF32" s="399"/>
      <c r="CG32" s="399"/>
      <c r="CH32" s="399"/>
      <c r="CI32" s="399"/>
      <c r="CJ32" s="399"/>
      <c r="CK32" s="399"/>
      <c r="CL32" s="399"/>
      <c r="CM32" s="399"/>
      <c r="CO32" s="399" t="s">
        <v>186</v>
      </c>
      <c r="CP32" s="399"/>
      <c r="CQ32" s="399"/>
      <c r="CR32" s="399"/>
      <c r="CS32" s="399"/>
      <c r="CT32" s="399"/>
      <c r="CU32" s="399"/>
      <c r="CV32" s="399"/>
      <c r="CW32" s="399"/>
      <c r="CX32" s="399"/>
      <c r="CY32" s="399"/>
      <c r="CZ32" s="399"/>
      <c r="DA32" s="399"/>
      <c r="DB32" s="399"/>
      <c r="DC32" s="399"/>
      <c r="DD32" s="399"/>
      <c r="DE32" s="399"/>
      <c r="DI32" s="189"/>
    </row>
    <row r="33" spans="1:113" ht="13.5" customHeight="1" x14ac:dyDescent="0.2">
      <c r="A33" s="163"/>
      <c r="B33" s="190"/>
      <c r="C33" s="419" t="s">
        <v>187</v>
      </c>
      <c r="D33" s="419"/>
      <c r="E33" s="384" t="s">
        <v>188</v>
      </c>
      <c r="F33" s="384"/>
      <c r="G33" s="384"/>
      <c r="H33" s="384"/>
      <c r="I33" s="384"/>
      <c r="J33" s="384"/>
      <c r="K33" s="384"/>
      <c r="L33" s="384"/>
      <c r="M33" s="384"/>
      <c r="N33" s="384"/>
      <c r="O33" s="384"/>
      <c r="P33" s="384"/>
      <c r="Q33" s="384"/>
      <c r="R33" s="384"/>
      <c r="S33" s="384"/>
      <c r="T33" s="167"/>
      <c r="U33" s="419" t="s">
        <v>187</v>
      </c>
      <c r="V33" s="419"/>
      <c r="W33" s="384" t="s">
        <v>188</v>
      </c>
      <c r="X33" s="384"/>
      <c r="Y33" s="384"/>
      <c r="Z33" s="384"/>
      <c r="AA33" s="384"/>
      <c r="AB33" s="384"/>
      <c r="AC33" s="384"/>
      <c r="AD33" s="384"/>
      <c r="AE33" s="384"/>
      <c r="AF33" s="384"/>
      <c r="AG33" s="384"/>
      <c r="AH33" s="384"/>
      <c r="AI33" s="384"/>
      <c r="AJ33" s="384"/>
      <c r="AK33" s="384"/>
      <c r="AL33" s="167"/>
      <c r="AM33" s="419" t="s">
        <v>187</v>
      </c>
      <c r="AN33" s="419"/>
      <c r="AO33" s="384" t="s">
        <v>188</v>
      </c>
      <c r="AP33" s="384"/>
      <c r="AQ33" s="384"/>
      <c r="AR33" s="384"/>
      <c r="AS33" s="384"/>
      <c r="AT33" s="384"/>
      <c r="AU33" s="384"/>
      <c r="AV33" s="384"/>
      <c r="AW33" s="384"/>
      <c r="AX33" s="384"/>
      <c r="AY33" s="384"/>
      <c r="AZ33" s="384"/>
      <c r="BA33" s="384"/>
      <c r="BB33" s="384"/>
      <c r="BC33" s="384"/>
      <c r="BD33" s="173"/>
      <c r="BE33" s="384" t="s">
        <v>189</v>
      </c>
      <c r="BF33" s="384"/>
      <c r="BG33" s="384" t="s">
        <v>190</v>
      </c>
      <c r="BH33" s="384"/>
      <c r="BI33" s="384"/>
      <c r="BJ33" s="384"/>
      <c r="BK33" s="384"/>
      <c r="BL33" s="384"/>
      <c r="BM33" s="384"/>
      <c r="BN33" s="384"/>
      <c r="BO33" s="384"/>
      <c r="BP33" s="384"/>
      <c r="BQ33" s="384"/>
      <c r="BR33" s="384"/>
      <c r="BS33" s="384"/>
      <c r="BT33" s="384"/>
      <c r="BU33" s="384"/>
      <c r="BV33" s="173"/>
      <c r="BW33" s="419" t="s">
        <v>189</v>
      </c>
      <c r="BX33" s="419"/>
      <c r="BY33" s="384" t="s">
        <v>191</v>
      </c>
      <c r="BZ33" s="384"/>
      <c r="CA33" s="384"/>
      <c r="CB33" s="384"/>
      <c r="CC33" s="384"/>
      <c r="CD33" s="384"/>
      <c r="CE33" s="384"/>
      <c r="CF33" s="384"/>
      <c r="CG33" s="384"/>
      <c r="CH33" s="384"/>
      <c r="CI33" s="384"/>
      <c r="CJ33" s="384"/>
      <c r="CK33" s="384"/>
      <c r="CL33" s="384"/>
      <c r="CM33" s="384"/>
      <c r="CN33" s="167"/>
      <c r="CO33" s="419" t="s">
        <v>187</v>
      </c>
      <c r="CP33" s="419"/>
      <c r="CQ33" s="384" t="s">
        <v>192</v>
      </c>
      <c r="CR33" s="384"/>
      <c r="CS33" s="384"/>
      <c r="CT33" s="384"/>
      <c r="CU33" s="384"/>
      <c r="CV33" s="384"/>
      <c r="CW33" s="384"/>
      <c r="CX33" s="384"/>
      <c r="CY33" s="384"/>
      <c r="CZ33" s="384"/>
      <c r="DA33" s="384"/>
      <c r="DB33" s="384"/>
      <c r="DC33" s="384"/>
      <c r="DD33" s="384"/>
      <c r="DE33" s="384"/>
      <c r="DF33" s="167"/>
      <c r="DG33" s="584" t="s">
        <v>193</v>
      </c>
      <c r="DH33" s="584"/>
      <c r="DI33" s="168"/>
    </row>
    <row r="34" spans="1:113" ht="32.25" customHeight="1" x14ac:dyDescent="0.2">
      <c r="A34" s="163"/>
      <c r="B34" s="190"/>
      <c r="C34" s="585">
        <f>IF(E34="","",1)</f>
        <v>1</v>
      </c>
      <c r="D34" s="585"/>
      <c r="E34" s="586" t="str">
        <f>IF('各会計、関係団体の財政状況及び健全化判断比率'!B7="","",'各会計、関係団体の財政状況及び健全化判断比率'!B7)</f>
        <v>一般会計</v>
      </c>
      <c r="F34" s="586"/>
      <c r="G34" s="586"/>
      <c r="H34" s="586"/>
      <c r="I34" s="586"/>
      <c r="J34" s="586"/>
      <c r="K34" s="586"/>
      <c r="L34" s="586"/>
      <c r="M34" s="586"/>
      <c r="N34" s="586"/>
      <c r="O34" s="586"/>
      <c r="P34" s="586"/>
      <c r="Q34" s="586"/>
      <c r="R34" s="586"/>
      <c r="S34" s="586"/>
      <c r="T34" s="163"/>
      <c r="U34" s="585">
        <f>IF(W34="","",MAX(C34:D43)+1)</f>
        <v>2</v>
      </c>
      <c r="V34" s="585"/>
      <c r="W34" s="586" t="str">
        <f>IF('各会計、関係団体の財政状況及び健全化判断比率'!B28="","",'各会計、関係団体の財政状況及び健全化判断比率'!B28)</f>
        <v>国民健康保険特別会計</v>
      </c>
      <c r="X34" s="586"/>
      <c r="Y34" s="586"/>
      <c r="Z34" s="586"/>
      <c r="AA34" s="586"/>
      <c r="AB34" s="586"/>
      <c r="AC34" s="586"/>
      <c r="AD34" s="586"/>
      <c r="AE34" s="586"/>
      <c r="AF34" s="586"/>
      <c r="AG34" s="586"/>
      <c r="AH34" s="586"/>
      <c r="AI34" s="586"/>
      <c r="AJ34" s="586"/>
      <c r="AK34" s="586"/>
      <c r="AL34" s="163"/>
      <c r="AM34" s="585">
        <f>IF(AO34="","",MAX(C34:D43,U34:V43)+1)</f>
        <v>5</v>
      </c>
      <c r="AN34" s="585"/>
      <c r="AO34" s="586" t="str">
        <f>IF('各会計、関係団体の財政状況及び健全化判断比率'!B31="","",'各会計、関係団体の財政状況及び健全化判断比率'!B31)</f>
        <v>病院事業会計</v>
      </c>
      <c r="AP34" s="586"/>
      <c r="AQ34" s="586"/>
      <c r="AR34" s="586"/>
      <c r="AS34" s="586"/>
      <c r="AT34" s="586"/>
      <c r="AU34" s="586"/>
      <c r="AV34" s="586"/>
      <c r="AW34" s="586"/>
      <c r="AX34" s="586"/>
      <c r="AY34" s="586"/>
      <c r="AZ34" s="586"/>
      <c r="BA34" s="586"/>
      <c r="BB34" s="586"/>
      <c r="BC34" s="586"/>
      <c r="BD34" s="163"/>
      <c r="BE34" s="585" t="str">
        <f>IF(BG34="","",MAX(C34:D43,U34:V43,AM34:AN43)+1)</f>
        <v/>
      </c>
      <c r="BF34" s="585"/>
      <c r="BG34" s="586"/>
      <c r="BH34" s="586"/>
      <c r="BI34" s="586"/>
      <c r="BJ34" s="586"/>
      <c r="BK34" s="586"/>
      <c r="BL34" s="586"/>
      <c r="BM34" s="586"/>
      <c r="BN34" s="586"/>
      <c r="BO34" s="586"/>
      <c r="BP34" s="586"/>
      <c r="BQ34" s="586"/>
      <c r="BR34" s="586"/>
      <c r="BS34" s="586"/>
      <c r="BT34" s="586"/>
      <c r="BU34" s="586"/>
      <c r="BV34" s="163"/>
      <c r="BW34" s="585">
        <f>IF(BY34="","",MAX(C34:D43,U34:V43,AM34:AN43,BE34:BF43)+1)</f>
        <v>7</v>
      </c>
      <c r="BX34" s="585"/>
      <c r="BY34" s="586" t="str">
        <f>IF('各会計、関係団体の財政状況及び健全化判断比率'!B68="","",'各会計、関係団体の財政状況及び健全化判断比率'!B68)</f>
        <v>尾三消防組合</v>
      </c>
      <c r="BZ34" s="586"/>
      <c r="CA34" s="586"/>
      <c r="CB34" s="586"/>
      <c r="CC34" s="586"/>
      <c r="CD34" s="586"/>
      <c r="CE34" s="586"/>
      <c r="CF34" s="586"/>
      <c r="CG34" s="586"/>
      <c r="CH34" s="586"/>
      <c r="CI34" s="586"/>
      <c r="CJ34" s="586"/>
      <c r="CK34" s="586"/>
      <c r="CL34" s="586"/>
      <c r="CM34" s="586"/>
      <c r="CN34" s="163"/>
      <c r="CO34" s="585">
        <f>IF(CQ34="","",MAX(C34:D43,U34:V43,AM34:AN43,BE34:BF43,BW34:BX43)+1)</f>
        <v>13</v>
      </c>
      <c r="CP34" s="585"/>
      <c r="CQ34" s="586" t="str">
        <f>IF('各会計、関係団体の財政状況及び健全化判断比率'!BS7="","",'各会計、関係団体の財政状況及び健全化判断比率'!BS7)</f>
        <v>みよし市土地開発公社</v>
      </c>
      <c r="CR34" s="586"/>
      <c r="CS34" s="586"/>
      <c r="CT34" s="586"/>
      <c r="CU34" s="586"/>
      <c r="CV34" s="586"/>
      <c r="CW34" s="586"/>
      <c r="CX34" s="586"/>
      <c r="CY34" s="586"/>
      <c r="CZ34" s="586"/>
      <c r="DA34" s="586"/>
      <c r="DB34" s="586"/>
      <c r="DC34" s="586"/>
      <c r="DD34" s="586"/>
      <c r="DE34" s="586"/>
      <c r="DG34" s="587" t="str">
        <f>IF('各会計、関係団体の財政状況及び健全化判断比率'!BR7="","",'各会計、関係団体の財政状況及び健全化判断比率'!BR7)</f>
        <v/>
      </c>
      <c r="DH34" s="587"/>
      <c r="DI34" s="168"/>
    </row>
    <row r="35" spans="1:113" ht="32.25" customHeight="1" x14ac:dyDescent="0.2">
      <c r="A35" s="163"/>
      <c r="B35" s="190"/>
      <c r="C35" s="585" t="str">
        <f>IF(E35="","",C34+1)</f>
        <v/>
      </c>
      <c r="D35" s="585"/>
      <c r="E35" s="586" t="str">
        <f>IF('各会計、関係団体の財政状況及び健全化判断比率'!B8="","",'各会計、関係団体の財政状況及び健全化判断比率'!B8)</f>
        <v/>
      </c>
      <c r="F35" s="586"/>
      <c r="G35" s="586"/>
      <c r="H35" s="586"/>
      <c r="I35" s="586"/>
      <c r="J35" s="586"/>
      <c r="K35" s="586"/>
      <c r="L35" s="586"/>
      <c r="M35" s="586"/>
      <c r="N35" s="586"/>
      <c r="O35" s="586"/>
      <c r="P35" s="586"/>
      <c r="Q35" s="586"/>
      <c r="R35" s="586"/>
      <c r="S35" s="586"/>
      <c r="T35" s="163"/>
      <c r="U35" s="585">
        <f>IF(W35="","",U34+1)</f>
        <v>3</v>
      </c>
      <c r="V35" s="585"/>
      <c r="W35" s="586" t="str">
        <f>IF('各会計、関係団体の財政状況及び健全化判断比率'!B29="","",'各会計、関係団体の財政状況及び健全化判断比率'!B29)</f>
        <v>介護保険特別会計</v>
      </c>
      <c r="X35" s="586"/>
      <c r="Y35" s="586"/>
      <c r="Z35" s="586"/>
      <c r="AA35" s="586"/>
      <c r="AB35" s="586"/>
      <c r="AC35" s="586"/>
      <c r="AD35" s="586"/>
      <c r="AE35" s="586"/>
      <c r="AF35" s="586"/>
      <c r="AG35" s="586"/>
      <c r="AH35" s="586"/>
      <c r="AI35" s="586"/>
      <c r="AJ35" s="586"/>
      <c r="AK35" s="586"/>
      <c r="AL35" s="163"/>
      <c r="AM35" s="585">
        <f t="shared" ref="AM35:AM43" si="0">IF(AO35="","",AM34+1)</f>
        <v>6</v>
      </c>
      <c r="AN35" s="585"/>
      <c r="AO35" s="586" t="str">
        <f>IF('各会計、関係団体の財政状況及び健全化判断比率'!B32="","",'各会計、関係団体の財政状況及び健全化判断比率'!B32)</f>
        <v>下水道事業会計</v>
      </c>
      <c r="AP35" s="586"/>
      <c r="AQ35" s="586"/>
      <c r="AR35" s="586"/>
      <c r="AS35" s="586"/>
      <c r="AT35" s="586"/>
      <c r="AU35" s="586"/>
      <c r="AV35" s="586"/>
      <c r="AW35" s="586"/>
      <c r="AX35" s="586"/>
      <c r="AY35" s="586"/>
      <c r="AZ35" s="586"/>
      <c r="BA35" s="586"/>
      <c r="BB35" s="586"/>
      <c r="BC35" s="586"/>
      <c r="BD35" s="163"/>
      <c r="BE35" s="585" t="str">
        <f t="shared" ref="BE35:BE43" si="1">IF(BG35="","",BE34+1)</f>
        <v/>
      </c>
      <c r="BF35" s="585"/>
      <c r="BG35" s="586"/>
      <c r="BH35" s="586"/>
      <c r="BI35" s="586"/>
      <c r="BJ35" s="586"/>
      <c r="BK35" s="586"/>
      <c r="BL35" s="586"/>
      <c r="BM35" s="586"/>
      <c r="BN35" s="586"/>
      <c r="BO35" s="586"/>
      <c r="BP35" s="586"/>
      <c r="BQ35" s="586"/>
      <c r="BR35" s="586"/>
      <c r="BS35" s="586"/>
      <c r="BT35" s="586"/>
      <c r="BU35" s="586"/>
      <c r="BV35" s="163"/>
      <c r="BW35" s="585">
        <f t="shared" ref="BW35:BW43" si="2">IF(BY35="","",BW34+1)</f>
        <v>8</v>
      </c>
      <c r="BX35" s="585"/>
      <c r="BY35" s="586" t="str">
        <f>IF('各会計、関係団体の財政状況及び健全化判断比率'!B69="","",'各会計、関係団体の財政状況及び健全化判断比率'!B69)</f>
        <v>尾三衛生組合</v>
      </c>
      <c r="BZ35" s="586"/>
      <c r="CA35" s="586"/>
      <c r="CB35" s="586"/>
      <c r="CC35" s="586"/>
      <c r="CD35" s="586"/>
      <c r="CE35" s="586"/>
      <c r="CF35" s="586"/>
      <c r="CG35" s="586"/>
      <c r="CH35" s="586"/>
      <c r="CI35" s="586"/>
      <c r="CJ35" s="586"/>
      <c r="CK35" s="586"/>
      <c r="CL35" s="586"/>
      <c r="CM35" s="586"/>
      <c r="CN35" s="163"/>
      <c r="CO35" s="585">
        <f t="shared" ref="CO35:CO43" si="3">IF(CQ35="","",CO34+1)</f>
        <v>14</v>
      </c>
      <c r="CP35" s="585"/>
      <c r="CQ35" s="586" t="str">
        <f>IF('各会計、関係団体の財政状況及び健全化判断比率'!BS8="","",'各会計、関係団体の財政状況及び健全化判断比率'!BS8)</f>
        <v>一般社団法人みよし市学校給食協会</v>
      </c>
      <c r="CR35" s="586"/>
      <c r="CS35" s="586"/>
      <c r="CT35" s="586"/>
      <c r="CU35" s="586"/>
      <c r="CV35" s="586"/>
      <c r="CW35" s="586"/>
      <c r="CX35" s="586"/>
      <c r="CY35" s="586"/>
      <c r="CZ35" s="586"/>
      <c r="DA35" s="586"/>
      <c r="DB35" s="586"/>
      <c r="DC35" s="586"/>
      <c r="DD35" s="586"/>
      <c r="DE35" s="586"/>
      <c r="DG35" s="587" t="str">
        <f>IF('各会計、関係団体の財政状況及び健全化判断比率'!BR8="","",'各会計、関係団体の財政状況及び健全化判断比率'!BR8)</f>
        <v/>
      </c>
      <c r="DH35" s="587"/>
      <c r="DI35" s="168"/>
    </row>
    <row r="36" spans="1:113" ht="32.25" customHeight="1" x14ac:dyDescent="0.2">
      <c r="A36" s="163"/>
      <c r="B36" s="190"/>
      <c r="C36" s="585" t="str">
        <f>IF(E36="","",C35+1)</f>
        <v/>
      </c>
      <c r="D36" s="585"/>
      <c r="E36" s="586" t="str">
        <f>IF('各会計、関係団体の財政状況及び健全化判断比率'!B9="","",'各会計、関係団体の財政状況及び健全化判断比率'!B9)</f>
        <v/>
      </c>
      <c r="F36" s="586"/>
      <c r="G36" s="586"/>
      <c r="H36" s="586"/>
      <c r="I36" s="586"/>
      <c r="J36" s="586"/>
      <c r="K36" s="586"/>
      <c r="L36" s="586"/>
      <c r="M36" s="586"/>
      <c r="N36" s="586"/>
      <c r="O36" s="586"/>
      <c r="P36" s="586"/>
      <c r="Q36" s="586"/>
      <c r="R36" s="586"/>
      <c r="S36" s="586"/>
      <c r="T36" s="163"/>
      <c r="U36" s="585">
        <f t="shared" ref="U36:U43" si="4">IF(W36="","",U35+1)</f>
        <v>4</v>
      </c>
      <c r="V36" s="585"/>
      <c r="W36" s="586" t="str">
        <f>IF('各会計、関係団体の財政状況及び健全化判断比率'!B30="","",'各会計、関係団体の財政状況及び健全化判断比率'!B30)</f>
        <v>後期高齢者医療特別会計</v>
      </c>
      <c r="X36" s="586"/>
      <c r="Y36" s="586"/>
      <c r="Z36" s="586"/>
      <c r="AA36" s="586"/>
      <c r="AB36" s="586"/>
      <c r="AC36" s="586"/>
      <c r="AD36" s="586"/>
      <c r="AE36" s="586"/>
      <c r="AF36" s="586"/>
      <c r="AG36" s="586"/>
      <c r="AH36" s="586"/>
      <c r="AI36" s="586"/>
      <c r="AJ36" s="586"/>
      <c r="AK36" s="586"/>
      <c r="AL36" s="163"/>
      <c r="AM36" s="585" t="str">
        <f t="shared" si="0"/>
        <v/>
      </c>
      <c r="AN36" s="585"/>
      <c r="AO36" s="586"/>
      <c r="AP36" s="586"/>
      <c r="AQ36" s="586"/>
      <c r="AR36" s="586"/>
      <c r="AS36" s="586"/>
      <c r="AT36" s="586"/>
      <c r="AU36" s="586"/>
      <c r="AV36" s="586"/>
      <c r="AW36" s="586"/>
      <c r="AX36" s="586"/>
      <c r="AY36" s="586"/>
      <c r="AZ36" s="586"/>
      <c r="BA36" s="586"/>
      <c r="BB36" s="586"/>
      <c r="BC36" s="586"/>
      <c r="BD36" s="163"/>
      <c r="BE36" s="585" t="str">
        <f t="shared" si="1"/>
        <v/>
      </c>
      <c r="BF36" s="585"/>
      <c r="BG36" s="586"/>
      <c r="BH36" s="586"/>
      <c r="BI36" s="586"/>
      <c r="BJ36" s="586"/>
      <c r="BK36" s="586"/>
      <c r="BL36" s="586"/>
      <c r="BM36" s="586"/>
      <c r="BN36" s="586"/>
      <c r="BO36" s="586"/>
      <c r="BP36" s="586"/>
      <c r="BQ36" s="586"/>
      <c r="BR36" s="586"/>
      <c r="BS36" s="586"/>
      <c r="BT36" s="586"/>
      <c r="BU36" s="586"/>
      <c r="BV36" s="163"/>
      <c r="BW36" s="585">
        <f t="shared" si="2"/>
        <v>9</v>
      </c>
      <c r="BX36" s="585"/>
      <c r="BY36" s="586" t="str">
        <f>IF('各会計、関係団体の財政状況及び健全化判断比率'!B70="","",'各会計、関係団体の財政状況及び健全化判断比率'!B70)</f>
        <v>愛知中部水道企業団</v>
      </c>
      <c r="BZ36" s="586"/>
      <c r="CA36" s="586"/>
      <c r="CB36" s="586"/>
      <c r="CC36" s="586"/>
      <c r="CD36" s="586"/>
      <c r="CE36" s="586"/>
      <c r="CF36" s="586"/>
      <c r="CG36" s="586"/>
      <c r="CH36" s="586"/>
      <c r="CI36" s="586"/>
      <c r="CJ36" s="586"/>
      <c r="CK36" s="586"/>
      <c r="CL36" s="586"/>
      <c r="CM36" s="586"/>
      <c r="CN36" s="163"/>
      <c r="CO36" s="585" t="str">
        <f t="shared" si="3"/>
        <v/>
      </c>
      <c r="CP36" s="585"/>
      <c r="CQ36" s="586" t="str">
        <f>IF('各会計、関係団体の財政状況及び健全化判断比率'!BS9="","",'各会計、関係団体の財政状況及び健全化判断比率'!BS9)</f>
        <v/>
      </c>
      <c r="CR36" s="586"/>
      <c r="CS36" s="586"/>
      <c r="CT36" s="586"/>
      <c r="CU36" s="586"/>
      <c r="CV36" s="586"/>
      <c r="CW36" s="586"/>
      <c r="CX36" s="586"/>
      <c r="CY36" s="586"/>
      <c r="CZ36" s="586"/>
      <c r="DA36" s="586"/>
      <c r="DB36" s="586"/>
      <c r="DC36" s="586"/>
      <c r="DD36" s="586"/>
      <c r="DE36" s="586"/>
      <c r="DG36" s="587" t="str">
        <f>IF('各会計、関係団体の財政状況及び健全化判断比率'!BR9="","",'各会計、関係団体の財政状況及び健全化判断比率'!BR9)</f>
        <v/>
      </c>
      <c r="DH36" s="587"/>
      <c r="DI36" s="168"/>
    </row>
    <row r="37" spans="1:113" ht="32.25" customHeight="1" x14ac:dyDescent="0.2">
      <c r="A37" s="163"/>
      <c r="B37" s="190"/>
      <c r="C37" s="585" t="str">
        <f>IF(E37="","",C36+1)</f>
        <v/>
      </c>
      <c r="D37" s="585"/>
      <c r="E37" s="586" t="str">
        <f>IF('各会計、関係団体の財政状況及び健全化判断比率'!B10="","",'各会計、関係団体の財政状況及び健全化判断比率'!B10)</f>
        <v/>
      </c>
      <c r="F37" s="586"/>
      <c r="G37" s="586"/>
      <c r="H37" s="586"/>
      <c r="I37" s="586"/>
      <c r="J37" s="586"/>
      <c r="K37" s="586"/>
      <c r="L37" s="586"/>
      <c r="M37" s="586"/>
      <c r="N37" s="586"/>
      <c r="O37" s="586"/>
      <c r="P37" s="586"/>
      <c r="Q37" s="586"/>
      <c r="R37" s="586"/>
      <c r="S37" s="586"/>
      <c r="T37" s="163"/>
      <c r="U37" s="585" t="str">
        <f t="shared" si="4"/>
        <v/>
      </c>
      <c r="V37" s="585"/>
      <c r="W37" s="586"/>
      <c r="X37" s="586"/>
      <c r="Y37" s="586"/>
      <c r="Z37" s="586"/>
      <c r="AA37" s="586"/>
      <c r="AB37" s="586"/>
      <c r="AC37" s="586"/>
      <c r="AD37" s="586"/>
      <c r="AE37" s="586"/>
      <c r="AF37" s="586"/>
      <c r="AG37" s="586"/>
      <c r="AH37" s="586"/>
      <c r="AI37" s="586"/>
      <c r="AJ37" s="586"/>
      <c r="AK37" s="586"/>
      <c r="AL37" s="163"/>
      <c r="AM37" s="585" t="str">
        <f t="shared" si="0"/>
        <v/>
      </c>
      <c r="AN37" s="585"/>
      <c r="AO37" s="586"/>
      <c r="AP37" s="586"/>
      <c r="AQ37" s="586"/>
      <c r="AR37" s="586"/>
      <c r="AS37" s="586"/>
      <c r="AT37" s="586"/>
      <c r="AU37" s="586"/>
      <c r="AV37" s="586"/>
      <c r="AW37" s="586"/>
      <c r="AX37" s="586"/>
      <c r="AY37" s="586"/>
      <c r="AZ37" s="586"/>
      <c r="BA37" s="586"/>
      <c r="BB37" s="586"/>
      <c r="BC37" s="586"/>
      <c r="BD37" s="163"/>
      <c r="BE37" s="585" t="str">
        <f t="shared" si="1"/>
        <v/>
      </c>
      <c r="BF37" s="585"/>
      <c r="BG37" s="586"/>
      <c r="BH37" s="586"/>
      <c r="BI37" s="586"/>
      <c r="BJ37" s="586"/>
      <c r="BK37" s="586"/>
      <c r="BL37" s="586"/>
      <c r="BM37" s="586"/>
      <c r="BN37" s="586"/>
      <c r="BO37" s="586"/>
      <c r="BP37" s="586"/>
      <c r="BQ37" s="586"/>
      <c r="BR37" s="586"/>
      <c r="BS37" s="586"/>
      <c r="BT37" s="586"/>
      <c r="BU37" s="586"/>
      <c r="BV37" s="163"/>
      <c r="BW37" s="585">
        <f t="shared" si="2"/>
        <v>10</v>
      </c>
      <c r="BX37" s="585"/>
      <c r="BY37" s="586" t="str">
        <f>IF('各会計、関係団体の財政状況及び健全化判断比率'!B71="","",'各会計、関係団体の財政状況及び健全化判断比率'!B71)</f>
        <v>愛知県市町村職員退職手当組合</v>
      </c>
      <c r="BZ37" s="586"/>
      <c r="CA37" s="586"/>
      <c r="CB37" s="586"/>
      <c r="CC37" s="586"/>
      <c r="CD37" s="586"/>
      <c r="CE37" s="586"/>
      <c r="CF37" s="586"/>
      <c r="CG37" s="586"/>
      <c r="CH37" s="586"/>
      <c r="CI37" s="586"/>
      <c r="CJ37" s="586"/>
      <c r="CK37" s="586"/>
      <c r="CL37" s="586"/>
      <c r="CM37" s="586"/>
      <c r="CN37" s="163"/>
      <c r="CO37" s="585" t="str">
        <f t="shared" si="3"/>
        <v/>
      </c>
      <c r="CP37" s="585"/>
      <c r="CQ37" s="586" t="str">
        <f>IF('各会計、関係団体の財政状況及び健全化判断比率'!BS10="","",'各会計、関係団体の財政状況及び健全化判断比率'!BS10)</f>
        <v/>
      </c>
      <c r="CR37" s="586"/>
      <c r="CS37" s="586"/>
      <c r="CT37" s="586"/>
      <c r="CU37" s="586"/>
      <c r="CV37" s="586"/>
      <c r="CW37" s="586"/>
      <c r="CX37" s="586"/>
      <c r="CY37" s="586"/>
      <c r="CZ37" s="586"/>
      <c r="DA37" s="586"/>
      <c r="DB37" s="586"/>
      <c r="DC37" s="586"/>
      <c r="DD37" s="586"/>
      <c r="DE37" s="586"/>
      <c r="DG37" s="587" t="str">
        <f>IF('各会計、関係団体の財政状況及び健全化判断比率'!BR10="","",'各会計、関係団体の財政状況及び健全化判断比率'!BR10)</f>
        <v/>
      </c>
      <c r="DH37" s="587"/>
      <c r="DI37" s="168"/>
    </row>
    <row r="38" spans="1:113" ht="32.25" customHeight="1" x14ac:dyDescent="0.2">
      <c r="A38" s="163"/>
      <c r="B38" s="190"/>
      <c r="C38" s="585" t="str">
        <f t="shared" ref="C38:C43" si="5">IF(E38="","",C37+1)</f>
        <v/>
      </c>
      <c r="D38" s="585"/>
      <c r="E38" s="586" t="str">
        <f>IF('各会計、関係団体の財政状況及び健全化判断比率'!B11="","",'各会計、関係団体の財政状況及び健全化判断比率'!B11)</f>
        <v/>
      </c>
      <c r="F38" s="586"/>
      <c r="G38" s="586"/>
      <c r="H38" s="586"/>
      <c r="I38" s="586"/>
      <c r="J38" s="586"/>
      <c r="K38" s="586"/>
      <c r="L38" s="586"/>
      <c r="M38" s="586"/>
      <c r="N38" s="586"/>
      <c r="O38" s="586"/>
      <c r="P38" s="586"/>
      <c r="Q38" s="586"/>
      <c r="R38" s="586"/>
      <c r="S38" s="586"/>
      <c r="T38" s="163"/>
      <c r="U38" s="585" t="str">
        <f t="shared" si="4"/>
        <v/>
      </c>
      <c r="V38" s="585"/>
      <c r="W38" s="586"/>
      <c r="X38" s="586"/>
      <c r="Y38" s="586"/>
      <c r="Z38" s="586"/>
      <c r="AA38" s="586"/>
      <c r="AB38" s="586"/>
      <c r="AC38" s="586"/>
      <c r="AD38" s="586"/>
      <c r="AE38" s="586"/>
      <c r="AF38" s="586"/>
      <c r="AG38" s="586"/>
      <c r="AH38" s="586"/>
      <c r="AI38" s="586"/>
      <c r="AJ38" s="586"/>
      <c r="AK38" s="586"/>
      <c r="AL38" s="163"/>
      <c r="AM38" s="585" t="str">
        <f t="shared" si="0"/>
        <v/>
      </c>
      <c r="AN38" s="585"/>
      <c r="AO38" s="586"/>
      <c r="AP38" s="586"/>
      <c r="AQ38" s="586"/>
      <c r="AR38" s="586"/>
      <c r="AS38" s="586"/>
      <c r="AT38" s="586"/>
      <c r="AU38" s="586"/>
      <c r="AV38" s="586"/>
      <c r="AW38" s="586"/>
      <c r="AX38" s="586"/>
      <c r="AY38" s="586"/>
      <c r="AZ38" s="586"/>
      <c r="BA38" s="586"/>
      <c r="BB38" s="586"/>
      <c r="BC38" s="586"/>
      <c r="BD38" s="163"/>
      <c r="BE38" s="585" t="str">
        <f t="shared" si="1"/>
        <v/>
      </c>
      <c r="BF38" s="585"/>
      <c r="BG38" s="586"/>
      <c r="BH38" s="586"/>
      <c r="BI38" s="586"/>
      <c r="BJ38" s="586"/>
      <c r="BK38" s="586"/>
      <c r="BL38" s="586"/>
      <c r="BM38" s="586"/>
      <c r="BN38" s="586"/>
      <c r="BO38" s="586"/>
      <c r="BP38" s="586"/>
      <c r="BQ38" s="586"/>
      <c r="BR38" s="586"/>
      <c r="BS38" s="586"/>
      <c r="BT38" s="586"/>
      <c r="BU38" s="586"/>
      <c r="BV38" s="163"/>
      <c r="BW38" s="585">
        <f t="shared" si="2"/>
        <v>11</v>
      </c>
      <c r="BX38" s="585"/>
      <c r="BY38" s="586" t="str">
        <f>IF('各会計、関係団体の財政状況及び健全化判断比率'!B72="","",'各会計、関係団体の財政状況及び健全化判断比率'!B72)</f>
        <v>愛知県後期高齢者医療広域連合（一般会計）</v>
      </c>
      <c r="BZ38" s="586"/>
      <c r="CA38" s="586"/>
      <c r="CB38" s="586"/>
      <c r="CC38" s="586"/>
      <c r="CD38" s="586"/>
      <c r="CE38" s="586"/>
      <c r="CF38" s="586"/>
      <c r="CG38" s="586"/>
      <c r="CH38" s="586"/>
      <c r="CI38" s="586"/>
      <c r="CJ38" s="586"/>
      <c r="CK38" s="586"/>
      <c r="CL38" s="586"/>
      <c r="CM38" s="586"/>
      <c r="CN38" s="163"/>
      <c r="CO38" s="585" t="str">
        <f t="shared" si="3"/>
        <v/>
      </c>
      <c r="CP38" s="585"/>
      <c r="CQ38" s="586" t="str">
        <f>IF('各会計、関係団体の財政状況及び健全化判断比率'!BS11="","",'各会計、関係団体の財政状況及び健全化判断比率'!BS11)</f>
        <v/>
      </c>
      <c r="CR38" s="586"/>
      <c r="CS38" s="586"/>
      <c r="CT38" s="586"/>
      <c r="CU38" s="586"/>
      <c r="CV38" s="586"/>
      <c r="CW38" s="586"/>
      <c r="CX38" s="586"/>
      <c r="CY38" s="586"/>
      <c r="CZ38" s="586"/>
      <c r="DA38" s="586"/>
      <c r="DB38" s="586"/>
      <c r="DC38" s="586"/>
      <c r="DD38" s="586"/>
      <c r="DE38" s="586"/>
      <c r="DG38" s="587" t="str">
        <f>IF('各会計、関係団体の財政状況及び健全化判断比率'!BR11="","",'各会計、関係団体の財政状況及び健全化判断比率'!BR11)</f>
        <v/>
      </c>
      <c r="DH38" s="587"/>
      <c r="DI38" s="168"/>
    </row>
    <row r="39" spans="1:113" ht="32.25" customHeight="1" x14ac:dyDescent="0.2">
      <c r="A39" s="163"/>
      <c r="B39" s="190"/>
      <c r="C39" s="585" t="str">
        <f t="shared" si="5"/>
        <v/>
      </c>
      <c r="D39" s="585"/>
      <c r="E39" s="586" t="str">
        <f>IF('各会計、関係団体の財政状況及び健全化判断比率'!B12="","",'各会計、関係団体の財政状況及び健全化判断比率'!B12)</f>
        <v/>
      </c>
      <c r="F39" s="586"/>
      <c r="G39" s="586"/>
      <c r="H39" s="586"/>
      <c r="I39" s="586"/>
      <c r="J39" s="586"/>
      <c r="K39" s="586"/>
      <c r="L39" s="586"/>
      <c r="M39" s="586"/>
      <c r="N39" s="586"/>
      <c r="O39" s="586"/>
      <c r="P39" s="586"/>
      <c r="Q39" s="586"/>
      <c r="R39" s="586"/>
      <c r="S39" s="586"/>
      <c r="T39" s="163"/>
      <c r="U39" s="585" t="str">
        <f t="shared" si="4"/>
        <v/>
      </c>
      <c r="V39" s="585"/>
      <c r="W39" s="586"/>
      <c r="X39" s="586"/>
      <c r="Y39" s="586"/>
      <c r="Z39" s="586"/>
      <c r="AA39" s="586"/>
      <c r="AB39" s="586"/>
      <c r="AC39" s="586"/>
      <c r="AD39" s="586"/>
      <c r="AE39" s="586"/>
      <c r="AF39" s="586"/>
      <c r="AG39" s="586"/>
      <c r="AH39" s="586"/>
      <c r="AI39" s="586"/>
      <c r="AJ39" s="586"/>
      <c r="AK39" s="586"/>
      <c r="AL39" s="163"/>
      <c r="AM39" s="585" t="str">
        <f t="shared" si="0"/>
        <v/>
      </c>
      <c r="AN39" s="585"/>
      <c r="AO39" s="586"/>
      <c r="AP39" s="586"/>
      <c r="AQ39" s="586"/>
      <c r="AR39" s="586"/>
      <c r="AS39" s="586"/>
      <c r="AT39" s="586"/>
      <c r="AU39" s="586"/>
      <c r="AV39" s="586"/>
      <c r="AW39" s="586"/>
      <c r="AX39" s="586"/>
      <c r="AY39" s="586"/>
      <c r="AZ39" s="586"/>
      <c r="BA39" s="586"/>
      <c r="BB39" s="586"/>
      <c r="BC39" s="586"/>
      <c r="BD39" s="163"/>
      <c r="BE39" s="585" t="str">
        <f t="shared" si="1"/>
        <v/>
      </c>
      <c r="BF39" s="585"/>
      <c r="BG39" s="586"/>
      <c r="BH39" s="586"/>
      <c r="BI39" s="586"/>
      <c r="BJ39" s="586"/>
      <c r="BK39" s="586"/>
      <c r="BL39" s="586"/>
      <c r="BM39" s="586"/>
      <c r="BN39" s="586"/>
      <c r="BO39" s="586"/>
      <c r="BP39" s="586"/>
      <c r="BQ39" s="586"/>
      <c r="BR39" s="586"/>
      <c r="BS39" s="586"/>
      <c r="BT39" s="586"/>
      <c r="BU39" s="586"/>
      <c r="BV39" s="163"/>
      <c r="BW39" s="585">
        <f t="shared" si="2"/>
        <v>12</v>
      </c>
      <c r="BX39" s="585"/>
      <c r="BY39" s="586" t="str">
        <f>IF('各会計、関係団体の財政状況及び健全化判断比率'!B73="","",'各会計、関係団体の財政状況及び健全化判断比率'!B73)</f>
        <v>愛知県後期高齢者医療広域連合（後期高齢者医療特別会計）</v>
      </c>
      <c r="BZ39" s="586"/>
      <c r="CA39" s="586"/>
      <c r="CB39" s="586"/>
      <c r="CC39" s="586"/>
      <c r="CD39" s="586"/>
      <c r="CE39" s="586"/>
      <c r="CF39" s="586"/>
      <c r="CG39" s="586"/>
      <c r="CH39" s="586"/>
      <c r="CI39" s="586"/>
      <c r="CJ39" s="586"/>
      <c r="CK39" s="586"/>
      <c r="CL39" s="586"/>
      <c r="CM39" s="586"/>
      <c r="CN39" s="163"/>
      <c r="CO39" s="585" t="str">
        <f t="shared" si="3"/>
        <v/>
      </c>
      <c r="CP39" s="585"/>
      <c r="CQ39" s="586" t="str">
        <f>IF('各会計、関係団体の財政状況及び健全化判断比率'!BS12="","",'各会計、関係団体の財政状況及び健全化判断比率'!BS12)</f>
        <v/>
      </c>
      <c r="CR39" s="586"/>
      <c r="CS39" s="586"/>
      <c r="CT39" s="586"/>
      <c r="CU39" s="586"/>
      <c r="CV39" s="586"/>
      <c r="CW39" s="586"/>
      <c r="CX39" s="586"/>
      <c r="CY39" s="586"/>
      <c r="CZ39" s="586"/>
      <c r="DA39" s="586"/>
      <c r="DB39" s="586"/>
      <c r="DC39" s="586"/>
      <c r="DD39" s="586"/>
      <c r="DE39" s="586"/>
      <c r="DG39" s="587" t="str">
        <f>IF('各会計、関係団体の財政状況及び健全化判断比率'!BR12="","",'各会計、関係団体の財政状況及び健全化判断比率'!BR12)</f>
        <v/>
      </c>
      <c r="DH39" s="587"/>
      <c r="DI39" s="168"/>
    </row>
    <row r="40" spans="1:113" ht="32.25" customHeight="1" x14ac:dyDescent="0.2">
      <c r="A40" s="163"/>
      <c r="B40" s="190"/>
      <c r="C40" s="585" t="str">
        <f t="shared" si="5"/>
        <v/>
      </c>
      <c r="D40" s="585"/>
      <c r="E40" s="586" t="str">
        <f>IF('各会計、関係団体の財政状況及び健全化判断比率'!B13="","",'各会計、関係団体の財政状況及び健全化判断比率'!B13)</f>
        <v/>
      </c>
      <c r="F40" s="586"/>
      <c r="G40" s="586"/>
      <c r="H40" s="586"/>
      <c r="I40" s="586"/>
      <c r="J40" s="586"/>
      <c r="K40" s="586"/>
      <c r="L40" s="586"/>
      <c r="M40" s="586"/>
      <c r="N40" s="586"/>
      <c r="O40" s="586"/>
      <c r="P40" s="586"/>
      <c r="Q40" s="586"/>
      <c r="R40" s="586"/>
      <c r="S40" s="586"/>
      <c r="T40" s="163"/>
      <c r="U40" s="585" t="str">
        <f t="shared" si="4"/>
        <v/>
      </c>
      <c r="V40" s="585"/>
      <c r="W40" s="586"/>
      <c r="X40" s="586"/>
      <c r="Y40" s="586"/>
      <c r="Z40" s="586"/>
      <c r="AA40" s="586"/>
      <c r="AB40" s="586"/>
      <c r="AC40" s="586"/>
      <c r="AD40" s="586"/>
      <c r="AE40" s="586"/>
      <c r="AF40" s="586"/>
      <c r="AG40" s="586"/>
      <c r="AH40" s="586"/>
      <c r="AI40" s="586"/>
      <c r="AJ40" s="586"/>
      <c r="AK40" s="586"/>
      <c r="AL40" s="163"/>
      <c r="AM40" s="585" t="str">
        <f t="shared" si="0"/>
        <v/>
      </c>
      <c r="AN40" s="585"/>
      <c r="AO40" s="586"/>
      <c r="AP40" s="586"/>
      <c r="AQ40" s="586"/>
      <c r="AR40" s="586"/>
      <c r="AS40" s="586"/>
      <c r="AT40" s="586"/>
      <c r="AU40" s="586"/>
      <c r="AV40" s="586"/>
      <c r="AW40" s="586"/>
      <c r="AX40" s="586"/>
      <c r="AY40" s="586"/>
      <c r="AZ40" s="586"/>
      <c r="BA40" s="586"/>
      <c r="BB40" s="586"/>
      <c r="BC40" s="586"/>
      <c r="BD40" s="163"/>
      <c r="BE40" s="585" t="str">
        <f t="shared" si="1"/>
        <v/>
      </c>
      <c r="BF40" s="585"/>
      <c r="BG40" s="586"/>
      <c r="BH40" s="586"/>
      <c r="BI40" s="586"/>
      <c r="BJ40" s="586"/>
      <c r="BK40" s="586"/>
      <c r="BL40" s="586"/>
      <c r="BM40" s="586"/>
      <c r="BN40" s="586"/>
      <c r="BO40" s="586"/>
      <c r="BP40" s="586"/>
      <c r="BQ40" s="586"/>
      <c r="BR40" s="586"/>
      <c r="BS40" s="586"/>
      <c r="BT40" s="586"/>
      <c r="BU40" s="586"/>
      <c r="BV40" s="163"/>
      <c r="BW40" s="585" t="str">
        <f t="shared" si="2"/>
        <v/>
      </c>
      <c r="BX40" s="585"/>
      <c r="BY40" s="586" t="str">
        <f>IF('各会計、関係団体の財政状況及び健全化判断比率'!B74="","",'各会計、関係団体の財政状況及び健全化判断比率'!B74)</f>
        <v/>
      </c>
      <c r="BZ40" s="586"/>
      <c r="CA40" s="586"/>
      <c r="CB40" s="586"/>
      <c r="CC40" s="586"/>
      <c r="CD40" s="586"/>
      <c r="CE40" s="586"/>
      <c r="CF40" s="586"/>
      <c r="CG40" s="586"/>
      <c r="CH40" s="586"/>
      <c r="CI40" s="586"/>
      <c r="CJ40" s="586"/>
      <c r="CK40" s="586"/>
      <c r="CL40" s="586"/>
      <c r="CM40" s="586"/>
      <c r="CN40" s="163"/>
      <c r="CO40" s="585" t="str">
        <f t="shared" si="3"/>
        <v/>
      </c>
      <c r="CP40" s="585"/>
      <c r="CQ40" s="586" t="str">
        <f>IF('各会計、関係団体の財政状況及び健全化判断比率'!BS13="","",'各会計、関係団体の財政状況及び健全化判断比率'!BS13)</f>
        <v/>
      </c>
      <c r="CR40" s="586"/>
      <c r="CS40" s="586"/>
      <c r="CT40" s="586"/>
      <c r="CU40" s="586"/>
      <c r="CV40" s="586"/>
      <c r="CW40" s="586"/>
      <c r="CX40" s="586"/>
      <c r="CY40" s="586"/>
      <c r="CZ40" s="586"/>
      <c r="DA40" s="586"/>
      <c r="DB40" s="586"/>
      <c r="DC40" s="586"/>
      <c r="DD40" s="586"/>
      <c r="DE40" s="586"/>
      <c r="DG40" s="587" t="str">
        <f>IF('各会計、関係団体の財政状況及び健全化判断比率'!BR13="","",'各会計、関係団体の財政状況及び健全化判断比率'!BR13)</f>
        <v/>
      </c>
      <c r="DH40" s="587"/>
      <c r="DI40" s="168"/>
    </row>
    <row r="41" spans="1:113" ht="32.25" customHeight="1" x14ac:dyDescent="0.2">
      <c r="A41" s="163"/>
      <c r="B41" s="190"/>
      <c r="C41" s="585" t="str">
        <f t="shared" si="5"/>
        <v/>
      </c>
      <c r="D41" s="585"/>
      <c r="E41" s="586" t="str">
        <f>IF('各会計、関係団体の財政状況及び健全化判断比率'!B14="","",'各会計、関係団体の財政状況及び健全化判断比率'!B14)</f>
        <v/>
      </c>
      <c r="F41" s="586"/>
      <c r="G41" s="586"/>
      <c r="H41" s="586"/>
      <c r="I41" s="586"/>
      <c r="J41" s="586"/>
      <c r="K41" s="586"/>
      <c r="L41" s="586"/>
      <c r="M41" s="586"/>
      <c r="N41" s="586"/>
      <c r="O41" s="586"/>
      <c r="P41" s="586"/>
      <c r="Q41" s="586"/>
      <c r="R41" s="586"/>
      <c r="S41" s="586"/>
      <c r="T41" s="163"/>
      <c r="U41" s="585" t="str">
        <f t="shared" si="4"/>
        <v/>
      </c>
      <c r="V41" s="585"/>
      <c r="W41" s="586"/>
      <c r="X41" s="586"/>
      <c r="Y41" s="586"/>
      <c r="Z41" s="586"/>
      <c r="AA41" s="586"/>
      <c r="AB41" s="586"/>
      <c r="AC41" s="586"/>
      <c r="AD41" s="586"/>
      <c r="AE41" s="586"/>
      <c r="AF41" s="586"/>
      <c r="AG41" s="586"/>
      <c r="AH41" s="586"/>
      <c r="AI41" s="586"/>
      <c r="AJ41" s="586"/>
      <c r="AK41" s="586"/>
      <c r="AL41" s="163"/>
      <c r="AM41" s="585" t="str">
        <f t="shared" si="0"/>
        <v/>
      </c>
      <c r="AN41" s="585"/>
      <c r="AO41" s="586"/>
      <c r="AP41" s="586"/>
      <c r="AQ41" s="586"/>
      <c r="AR41" s="586"/>
      <c r="AS41" s="586"/>
      <c r="AT41" s="586"/>
      <c r="AU41" s="586"/>
      <c r="AV41" s="586"/>
      <c r="AW41" s="586"/>
      <c r="AX41" s="586"/>
      <c r="AY41" s="586"/>
      <c r="AZ41" s="586"/>
      <c r="BA41" s="586"/>
      <c r="BB41" s="586"/>
      <c r="BC41" s="586"/>
      <c r="BD41" s="163"/>
      <c r="BE41" s="585" t="str">
        <f t="shared" si="1"/>
        <v/>
      </c>
      <c r="BF41" s="585"/>
      <c r="BG41" s="586"/>
      <c r="BH41" s="586"/>
      <c r="BI41" s="586"/>
      <c r="BJ41" s="586"/>
      <c r="BK41" s="586"/>
      <c r="BL41" s="586"/>
      <c r="BM41" s="586"/>
      <c r="BN41" s="586"/>
      <c r="BO41" s="586"/>
      <c r="BP41" s="586"/>
      <c r="BQ41" s="586"/>
      <c r="BR41" s="586"/>
      <c r="BS41" s="586"/>
      <c r="BT41" s="586"/>
      <c r="BU41" s="586"/>
      <c r="BV41" s="163"/>
      <c r="BW41" s="585" t="str">
        <f t="shared" si="2"/>
        <v/>
      </c>
      <c r="BX41" s="585"/>
      <c r="BY41" s="586" t="str">
        <f>IF('各会計、関係団体の財政状況及び健全化判断比率'!B75="","",'各会計、関係団体の財政状況及び健全化判断比率'!B75)</f>
        <v/>
      </c>
      <c r="BZ41" s="586"/>
      <c r="CA41" s="586"/>
      <c r="CB41" s="586"/>
      <c r="CC41" s="586"/>
      <c r="CD41" s="586"/>
      <c r="CE41" s="586"/>
      <c r="CF41" s="586"/>
      <c r="CG41" s="586"/>
      <c r="CH41" s="586"/>
      <c r="CI41" s="586"/>
      <c r="CJ41" s="586"/>
      <c r="CK41" s="586"/>
      <c r="CL41" s="586"/>
      <c r="CM41" s="586"/>
      <c r="CN41" s="163"/>
      <c r="CO41" s="585" t="str">
        <f t="shared" si="3"/>
        <v/>
      </c>
      <c r="CP41" s="585"/>
      <c r="CQ41" s="586" t="str">
        <f>IF('各会計、関係団体の財政状況及び健全化判断比率'!BS14="","",'各会計、関係団体の財政状況及び健全化判断比率'!BS14)</f>
        <v/>
      </c>
      <c r="CR41" s="586"/>
      <c r="CS41" s="586"/>
      <c r="CT41" s="586"/>
      <c r="CU41" s="586"/>
      <c r="CV41" s="586"/>
      <c r="CW41" s="586"/>
      <c r="CX41" s="586"/>
      <c r="CY41" s="586"/>
      <c r="CZ41" s="586"/>
      <c r="DA41" s="586"/>
      <c r="DB41" s="586"/>
      <c r="DC41" s="586"/>
      <c r="DD41" s="586"/>
      <c r="DE41" s="586"/>
      <c r="DG41" s="587" t="str">
        <f>IF('各会計、関係団体の財政状況及び健全化判断比率'!BR14="","",'各会計、関係団体の財政状況及び健全化判断比率'!BR14)</f>
        <v/>
      </c>
      <c r="DH41" s="587"/>
      <c r="DI41" s="168"/>
    </row>
    <row r="42" spans="1:113" ht="32.25" customHeight="1" x14ac:dyDescent="0.2">
      <c r="B42" s="190"/>
      <c r="C42" s="585" t="str">
        <f t="shared" si="5"/>
        <v/>
      </c>
      <c r="D42" s="585"/>
      <c r="E42" s="586" t="str">
        <f>IF('各会計、関係団体の財政状況及び健全化判断比率'!B15="","",'各会計、関係団体の財政状況及び健全化判断比率'!B15)</f>
        <v/>
      </c>
      <c r="F42" s="586"/>
      <c r="G42" s="586"/>
      <c r="H42" s="586"/>
      <c r="I42" s="586"/>
      <c r="J42" s="586"/>
      <c r="K42" s="586"/>
      <c r="L42" s="586"/>
      <c r="M42" s="586"/>
      <c r="N42" s="586"/>
      <c r="O42" s="586"/>
      <c r="P42" s="586"/>
      <c r="Q42" s="586"/>
      <c r="R42" s="586"/>
      <c r="S42" s="586"/>
      <c r="T42" s="163"/>
      <c r="U42" s="585" t="str">
        <f t="shared" si="4"/>
        <v/>
      </c>
      <c r="V42" s="585"/>
      <c r="W42" s="586"/>
      <c r="X42" s="586"/>
      <c r="Y42" s="586"/>
      <c r="Z42" s="586"/>
      <c r="AA42" s="586"/>
      <c r="AB42" s="586"/>
      <c r="AC42" s="586"/>
      <c r="AD42" s="586"/>
      <c r="AE42" s="586"/>
      <c r="AF42" s="586"/>
      <c r="AG42" s="586"/>
      <c r="AH42" s="586"/>
      <c r="AI42" s="586"/>
      <c r="AJ42" s="586"/>
      <c r="AK42" s="586"/>
      <c r="AL42" s="163"/>
      <c r="AM42" s="585" t="str">
        <f t="shared" si="0"/>
        <v/>
      </c>
      <c r="AN42" s="585"/>
      <c r="AO42" s="586"/>
      <c r="AP42" s="586"/>
      <c r="AQ42" s="586"/>
      <c r="AR42" s="586"/>
      <c r="AS42" s="586"/>
      <c r="AT42" s="586"/>
      <c r="AU42" s="586"/>
      <c r="AV42" s="586"/>
      <c r="AW42" s="586"/>
      <c r="AX42" s="586"/>
      <c r="AY42" s="586"/>
      <c r="AZ42" s="586"/>
      <c r="BA42" s="586"/>
      <c r="BB42" s="586"/>
      <c r="BC42" s="586"/>
      <c r="BD42" s="163"/>
      <c r="BE42" s="585" t="str">
        <f t="shared" si="1"/>
        <v/>
      </c>
      <c r="BF42" s="585"/>
      <c r="BG42" s="586"/>
      <c r="BH42" s="586"/>
      <c r="BI42" s="586"/>
      <c r="BJ42" s="586"/>
      <c r="BK42" s="586"/>
      <c r="BL42" s="586"/>
      <c r="BM42" s="586"/>
      <c r="BN42" s="586"/>
      <c r="BO42" s="586"/>
      <c r="BP42" s="586"/>
      <c r="BQ42" s="586"/>
      <c r="BR42" s="586"/>
      <c r="BS42" s="586"/>
      <c r="BT42" s="586"/>
      <c r="BU42" s="586"/>
      <c r="BV42" s="163"/>
      <c r="BW42" s="585" t="str">
        <f t="shared" si="2"/>
        <v/>
      </c>
      <c r="BX42" s="585"/>
      <c r="BY42" s="586" t="str">
        <f>IF('各会計、関係団体の財政状況及び健全化判断比率'!B76="","",'各会計、関係団体の財政状況及び健全化判断比率'!B76)</f>
        <v/>
      </c>
      <c r="BZ42" s="586"/>
      <c r="CA42" s="586"/>
      <c r="CB42" s="586"/>
      <c r="CC42" s="586"/>
      <c r="CD42" s="586"/>
      <c r="CE42" s="586"/>
      <c r="CF42" s="586"/>
      <c r="CG42" s="586"/>
      <c r="CH42" s="586"/>
      <c r="CI42" s="586"/>
      <c r="CJ42" s="586"/>
      <c r="CK42" s="586"/>
      <c r="CL42" s="586"/>
      <c r="CM42" s="586"/>
      <c r="CN42" s="163"/>
      <c r="CO42" s="585" t="str">
        <f t="shared" si="3"/>
        <v/>
      </c>
      <c r="CP42" s="585"/>
      <c r="CQ42" s="586" t="str">
        <f>IF('各会計、関係団体の財政状況及び健全化判断比率'!BS15="","",'各会計、関係団体の財政状況及び健全化判断比率'!BS15)</f>
        <v/>
      </c>
      <c r="CR42" s="586"/>
      <c r="CS42" s="586"/>
      <c r="CT42" s="586"/>
      <c r="CU42" s="586"/>
      <c r="CV42" s="586"/>
      <c r="CW42" s="586"/>
      <c r="CX42" s="586"/>
      <c r="CY42" s="586"/>
      <c r="CZ42" s="586"/>
      <c r="DA42" s="586"/>
      <c r="DB42" s="586"/>
      <c r="DC42" s="586"/>
      <c r="DD42" s="586"/>
      <c r="DE42" s="586"/>
      <c r="DG42" s="587" t="str">
        <f>IF('各会計、関係団体の財政状況及び健全化判断比率'!BR15="","",'各会計、関係団体の財政状況及び健全化判断比率'!BR15)</f>
        <v/>
      </c>
      <c r="DH42" s="587"/>
      <c r="DI42" s="168"/>
    </row>
    <row r="43" spans="1:113" ht="32.25" customHeight="1" x14ac:dyDescent="0.2">
      <c r="B43" s="190"/>
      <c r="C43" s="585" t="str">
        <f t="shared" si="5"/>
        <v/>
      </c>
      <c r="D43" s="585"/>
      <c r="E43" s="586" t="str">
        <f>IF('各会計、関係団体の財政状況及び健全化判断比率'!B16="","",'各会計、関係団体の財政状況及び健全化判断比率'!B16)</f>
        <v/>
      </c>
      <c r="F43" s="586"/>
      <c r="G43" s="586"/>
      <c r="H43" s="586"/>
      <c r="I43" s="586"/>
      <c r="J43" s="586"/>
      <c r="K43" s="586"/>
      <c r="L43" s="586"/>
      <c r="M43" s="586"/>
      <c r="N43" s="586"/>
      <c r="O43" s="586"/>
      <c r="P43" s="586"/>
      <c r="Q43" s="586"/>
      <c r="R43" s="586"/>
      <c r="S43" s="586"/>
      <c r="T43" s="163"/>
      <c r="U43" s="585" t="str">
        <f t="shared" si="4"/>
        <v/>
      </c>
      <c r="V43" s="585"/>
      <c r="W43" s="586"/>
      <c r="X43" s="586"/>
      <c r="Y43" s="586"/>
      <c r="Z43" s="586"/>
      <c r="AA43" s="586"/>
      <c r="AB43" s="586"/>
      <c r="AC43" s="586"/>
      <c r="AD43" s="586"/>
      <c r="AE43" s="586"/>
      <c r="AF43" s="586"/>
      <c r="AG43" s="586"/>
      <c r="AH43" s="586"/>
      <c r="AI43" s="586"/>
      <c r="AJ43" s="586"/>
      <c r="AK43" s="586"/>
      <c r="AL43" s="163"/>
      <c r="AM43" s="585" t="str">
        <f t="shared" si="0"/>
        <v/>
      </c>
      <c r="AN43" s="585"/>
      <c r="AO43" s="586"/>
      <c r="AP43" s="586"/>
      <c r="AQ43" s="586"/>
      <c r="AR43" s="586"/>
      <c r="AS43" s="586"/>
      <c r="AT43" s="586"/>
      <c r="AU43" s="586"/>
      <c r="AV43" s="586"/>
      <c r="AW43" s="586"/>
      <c r="AX43" s="586"/>
      <c r="AY43" s="586"/>
      <c r="AZ43" s="586"/>
      <c r="BA43" s="586"/>
      <c r="BB43" s="586"/>
      <c r="BC43" s="586"/>
      <c r="BD43" s="163"/>
      <c r="BE43" s="585" t="str">
        <f t="shared" si="1"/>
        <v/>
      </c>
      <c r="BF43" s="585"/>
      <c r="BG43" s="586"/>
      <c r="BH43" s="586"/>
      <c r="BI43" s="586"/>
      <c r="BJ43" s="586"/>
      <c r="BK43" s="586"/>
      <c r="BL43" s="586"/>
      <c r="BM43" s="586"/>
      <c r="BN43" s="586"/>
      <c r="BO43" s="586"/>
      <c r="BP43" s="586"/>
      <c r="BQ43" s="586"/>
      <c r="BR43" s="586"/>
      <c r="BS43" s="586"/>
      <c r="BT43" s="586"/>
      <c r="BU43" s="586"/>
      <c r="BV43" s="163"/>
      <c r="BW43" s="585" t="str">
        <f t="shared" si="2"/>
        <v/>
      </c>
      <c r="BX43" s="585"/>
      <c r="BY43" s="586" t="str">
        <f>IF('各会計、関係団体の財政状況及び健全化判断比率'!B77="","",'各会計、関係団体の財政状況及び健全化判断比率'!B77)</f>
        <v/>
      </c>
      <c r="BZ43" s="586"/>
      <c r="CA43" s="586"/>
      <c r="CB43" s="586"/>
      <c r="CC43" s="586"/>
      <c r="CD43" s="586"/>
      <c r="CE43" s="586"/>
      <c r="CF43" s="586"/>
      <c r="CG43" s="586"/>
      <c r="CH43" s="586"/>
      <c r="CI43" s="586"/>
      <c r="CJ43" s="586"/>
      <c r="CK43" s="586"/>
      <c r="CL43" s="586"/>
      <c r="CM43" s="586"/>
      <c r="CN43" s="163"/>
      <c r="CO43" s="585" t="str">
        <f t="shared" si="3"/>
        <v/>
      </c>
      <c r="CP43" s="585"/>
      <c r="CQ43" s="586" t="str">
        <f>IF('各会計、関係団体の財政状況及び健全化判断比率'!BS16="","",'各会計、関係団体の財政状況及び健全化判断比率'!BS16)</f>
        <v/>
      </c>
      <c r="CR43" s="586"/>
      <c r="CS43" s="586"/>
      <c r="CT43" s="586"/>
      <c r="CU43" s="586"/>
      <c r="CV43" s="586"/>
      <c r="CW43" s="586"/>
      <c r="CX43" s="586"/>
      <c r="CY43" s="586"/>
      <c r="CZ43" s="586"/>
      <c r="DA43" s="586"/>
      <c r="DB43" s="586"/>
      <c r="DC43" s="586"/>
      <c r="DD43" s="586"/>
      <c r="DE43" s="586"/>
      <c r="DG43" s="587" t="str">
        <f>IF('各会計、関係団体の財政状況及び健全化判断比率'!BR16="","",'各会計、関係団体の財政状況及び健全化判断比率'!BR16)</f>
        <v/>
      </c>
      <c r="DH43" s="587"/>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8" t="s">
        <v>195</v>
      </c>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88"/>
      <c r="AL46" s="588"/>
      <c r="AM46" s="588"/>
      <c r="AN46" s="588"/>
      <c r="AO46" s="588"/>
      <c r="AP46" s="588"/>
      <c r="AQ46" s="588"/>
      <c r="AR46" s="588"/>
      <c r="AS46" s="588"/>
      <c r="AT46" s="588"/>
      <c r="AU46" s="588"/>
      <c r="AV46" s="588"/>
      <c r="AW46" s="588"/>
      <c r="AX46" s="588"/>
      <c r="AY46" s="588"/>
      <c r="AZ46" s="588"/>
      <c r="BA46" s="588"/>
      <c r="BB46" s="588"/>
      <c r="BC46" s="588"/>
      <c r="BD46" s="588"/>
      <c r="BE46" s="588"/>
      <c r="BF46" s="588"/>
      <c r="BG46" s="588"/>
      <c r="BH46" s="588"/>
      <c r="BI46" s="588"/>
      <c r="BJ46" s="588"/>
      <c r="BK46" s="588"/>
      <c r="BL46" s="588"/>
      <c r="BM46" s="588"/>
      <c r="BN46" s="588"/>
      <c r="BO46" s="588"/>
      <c r="BP46" s="588"/>
      <c r="BQ46" s="588"/>
      <c r="BR46" s="588"/>
      <c r="BS46" s="588"/>
      <c r="BT46" s="588"/>
      <c r="BU46" s="588"/>
      <c r="BV46" s="588"/>
      <c r="BW46" s="588"/>
      <c r="BX46" s="588"/>
      <c r="BY46" s="588"/>
      <c r="BZ46" s="588"/>
      <c r="CA46" s="588"/>
      <c r="CB46" s="588"/>
      <c r="CC46" s="588"/>
      <c r="CD46" s="588"/>
      <c r="CE46" s="588"/>
      <c r="CF46" s="588"/>
      <c r="CG46" s="588"/>
      <c r="CH46" s="588"/>
      <c r="CI46" s="588"/>
      <c r="CJ46" s="588"/>
      <c r="CK46" s="588"/>
      <c r="CL46" s="588"/>
      <c r="CM46" s="588"/>
      <c r="CN46" s="588"/>
      <c r="CO46" s="588"/>
      <c r="CP46" s="588"/>
      <c r="CQ46" s="588"/>
      <c r="CR46" s="588"/>
      <c r="CS46" s="588"/>
      <c r="CT46" s="588"/>
      <c r="CU46" s="588"/>
      <c r="CV46" s="588"/>
      <c r="CW46" s="588"/>
      <c r="CX46" s="588"/>
      <c r="CY46" s="588"/>
      <c r="CZ46" s="588"/>
      <c r="DA46" s="588"/>
      <c r="DB46" s="588"/>
      <c r="DC46" s="588"/>
      <c r="DD46" s="588"/>
      <c r="DE46" s="588"/>
      <c r="DF46" s="588"/>
      <c r="DG46" s="588"/>
      <c r="DH46" s="588"/>
      <c r="DI46" s="588"/>
    </row>
    <row r="47" spans="1:113" x14ac:dyDescent="0.2">
      <c r="E47" s="588" t="s">
        <v>196</v>
      </c>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88"/>
      <c r="AL47" s="588"/>
      <c r="AM47" s="588"/>
      <c r="AN47" s="588"/>
      <c r="AO47" s="588"/>
      <c r="AP47" s="588"/>
      <c r="AQ47" s="588"/>
      <c r="AR47" s="588"/>
      <c r="AS47" s="588"/>
      <c r="AT47" s="588"/>
      <c r="AU47" s="588"/>
      <c r="AV47" s="588"/>
      <c r="AW47" s="588"/>
      <c r="AX47" s="588"/>
      <c r="AY47" s="588"/>
      <c r="AZ47" s="588"/>
      <c r="BA47" s="588"/>
      <c r="BB47" s="588"/>
      <c r="BC47" s="588"/>
      <c r="BD47" s="588"/>
      <c r="BE47" s="588"/>
      <c r="BF47" s="588"/>
      <c r="BG47" s="588"/>
      <c r="BH47" s="588"/>
      <c r="BI47" s="588"/>
      <c r="BJ47" s="588"/>
      <c r="BK47" s="588"/>
      <c r="BL47" s="588"/>
      <c r="BM47" s="588"/>
      <c r="BN47" s="588"/>
      <c r="BO47" s="588"/>
      <c r="BP47" s="588"/>
      <c r="BQ47" s="588"/>
      <c r="BR47" s="588"/>
      <c r="BS47" s="588"/>
      <c r="BT47" s="588"/>
      <c r="BU47" s="588"/>
      <c r="BV47" s="588"/>
      <c r="BW47" s="588"/>
      <c r="BX47" s="588"/>
      <c r="BY47" s="588"/>
      <c r="BZ47" s="588"/>
      <c r="CA47" s="588"/>
      <c r="CB47" s="588"/>
      <c r="CC47" s="588"/>
      <c r="CD47" s="588"/>
      <c r="CE47" s="588"/>
      <c r="CF47" s="588"/>
      <c r="CG47" s="588"/>
      <c r="CH47" s="588"/>
      <c r="CI47" s="588"/>
      <c r="CJ47" s="588"/>
      <c r="CK47" s="588"/>
      <c r="CL47" s="588"/>
      <c r="CM47" s="588"/>
      <c r="CN47" s="588"/>
      <c r="CO47" s="588"/>
      <c r="CP47" s="588"/>
      <c r="CQ47" s="588"/>
      <c r="CR47" s="588"/>
      <c r="CS47" s="588"/>
      <c r="CT47" s="588"/>
      <c r="CU47" s="588"/>
      <c r="CV47" s="588"/>
      <c r="CW47" s="588"/>
      <c r="CX47" s="588"/>
      <c r="CY47" s="588"/>
      <c r="CZ47" s="588"/>
      <c r="DA47" s="588"/>
      <c r="DB47" s="588"/>
      <c r="DC47" s="588"/>
      <c r="DD47" s="588"/>
      <c r="DE47" s="588"/>
      <c r="DF47" s="588"/>
      <c r="DG47" s="588"/>
      <c r="DH47" s="588"/>
      <c r="DI47" s="588"/>
    </row>
    <row r="48" spans="1:113" x14ac:dyDescent="0.2">
      <c r="E48" s="588" t="s">
        <v>197</v>
      </c>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88"/>
      <c r="AL48" s="588"/>
      <c r="AM48" s="588"/>
      <c r="AN48" s="588"/>
      <c r="AO48" s="588"/>
      <c r="AP48" s="588"/>
      <c r="AQ48" s="588"/>
      <c r="AR48" s="588"/>
      <c r="AS48" s="588"/>
      <c r="AT48" s="588"/>
      <c r="AU48" s="588"/>
      <c r="AV48" s="588"/>
      <c r="AW48" s="588"/>
      <c r="AX48" s="588"/>
      <c r="AY48" s="588"/>
      <c r="AZ48" s="588"/>
      <c r="BA48" s="588"/>
      <c r="BB48" s="588"/>
      <c r="BC48" s="588"/>
      <c r="BD48" s="588"/>
      <c r="BE48" s="588"/>
      <c r="BF48" s="588"/>
      <c r="BG48" s="588"/>
      <c r="BH48" s="588"/>
      <c r="BI48" s="588"/>
      <c r="BJ48" s="588"/>
      <c r="BK48" s="588"/>
      <c r="BL48" s="588"/>
      <c r="BM48" s="588"/>
      <c r="BN48" s="588"/>
      <c r="BO48" s="588"/>
      <c r="BP48" s="588"/>
      <c r="BQ48" s="588"/>
      <c r="BR48" s="588"/>
      <c r="BS48" s="588"/>
      <c r="BT48" s="588"/>
      <c r="BU48" s="588"/>
      <c r="BV48" s="588"/>
      <c r="BW48" s="588"/>
      <c r="BX48" s="588"/>
      <c r="BY48" s="588"/>
      <c r="BZ48" s="588"/>
      <c r="CA48" s="588"/>
      <c r="CB48" s="588"/>
      <c r="CC48" s="588"/>
      <c r="CD48" s="588"/>
      <c r="CE48" s="588"/>
      <c r="CF48" s="588"/>
      <c r="CG48" s="588"/>
      <c r="CH48" s="588"/>
      <c r="CI48" s="588"/>
      <c r="CJ48" s="588"/>
      <c r="CK48" s="588"/>
      <c r="CL48" s="588"/>
      <c r="CM48" s="588"/>
      <c r="CN48" s="588"/>
      <c r="CO48" s="588"/>
      <c r="CP48" s="588"/>
      <c r="CQ48" s="588"/>
      <c r="CR48" s="588"/>
      <c r="CS48" s="588"/>
      <c r="CT48" s="588"/>
      <c r="CU48" s="588"/>
      <c r="CV48" s="588"/>
      <c r="CW48" s="588"/>
      <c r="CX48" s="588"/>
      <c r="CY48" s="588"/>
      <c r="CZ48" s="588"/>
      <c r="DA48" s="588"/>
      <c r="DB48" s="588"/>
      <c r="DC48" s="588"/>
      <c r="DD48" s="588"/>
      <c r="DE48" s="588"/>
      <c r="DF48" s="588"/>
      <c r="DG48" s="588"/>
      <c r="DH48" s="588"/>
      <c r="DI48" s="588"/>
    </row>
    <row r="49" spans="5:113" x14ac:dyDescent="0.2">
      <c r="E49" s="589" t="s">
        <v>198</v>
      </c>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89"/>
      <c r="BC49" s="589"/>
      <c r="BD49" s="589"/>
      <c r="BE49" s="589"/>
      <c r="BF49" s="589"/>
      <c r="BG49" s="589"/>
      <c r="BH49" s="589"/>
      <c r="BI49" s="589"/>
      <c r="BJ49" s="589"/>
      <c r="BK49" s="589"/>
      <c r="BL49" s="589"/>
      <c r="BM49" s="589"/>
      <c r="BN49" s="589"/>
      <c r="BO49" s="589"/>
      <c r="BP49" s="589"/>
      <c r="BQ49" s="589"/>
      <c r="BR49" s="589"/>
      <c r="BS49" s="589"/>
      <c r="BT49" s="589"/>
      <c r="BU49" s="589"/>
      <c r="BV49" s="589"/>
      <c r="BW49" s="589"/>
      <c r="BX49" s="589"/>
      <c r="BY49" s="589"/>
      <c r="BZ49" s="589"/>
      <c r="CA49" s="589"/>
      <c r="CB49" s="589"/>
      <c r="CC49" s="589"/>
      <c r="CD49" s="589"/>
      <c r="CE49" s="589"/>
      <c r="CF49" s="589"/>
      <c r="CG49" s="589"/>
      <c r="CH49" s="589"/>
      <c r="CI49" s="589"/>
      <c r="CJ49" s="589"/>
      <c r="CK49" s="589"/>
      <c r="CL49" s="589"/>
      <c r="CM49" s="589"/>
      <c r="CN49" s="589"/>
      <c r="CO49" s="589"/>
      <c r="CP49" s="589"/>
      <c r="CQ49" s="589"/>
      <c r="CR49" s="589"/>
      <c r="CS49" s="589"/>
      <c r="CT49" s="589"/>
      <c r="CU49" s="589"/>
      <c r="CV49" s="589"/>
      <c r="CW49" s="589"/>
      <c r="CX49" s="589"/>
      <c r="CY49" s="589"/>
      <c r="CZ49" s="589"/>
      <c r="DA49" s="589"/>
      <c r="DB49" s="589"/>
      <c r="DC49" s="589"/>
      <c r="DD49" s="589"/>
      <c r="DE49" s="589"/>
      <c r="DF49" s="589"/>
      <c r="DG49" s="589"/>
      <c r="DH49" s="589"/>
      <c r="DI49" s="589"/>
    </row>
    <row r="50" spans="5:113" x14ac:dyDescent="0.2">
      <c r="E50" s="588" t="s">
        <v>199</v>
      </c>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8"/>
      <c r="AY50" s="588"/>
      <c r="AZ50" s="588"/>
      <c r="BA50" s="588"/>
      <c r="BB50" s="588"/>
      <c r="BC50" s="588"/>
      <c r="BD50" s="588"/>
      <c r="BE50" s="588"/>
      <c r="BF50" s="588"/>
      <c r="BG50" s="588"/>
      <c r="BH50" s="588"/>
      <c r="BI50" s="588"/>
      <c r="BJ50" s="588"/>
      <c r="BK50" s="588"/>
      <c r="BL50" s="588"/>
      <c r="BM50" s="588"/>
      <c r="BN50" s="588"/>
      <c r="BO50" s="588"/>
      <c r="BP50" s="588"/>
      <c r="BQ50" s="588"/>
      <c r="BR50" s="588"/>
      <c r="BS50" s="588"/>
      <c r="BT50" s="588"/>
      <c r="BU50" s="588"/>
      <c r="BV50" s="588"/>
      <c r="BW50" s="588"/>
      <c r="BX50" s="588"/>
      <c r="BY50" s="588"/>
      <c r="BZ50" s="588"/>
      <c r="CA50" s="588"/>
      <c r="CB50" s="588"/>
      <c r="CC50" s="588"/>
      <c r="CD50" s="588"/>
      <c r="CE50" s="588"/>
      <c r="CF50" s="588"/>
      <c r="CG50" s="588"/>
      <c r="CH50" s="588"/>
      <c r="CI50" s="588"/>
      <c r="CJ50" s="588"/>
      <c r="CK50" s="588"/>
      <c r="CL50" s="588"/>
      <c r="CM50" s="588"/>
      <c r="CN50" s="588"/>
      <c r="CO50" s="588"/>
      <c r="CP50" s="588"/>
      <c r="CQ50" s="588"/>
      <c r="CR50" s="588"/>
      <c r="CS50" s="588"/>
      <c r="CT50" s="588"/>
      <c r="CU50" s="588"/>
      <c r="CV50" s="588"/>
      <c r="CW50" s="588"/>
      <c r="CX50" s="588"/>
      <c r="CY50" s="588"/>
      <c r="CZ50" s="588"/>
      <c r="DA50" s="588"/>
      <c r="DB50" s="588"/>
      <c r="DC50" s="588"/>
      <c r="DD50" s="588"/>
      <c r="DE50" s="588"/>
      <c r="DF50" s="588"/>
      <c r="DG50" s="588"/>
      <c r="DH50" s="588"/>
      <c r="DI50" s="588"/>
    </row>
    <row r="51" spans="5:113" x14ac:dyDescent="0.2">
      <c r="E51" s="588" t="s">
        <v>200</v>
      </c>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88"/>
      <c r="AL51" s="588"/>
      <c r="AM51" s="588"/>
      <c r="AN51" s="588"/>
      <c r="AO51" s="588"/>
      <c r="AP51" s="588"/>
      <c r="AQ51" s="588"/>
      <c r="AR51" s="588"/>
      <c r="AS51" s="588"/>
      <c r="AT51" s="588"/>
      <c r="AU51" s="588"/>
      <c r="AV51" s="588"/>
      <c r="AW51" s="588"/>
      <c r="AX51" s="588"/>
      <c r="AY51" s="588"/>
      <c r="AZ51" s="588"/>
      <c r="BA51" s="588"/>
      <c r="BB51" s="588"/>
      <c r="BC51" s="588"/>
      <c r="BD51" s="588"/>
      <c r="BE51" s="588"/>
      <c r="BF51" s="588"/>
      <c r="BG51" s="588"/>
      <c r="BH51" s="588"/>
      <c r="BI51" s="588"/>
      <c r="BJ51" s="588"/>
      <c r="BK51" s="588"/>
      <c r="BL51" s="588"/>
      <c r="BM51" s="588"/>
      <c r="BN51" s="588"/>
      <c r="BO51" s="588"/>
      <c r="BP51" s="588"/>
      <c r="BQ51" s="588"/>
      <c r="BR51" s="588"/>
      <c r="BS51" s="588"/>
      <c r="BT51" s="588"/>
      <c r="BU51" s="588"/>
      <c r="BV51" s="588"/>
      <c r="BW51" s="588"/>
      <c r="BX51" s="588"/>
      <c r="BY51" s="588"/>
      <c r="BZ51" s="588"/>
      <c r="CA51" s="588"/>
      <c r="CB51" s="588"/>
      <c r="CC51" s="588"/>
      <c r="CD51" s="588"/>
      <c r="CE51" s="588"/>
      <c r="CF51" s="588"/>
      <c r="CG51" s="588"/>
      <c r="CH51" s="588"/>
      <c r="CI51" s="588"/>
      <c r="CJ51" s="588"/>
      <c r="CK51" s="588"/>
      <c r="CL51" s="588"/>
      <c r="CM51" s="588"/>
      <c r="CN51" s="588"/>
      <c r="CO51" s="588"/>
      <c r="CP51" s="588"/>
      <c r="CQ51" s="588"/>
      <c r="CR51" s="588"/>
      <c r="CS51" s="588"/>
      <c r="CT51" s="588"/>
      <c r="CU51" s="588"/>
      <c r="CV51" s="588"/>
      <c r="CW51" s="588"/>
      <c r="CX51" s="588"/>
      <c r="CY51" s="588"/>
      <c r="CZ51" s="588"/>
      <c r="DA51" s="588"/>
      <c r="DB51" s="588"/>
      <c r="DC51" s="588"/>
      <c r="DD51" s="588"/>
      <c r="DE51" s="588"/>
      <c r="DF51" s="588"/>
      <c r="DG51" s="588"/>
      <c r="DH51" s="588"/>
      <c r="DI51" s="588"/>
    </row>
    <row r="52" spans="5:113" x14ac:dyDescent="0.2">
      <c r="E52" s="588" t="s">
        <v>201</v>
      </c>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88"/>
      <c r="AL52" s="588"/>
      <c r="AM52" s="588"/>
      <c r="AN52" s="588"/>
      <c r="AO52" s="588"/>
      <c r="AP52" s="588"/>
      <c r="AQ52" s="588"/>
      <c r="AR52" s="588"/>
      <c r="AS52" s="588"/>
      <c r="AT52" s="588"/>
      <c r="AU52" s="588"/>
      <c r="AV52" s="588"/>
      <c r="AW52" s="588"/>
      <c r="AX52" s="588"/>
      <c r="AY52" s="588"/>
      <c r="AZ52" s="588"/>
      <c r="BA52" s="588"/>
      <c r="BB52" s="588"/>
      <c r="BC52" s="588"/>
      <c r="BD52" s="588"/>
      <c r="BE52" s="588"/>
      <c r="BF52" s="588"/>
      <c r="BG52" s="588"/>
      <c r="BH52" s="588"/>
      <c r="BI52" s="588"/>
      <c r="BJ52" s="588"/>
      <c r="BK52" s="588"/>
      <c r="BL52" s="588"/>
      <c r="BM52" s="588"/>
      <c r="BN52" s="588"/>
      <c r="BO52" s="588"/>
      <c r="BP52" s="588"/>
      <c r="BQ52" s="588"/>
      <c r="BR52" s="588"/>
      <c r="BS52" s="588"/>
      <c r="BT52" s="588"/>
      <c r="BU52" s="588"/>
      <c r="BV52" s="588"/>
      <c r="BW52" s="588"/>
      <c r="BX52" s="588"/>
      <c r="BY52" s="588"/>
      <c r="BZ52" s="588"/>
      <c r="CA52" s="588"/>
      <c r="CB52" s="588"/>
      <c r="CC52" s="588"/>
      <c r="CD52" s="588"/>
      <c r="CE52" s="588"/>
      <c r="CF52" s="588"/>
      <c r="CG52" s="588"/>
      <c r="CH52" s="588"/>
      <c r="CI52" s="588"/>
      <c r="CJ52" s="588"/>
      <c r="CK52" s="588"/>
      <c r="CL52" s="588"/>
      <c r="CM52" s="588"/>
      <c r="CN52" s="588"/>
      <c r="CO52" s="588"/>
      <c r="CP52" s="588"/>
      <c r="CQ52" s="588"/>
      <c r="CR52" s="588"/>
      <c r="CS52" s="588"/>
      <c r="CT52" s="588"/>
      <c r="CU52" s="588"/>
      <c r="CV52" s="588"/>
      <c r="CW52" s="588"/>
      <c r="CX52" s="588"/>
      <c r="CY52" s="588"/>
      <c r="CZ52" s="588"/>
      <c r="DA52" s="588"/>
      <c r="DB52" s="588"/>
      <c r="DC52" s="588"/>
      <c r="DD52" s="588"/>
      <c r="DE52" s="588"/>
      <c r="DF52" s="588"/>
      <c r="DG52" s="588"/>
      <c r="DH52" s="588"/>
      <c r="DI52" s="588"/>
    </row>
    <row r="53" spans="5:113" x14ac:dyDescent="0.2">
      <c r="E53" s="588" t="s">
        <v>202</v>
      </c>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8"/>
      <c r="AL53" s="588"/>
      <c r="AM53" s="588"/>
      <c r="AN53" s="588"/>
      <c r="AO53" s="588"/>
      <c r="AP53" s="588"/>
      <c r="AQ53" s="588"/>
      <c r="AR53" s="588"/>
      <c r="AS53" s="588"/>
      <c r="AT53" s="588"/>
      <c r="AU53" s="588"/>
      <c r="AV53" s="588"/>
      <c r="AW53" s="588"/>
      <c r="AX53" s="588"/>
      <c r="AY53" s="588"/>
      <c r="AZ53" s="588"/>
      <c r="BA53" s="588"/>
      <c r="BB53" s="588"/>
      <c r="BC53" s="588"/>
      <c r="BD53" s="588"/>
      <c r="BE53" s="588"/>
      <c r="BF53" s="588"/>
      <c r="BG53" s="588"/>
      <c r="BH53" s="588"/>
      <c r="BI53" s="588"/>
      <c r="BJ53" s="588"/>
      <c r="BK53" s="588"/>
      <c r="BL53" s="588"/>
      <c r="BM53" s="588"/>
      <c r="BN53" s="588"/>
      <c r="BO53" s="588"/>
      <c r="BP53" s="588"/>
      <c r="BQ53" s="588"/>
      <c r="BR53" s="588"/>
      <c r="BS53" s="588"/>
      <c r="BT53" s="588"/>
      <c r="BU53" s="588"/>
      <c r="BV53" s="588"/>
      <c r="BW53" s="588"/>
      <c r="BX53" s="588"/>
      <c r="BY53" s="588"/>
      <c r="BZ53" s="588"/>
      <c r="CA53" s="588"/>
      <c r="CB53" s="588"/>
      <c r="CC53" s="588"/>
      <c r="CD53" s="588"/>
      <c r="CE53" s="588"/>
      <c r="CF53" s="588"/>
      <c r="CG53" s="588"/>
      <c r="CH53" s="588"/>
      <c r="CI53" s="588"/>
      <c r="CJ53" s="588"/>
      <c r="CK53" s="588"/>
      <c r="CL53" s="588"/>
      <c r="CM53" s="588"/>
      <c r="CN53" s="588"/>
      <c r="CO53" s="588"/>
      <c r="CP53" s="588"/>
      <c r="CQ53" s="588"/>
      <c r="CR53" s="588"/>
      <c r="CS53" s="588"/>
      <c r="CT53" s="588"/>
      <c r="CU53" s="588"/>
      <c r="CV53" s="588"/>
      <c r="CW53" s="588"/>
      <c r="CX53" s="588"/>
      <c r="CY53" s="588"/>
      <c r="CZ53" s="588"/>
      <c r="DA53" s="588"/>
      <c r="DB53" s="588"/>
      <c r="DC53" s="588"/>
      <c r="DD53" s="588"/>
      <c r="DE53" s="588"/>
      <c r="DF53" s="588"/>
      <c r="DG53" s="588"/>
      <c r="DH53" s="588"/>
      <c r="DI53" s="588"/>
    </row>
    <row r="54" spans="5:113" x14ac:dyDescent="0.2"/>
    <row r="55" spans="5:113" x14ac:dyDescent="0.2"/>
    <row r="56" spans="5:113" x14ac:dyDescent="0.2"/>
  </sheetData>
  <sheetProtection algorithmName="SHA-512" hashValue="I5kqrf7dQiYvteWS3gZZf+KSJTbQp/jIetcvZgYEikwH3aBu5LNgsj/wmENNRR8DzaKGLdkJcf9PDc9SZ0HJhw==" saltValue="kuoo1Rc+3zsqPT5Pm18O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7" t="s">
        <v>532</v>
      </c>
      <c r="D34" s="1137"/>
      <c r="E34" s="1138"/>
      <c r="F34" s="32">
        <v>13.61</v>
      </c>
      <c r="G34" s="33">
        <v>14.57</v>
      </c>
      <c r="H34" s="33">
        <v>14.56</v>
      </c>
      <c r="I34" s="33">
        <v>10.4</v>
      </c>
      <c r="J34" s="34">
        <v>13.5</v>
      </c>
      <c r="K34" s="22"/>
      <c r="L34" s="22"/>
      <c r="M34" s="22"/>
      <c r="N34" s="22"/>
      <c r="O34" s="22"/>
      <c r="P34" s="22"/>
    </row>
    <row r="35" spans="1:16" ht="39" customHeight="1" x14ac:dyDescent="0.2">
      <c r="A35" s="22"/>
      <c r="B35" s="35"/>
      <c r="C35" s="1133" t="s">
        <v>533</v>
      </c>
      <c r="D35" s="1133"/>
      <c r="E35" s="1134"/>
      <c r="F35" s="36">
        <v>3.81</v>
      </c>
      <c r="G35" s="37">
        <v>5.93</v>
      </c>
      <c r="H35" s="37">
        <v>7.81</v>
      </c>
      <c r="I35" s="37">
        <v>6.7</v>
      </c>
      <c r="J35" s="38">
        <v>5.34</v>
      </c>
      <c r="K35" s="22"/>
      <c r="L35" s="22"/>
      <c r="M35" s="22"/>
      <c r="N35" s="22"/>
      <c r="O35" s="22"/>
      <c r="P35" s="22"/>
    </row>
    <row r="36" spans="1:16" ht="39" customHeight="1" x14ac:dyDescent="0.2">
      <c r="A36" s="22"/>
      <c r="B36" s="35"/>
      <c r="C36" s="1133" t="s">
        <v>534</v>
      </c>
      <c r="D36" s="1133"/>
      <c r="E36" s="1134"/>
      <c r="F36" s="36">
        <v>2.17</v>
      </c>
      <c r="G36" s="37">
        <v>2.38</v>
      </c>
      <c r="H36" s="37">
        <v>3.01</v>
      </c>
      <c r="I36" s="37">
        <v>2.4700000000000002</v>
      </c>
      <c r="J36" s="38">
        <v>2.48</v>
      </c>
      <c r="K36" s="22"/>
      <c r="L36" s="22"/>
      <c r="M36" s="22"/>
      <c r="N36" s="22"/>
      <c r="O36" s="22"/>
      <c r="P36" s="22"/>
    </row>
    <row r="37" spans="1:16" ht="39" customHeight="1" x14ac:dyDescent="0.2">
      <c r="A37" s="22"/>
      <c r="B37" s="35"/>
      <c r="C37" s="1133" t="s">
        <v>535</v>
      </c>
      <c r="D37" s="1133"/>
      <c r="E37" s="1134"/>
      <c r="F37" s="36">
        <v>0.88</v>
      </c>
      <c r="G37" s="37">
        <v>1.1599999999999999</v>
      </c>
      <c r="H37" s="37">
        <v>0.96</v>
      </c>
      <c r="I37" s="37">
        <v>0.61</v>
      </c>
      <c r="J37" s="38">
        <v>0.94</v>
      </c>
      <c r="K37" s="22"/>
      <c r="L37" s="22"/>
      <c r="M37" s="22"/>
      <c r="N37" s="22"/>
      <c r="O37" s="22"/>
      <c r="P37" s="22"/>
    </row>
    <row r="38" spans="1:16" ht="39" customHeight="1" x14ac:dyDescent="0.2">
      <c r="A38" s="22"/>
      <c r="B38" s="35"/>
      <c r="C38" s="1133" t="s">
        <v>536</v>
      </c>
      <c r="D38" s="1133"/>
      <c r="E38" s="1134"/>
      <c r="F38" s="36">
        <v>0.37</v>
      </c>
      <c r="G38" s="37">
        <v>0.5</v>
      </c>
      <c r="H38" s="37">
        <v>0.51</v>
      </c>
      <c r="I38" s="37">
        <v>0.45</v>
      </c>
      <c r="J38" s="38">
        <v>0.56000000000000005</v>
      </c>
      <c r="K38" s="22"/>
      <c r="L38" s="22"/>
      <c r="M38" s="22"/>
      <c r="N38" s="22"/>
      <c r="O38" s="22"/>
      <c r="P38" s="22"/>
    </row>
    <row r="39" spans="1:16" ht="39" customHeight="1" x14ac:dyDescent="0.2">
      <c r="A39" s="22"/>
      <c r="B39" s="35"/>
      <c r="C39" s="1133" t="s">
        <v>537</v>
      </c>
      <c r="D39" s="1133"/>
      <c r="E39" s="1134"/>
      <c r="F39" s="36">
        <v>0.01</v>
      </c>
      <c r="G39" s="37">
        <v>0.01</v>
      </c>
      <c r="H39" s="37">
        <v>0</v>
      </c>
      <c r="I39" s="37">
        <v>0</v>
      </c>
      <c r="J39" s="38">
        <v>0</v>
      </c>
      <c r="K39" s="22"/>
      <c r="L39" s="22"/>
      <c r="M39" s="22"/>
      <c r="N39" s="22"/>
      <c r="O39" s="22"/>
      <c r="P39" s="22"/>
    </row>
    <row r="40" spans="1:16" ht="39" customHeight="1" x14ac:dyDescent="0.2">
      <c r="A40" s="22"/>
      <c r="B40" s="35"/>
      <c r="C40" s="1133"/>
      <c r="D40" s="1133"/>
      <c r="E40" s="1134"/>
      <c r="F40" s="36"/>
      <c r="G40" s="37"/>
      <c r="H40" s="37"/>
      <c r="I40" s="37"/>
      <c r="J40" s="38"/>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538</v>
      </c>
      <c r="D42" s="1133"/>
      <c r="E42" s="1134"/>
      <c r="F42" s="36" t="s">
        <v>487</v>
      </c>
      <c r="G42" s="37" t="s">
        <v>487</v>
      </c>
      <c r="H42" s="37" t="s">
        <v>487</v>
      </c>
      <c r="I42" s="37" t="s">
        <v>487</v>
      </c>
      <c r="J42" s="38" t="s">
        <v>487</v>
      </c>
      <c r="K42" s="22"/>
      <c r="L42" s="22"/>
      <c r="M42" s="22"/>
      <c r="N42" s="22"/>
      <c r="O42" s="22"/>
      <c r="P42" s="22"/>
    </row>
    <row r="43" spans="1:16" ht="39" customHeight="1" thickBot="1" x14ac:dyDescent="0.25">
      <c r="A43" s="22"/>
      <c r="B43" s="40"/>
      <c r="C43" s="1135" t="s">
        <v>539</v>
      </c>
      <c r="D43" s="1135"/>
      <c r="E43" s="1136"/>
      <c r="F43" s="41">
        <v>0</v>
      </c>
      <c r="G43" s="42">
        <v>7.0000000000000007E-2</v>
      </c>
      <c r="H43" s="42">
        <v>0</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4fp1w3oBMBRtSLKMCEuo+s5BDz0OAJdr4ElR416bdXJtUiBzsaYwuGhCd16HVSGWoLoAEg+8ivMtruc0lTUMA==" saltValue="npMg7hqWmlRY6EFM1C0H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906</v>
      </c>
      <c r="L45" s="58">
        <v>828</v>
      </c>
      <c r="M45" s="58">
        <v>798</v>
      </c>
      <c r="N45" s="58">
        <v>780</v>
      </c>
      <c r="O45" s="59">
        <v>749</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487</v>
      </c>
      <c r="L46" s="62" t="s">
        <v>487</v>
      </c>
      <c r="M46" s="62" t="s">
        <v>487</v>
      </c>
      <c r="N46" s="62" t="s">
        <v>487</v>
      </c>
      <c r="O46" s="63" t="s">
        <v>487</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487</v>
      </c>
      <c r="L47" s="62" t="s">
        <v>487</v>
      </c>
      <c r="M47" s="62" t="s">
        <v>487</v>
      </c>
      <c r="N47" s="62" t="s">
        <v>487</v>
      </c>
      <c r="O47" s="63" t="s">
        <v>487</v>
      </c>
      <c r="P47" s="46"/>
      <c r="Q47" s="46"/>
      <c r="R47" s="46"/>
      <c r="S47" s="46"/>
      <c r="T47" s="46"/>
      <c r="U47" s="46"/>
    </row>
    <row r="48" spans="1:21" ht="30.75" customHeight="1" x14ac:dyDescent="0.2">
      <c r="A48" s="46"/>
      <c r="B48" s="1141"/>
      <c r="C48" s="1142"/>
      <c r="D48" s="60"/>
      <c r="E48" s="1147" t="s">
        <v>13</v>
      </c>
      <c r="F48" s="1147"/>
      <c r="G48" s="1147"/>
      <c r="H48" s="1147"/>
      <c r="I48" s="1147"/>
      <c r="J48" s="1148"/>
      <c r="K48" s="61">
        <v>805</v>
      </c>
      <c r="L48" s="62">
        <v>689</v>
      </c>
      <c r="M48" s="62">
        <v>715</v>
      </c>
      <c r="N48" s="62">
        <v>740</v>
      </c>
      <c r="O48" s="63">
        <v>692</v>
      </c>
      <c r="P48" s="46"/>
      <c r="Q48" s="46"/>
      <c r="R48" s="46"/>
      <c r="S48" s="46"/>
      <c r="T48" s="46"/>
      <c r="U48" s="46"/>
    </row>
    <row r="49" spans="1:21" ht="30.75" customHeight="1" x14ac:dyDescent="0.2">
      <c r="A49" s="46"/>
      <c r="B49" s="1141"/>
      <c r="C49" s="1142"/>
      <c r="D49" s="60"/>
      <c r="E49" s="1147" t="s">
        <v>14</v>
      </c>
      <c r="F49" s="1147"/>
      <c r="G49" s="1147"/>
      <c r="H49" s="1147"/>
      <c r="I49" s="1147"/>
      <c r="J49" s="1148"/>
      <c r="K49" s="61">
        <v>81</v>
      </c>
      <c r="L49" s="62">
        <v>34</v>
      </c>
      <c r="M49" s="62">
        <v>35</v>
      </c>
      <c r="N49" s="62">
        <v>51</v>
      </c>
      <c r="O49" s="63">
        <v>54</v>
      </c>
      <c r="P49" s="46"/>
      <c r="Q49" s="46"/>
      <c r="R49" s="46"/>
      <c r="S49" s="46"/>
      <c r="T49" s="46"/>
      <c r="U49" s="46"/>
    </row>
    <row r="50" spans="1:21" ht="30.75" customHeight="1" x14ac:dyDescent="0.2">
      <c r="A50" s="46"/>
      <c r="B50" s="1141"/>
      <c r="C50" s="1142"/>
      <c r="D50" s="60"/>
      <c r="E50" s="1147" t="s">
        <v>15</v>
      </c>
      <c r="F50" s="1147"/>
      <c r="G50" s="1147"/>
      <c r="H50" s="1147"/>
      <c r="I50" s="1147"/>
      <c r="J50" s="1148"/>
      <c r="K50" s="61">
        <v>20</v>
      </c>
      <c r="L50" s="62">
        <v>20</v>
      </c>
      <c r="M50" s="62">
        <v>20</v>
      </c>
      <c r="N50" s="62">
        <v>20</v>
      </c>
      <c r="O50" s="63">
        <v>20</v>
      </c>
      <c r="P50" s="46"/>
      <c r="Q50" s="46"/>
      <c r="R50" s="46"/>
      <c r="S50" s="46"/>
      <c r="T50" s="46"/>
      <c r="U50" s="46"/>
    </row>
    <row r="51" spans="1:21" ht="30.75" customHeight="1" x14ac:dyDescent="0.2">
      <c r="A51" s="46"/>
      <c r="B51" s="1143"/>
      <c r="C51" s="1144"/>
      <c r="D51" s="64"/>
      <c r="E51" s="1147" t="s">
        <v>16</v>
      </c>
      <c r="F51" s="1147"/>
      <c r="G51" s="1147"/>
      <c r="H51" s="1147"/>
      <c r="I51" s="1147"/>
      <c r="J51" s="1148"/>
      <c r="K51" s="61" t="s">
        <v>487</v>
      </c>
      <c r="L51" s="62" t="s">
        <v>487</v>
      </c>
      <c r="M51" s="62" t="s">
        <v>487</v>
      </c>
      <c r="N51" s="62" t="s">
        <v>487</v>
      </c>
      <c r="O51" s="63" t="s">
        <v>487</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1408</v>
      </c>
      <c r="L52" s="62">
        <v>1332</v>
      </c>
      <c r="M52" s="62">
        <v>1186</v>
      </c>
      <c r="N52" s="62">
        <v>1149</v>
      </c>
      <c r="O52" s="63">
        <v>1064</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404</v>
      </c>
      <c r="L53" s="67">
        <v>239</v>
      </c>
      <c r="M53" s="67">
        <v>382</v>
      </c>
      <c r="N53" s="67">
        <v>442</v>
      </c>
      <c r="O53" s="68">
        <v>451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5" t="s">
        <v>24</v>
      </c>
      <c r="C58" s="1156"/>
      <c r="D58" s="1161" t="s">
        <v>25</v>
      </c>
      <c r="E58" s="1162"/>
      <c r="F58" s="1162"/>
      <c r="G58" s="1162"/>
      <c r="H58" s="1162"/>
      <c r="I58" s="1162"/>
      <c r="J58" s="1163"/>
      <c r="K58" s="81" t="s">
        <v>545</v>
      </c>
      <c r="L58" s="82" t="s">
        <v>545</v>
      </c>
      <c r="M58" s="82" t="s">
        <v>545</v>
      </c>
      <c r="N58" s="82" t="s">
        <v>545</v>
      </c>
      <c r="O58" s="83" t="s">
        <v>545</v>
      </c>
    </row>
    <row r="59" spans="1:21" ht="31.5" customHeight="1" x14ac:dyDescent="0.2">
      <c r="B59" s="1157"/>
      <c r="C59" s="1158"/>
      <c r="D59" s="1164" t="s">
        <v>26</v>
      </c>
      <c r="E59" s="1165"/>
      <c r="F59" s="1165"/>
      <c r="G59" s="1165"/>
      <c r="H59" s="1165"/>
      <c r="I59" s="1165"/>
      <c r="J59" s="1166"/>
      <c r="K59" s="84" t="s">
        <v>545</v>
      </c>
      <c r="L59" s="85" t="s">
        <v>545</v>
      </c>
      <c r="M59" s="85" t="s">
        <v>545</v>
      </c>
      <c r="N59" s="85" t="s">
        <v>545</v>
      </c>
      <c r="O59" s="86" t="s">
        <v>545</v>
      </c>
    </row>
    <row r="60" spans="1:21" ht="31.5" customHeight="1" thickBot="1" x14ac:dyDescent="0.25">
      <c r="B60" s="1159"/>
      <c r="C60" s="1160"/>
      <c r="D60" s="1167" t="s">
        <v>27</v>
      </c>
      <c r="E60" s="1168"/>
      <c r="F60" s="1168"/>
      <c r="G60" s="1168"/>
      <c r="H60" s="1168"/>
      <c r="I60" s="1168"/>
      <c r="J60" s="1169"/>
      <c r="K60" s="87" t="s">
        <v>545</v>
      </c>
      <c r="L60" s="88" t="s">
        <v>545</v>
      </c>
      <c r="M60" s="88" t="s">
        <v>545</v>
      </c>
      <c r="N60" s="88" t="s">
        <v>545</v>
      </c>
      <c r="O60" s="89" t="s">
        <v>545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sheetData>
  <sheetProtection algorithmName="SHA-512" hashValue="jujjjfGWu6R398RL31ZxDXxKELyBmEOwCR3yoRNoMOMEKl/FxPgpM4rafBD+9U18hj7upiqAOwlTQ8/eKgLfZg==" saltValue="NnxXd/DU2fy4kvz8Q0KY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70" t="s">
        <v>30</v>
      </c>
      <c r="C41" s="1171"/>
      <c r="D41" s="103"/>
      <c r="E41" s="1176" t="s">
        <v>31</v>
      </c>
      <c r="F41" s="1176"/>
      <c r="G41" s="1176"/>
      <c r="H41" s="1177"/>
      <c r="I41" s="330">
        <v>6068</v>
      </c>
      <c r="J41" s="331">
        <v>6509</v>
      </c>
      <c r="K41" s="331">
        <v>6570</v>
      </c>
      <c r="L41" s="331">
        <v>6105</v>
      </c>
      <c r="M41" s="332">
        <v>6160</v>
      </c>
    </row>
    <row r="42" spans="2:13" ht="27.75" customHeight="1" x14ac:dyDescent="0.2">
      <c r="B42" s="1172"/>
      <c r="C42" s="1173"/>
      <c r="D42" s="104"/>
      <c r="E42" s="1178" t="s">
        <v>32</v>
      </c>
      <c r="F42" s="1178"/>
      <c r="G42" s="1178"/>
      <c r="H42" s="1179"/>
      <c r="I42" s="333">
        <v>1035</v>
      </c>
      <c r="J42" s="334">
        <v>1152</v>
      </c>
      <c r="K42" s="334">
        <v>1026</v>
      </c>
      <c r="L42" s="334">
        <v>850</v>
      </c>
      <c r="M42" s="335">
        <v>939</v>
      </c>
    </row>
    <row r="43" spans="2:13" ht="27.75" customHeight="1" x14ac:dyDescent="0.2">
      <c r="B43" s="1172"/>
      <c r="C43" s="1173"/>
      <c r="D43" s="104"/>
      <c r="E43" s="1178" t="s">
        <v>33</v>
      </c>
      <c r="F43" s="1178"/>
      <c r="G43" s="1178"/>
      <c r="H43" s="1179"/>
      <c r="I43" s="333">
        <v>6219</v>
      </c>
      <c r="J43" s="334">
        <v>6123</v>
      </c>
      <c r="K43" s="334">
        <v>5503</v>
      </c>
      <c r="L43" s="334">
        <v>5734</v>
      </c>
      <c r="M43" s="335">
        <v>5458</v>
      </c>
    </row>
    <row r="44" spans="2:13" ht="27.75" customHeight="1" x14ac:dyDescent="0.2">
      <c r="B44" s="1172"/>
      <c r="C44" s="1173"/>
      <c r="D44" s="104"/>
      <c r="E44" s="1178" t="s">
        <v>34</v>
      </c>
      <c r="F44" s="1178"/>
      <c r="G44" s="1178"/>
      <c r="H44" s="1179"/>
      <c r="I44" s="333">
        <v>181</v>
      </c>
      <c r="J44" s="334">
        <v>191</v>
      </c>
      <c r="K44" s="334">
        <v>213</v>
      </c>
      <c r="L44" s="334">
        <v>216</v>
      </c>
      <c r="M44" s="335">
        <v>227</v>
      </c>
    </row>
    <row r="45" spans="2:13" ht="27.75" customHeight="1" x14ac:dyDescent="0.2">
      <c r="B45" s="1172"/>
      <c r="C45" s="1173"/>
      <c r="D45" s="104"/>
      <c r="E45" s="1178" t="s">
        <v>35</v>
      </c>
      <c r="F45" s="1178"/>
      <c r="G45" s="1178"/>
      <c r="H45" s="1179"/>
      <c r="I45" s="333">
        <v>362</v>
      </c>
      <c r="J45" s="334">
        <v>314</v>
      </c>
      <c r="K45" s="334">
        <v>256</v>
      </c>
      <c r="L45" s="334">
        <v>293</v>
      </c>
      <c r="M45" s="335">
        <v>279</v>
      </c>
    </row>
    <row r="46" spans="2:13" ht="27.75" customHeight="1" x14ac:dyDescent="0.2">
      <c r="B46" s="1172"/>
      <c r="C46" s="1173"/>
      <c r="D46" s="105"/>
      <c r="E46" s="1178" t="s">
        <v>36</v>
      </c>
      <c r="F46" s="1178"/>
      <c r="G46" s="1178"/>
      <c r="H46" s="1179"/>
      <c r="I46" s="333">
        <v>1355</v>
      </c>
      <c r="J46" s="334" t="s">
        <v>487</v>
      </c>
      <c r="K46" s="334" t="s">
        <v>487</v>
      </c>
      <c r="L46" s="334" t="s">
        <v>487</v>
      </c>
      <c r="M46" s="335" t="s">
        <v>487</v>
      </c>
    </row>
    <row r="47" spans="2:13" ht="27.75" customHeight="1" x14ac:dyDescent="0.2">
      <c r="B47" s="1172"/>
      <c r="C47" s="1173"/>
      <c r="D47" s="106"/>
      <c r="E47" s="1180" t="s">
        <v>37</v>
      </c>
      <c r="F47" s="1181"/>
      <c r="G47" s="1181"/>
      <c r="H47" s="1182"/>
      <c r="I47" s="333" t="s">
        <v>487</v>
      </c>
      <c r="J47" s="334" t="s">
        <v>487</v>
      </c>
      <c r="K47" s="334" t="s">
        <v>487</v>
      </c>
      <c r="L47" s="334" t="s">
        <v>487</v>
      </c>
      <c r="M47" s="335" t="s">
        <v>487</v>
      </c>
    </row>
    <row r="48" spans="2:13" ht="27.75" customHeight="1" x14ac:dyDescent="0.2">
      <c r="B48" s="1172"/>
      <c r="C48" s="1173"/>
      <c r="D48" s="104"/>
      <c r="E48" s="1178" t="s">
        <v>38</v>
      </c>
      <c r="F48" s="1178"/>
      <c r="G48" s="1178"/>
      <c r="H48" s="1179"/>
      <c r="I48" s="333" t="s">
        <v>487</v>
      </c>
      <c r="J48" s="334" t="s">
        <v>487</v>
      </c>
      <c r="K48" s="334" t="s">
        <v>487</v>
      </c>
      <c r="L48" s="334" t="s">
        <v>487</v>
      </c>
      <c r="M48" s="335" t="s">
        <v>487</v>
      </c>
    </row>
    <row r="49" spans="2:13" ht="27.75" customHeight="1" x14ac:dyDescent="0.2">
      <c r="B49" s="1174"/>
      <c r="C49" s="1175"/>
      <c r="D49" s="104"/>
      <c r="E49" s="1178" t="s">
        <v>39</v>
      </c>
      <c r="F49" s="1178"/>
      <c r="G49" s="1178"/>
      <c r="H49" s="1179"/>
      <c r="I49" s="333" t="s">
        <v>487</v>
      </c>
      <c r="J49" s="334" t="s">
        <v>487</v>
      </c>
      <c r="K49" s="334" t="s">
        <v>487</v>
      </c>
      <c r="L49" s="334" t="s">
        <v>487</v>
      </c>
      <c r="M49" s="335" t="s">
        <v>487</v>
      </c>
    </row>
    <row r="50" spans="2:13" ht="27.75" customHeight="1" x14ac:dyDescent="0.2">
      <c r="B50" s="1183" t="s">
        <v>40</v>
      </c>
      <c r="C50" s="1184"/>
      <c r="D50" s="107"/>
      <c r="E50" s="1178" t="s">
        <v>41</v>
      </c>
      <c r="F50" s="1178"/>
      <c r="G50" s="1178"/>
      <c r="H50" s="1179"/>
      <c r="I50" s="333">
        <v>20578</v>
      </c>
      <c r="J50" s="334">
        <v>19536</v>
      </c>
      <c r="K50" s="334">
        <v>20636</v>
      </c>
      <c r="L50" s="334">
        <v>20560</v>
      </c>
      <c r="M50" s="335">
        <v>20088</v>
      </c>
    </row>
    <row r="51" spans="2:13" ht="27.75" customHeight="1" x14ac:dyDescent="0.2">
      <c r="B51" s="1172"/>
      <c r="C51" s="1173"/>
      <c r="D51" s="104"/>
      <c r="E51" s="1178" t="s">
        <v>42</v>
      </c>
      <c r="F51" s="1178"/>
      <c r="G51" s="1178"/>
      <c r="H51" s="1179"/>
      <c r="I51" s="333">
        <v>5518</v>
      </c>
      <c r="J51" s="334">
        <v>5716</v>
      </c>
      <c r="K51" s="334">
        <v>4961</v>
      </c>
      <c r="L51" s="334">
        <v>4385</v>
      </c>
      <c r="M51" s="335">
        <v>3838</v>
      </c>
    </row>
    <row r="52" spans="2:13" ht="27.75" customHeight="1" x14ac:dyDescent="0.2">
      <c r="B52" s="1174"/>
      <c r="C52" s="1175"/>
      <c r="D52" s="104"/>
      <c r="E52" s="1178" t="s">
        <v>43</v>
      </c>
      <c r="F52" s="1178"/>
      <c r="G52" s="1178"/>
      <c r="H52" s="1179"/>
      <c r="I52" s="333">
        <v>7204</v>
      </c>
      <c r="J52" s="334">
        <v>6761</v>
      </c>
      <c r="K52" s="334">
        <v>5996</v>
      </c>
      <c r="L52" s="334">
        <v>5548</v>
      </c>
      <c r="M52" s="335">
        <v>5048</v>
      </c>
    </row>
    <row r="53" spans="2:13" ht="27.75" customHeight="1" thickBot="1" x14ac:dyDescent="0.25">
      <c r="B53" s="1185" t="s">
        <v>19</v>
      </c>
      <c r="C53" s="1186"/>
      <c r="D53" s="108"/>
      <c r="E53" s="1187" t="s">
        <v>44</v>
      </c>
      <c r="F53" s="1187"/>
      <c r="G53" s="1187"/>
      <c r="H53" s="1188"/>
      <c r="I53" s="336">
        <v>-18081</v>
      </c>
      <c r="J53" s="337">
        <v>-17725</v>
      </c>
      <c r="K53" s="337">
        <v>-18024</v>
      </c>
      <c r="L53" s="337">
        <v>-17294</v>
      </c>
      <c r="M53" s="338">
        <v>-15910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bw7gGyvOtnmxV3iyV4ILBSdyzZBXfTOEWOv1tCLEltrUge6YGsF++9JPsyljd5WGSXPBQhKEF0W+KBiI1zj7aw==" saltValue="60O2iwjvVtG6pHVp9oaa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7" t="s">
        <v>46</v>
      </c>
      <c r="D55" s="1197"/>
      <c r="E55" s="1198"/>
      <c r="F55" s="339">
        <v>7656</v>
      </c>
      <c r="G55" s="339">
        <v>7535</v>
      </c>
      <c r="H55" s="340">
        <v>7047</v>
      </c>
    </row>
    <row r="56" spans="2:8" ht="52.5" customHeight="1" x14ac:dyDescent="0.2">
      <c r="B56" s="120"/>
      <c r="C56" s="1199" t="s">
        <v>47</v>
      </c>
      <c r="D56" s="1199"/>
      <c r="E56" s="1200"/>
      <c r="F56" s="341">
        <v>144</v>
      </c>
      <c r="G56" s="341">
        <v>145</v>
      </c>
      <c r="H56" s="342">
        <v>145</v>
      </c>
    </row>
    <row r="57" spans="2:8" ht="53.25" customHeight="1" x14ac:dyDescent="0.2">
      <c r="B57" s="120"/>
      <c r="C57" s="1201" t="s">
        <v>48</v>
      </c>
      <c r="D57" s="1201"/>
      <c r="E57" s="1202"/>
      <c r="F57" s="343">
        <v>11896</v>
      </c>
      <c r="G57" s="343">
        <v>11990</v>
      </c>
      <c r="H57" s="344">
        <v>12122</v>
      </c>
    </row>
    <row r="58" spans="2:8" ht="45.75" customHeight="1" x14ac:dyDescent="0.2">
      <c r="B58" s="121"/>
      <c r="C58" s="1189" t="s">
        <v>554</v>
      </c>
      <c r="D58" s="1190"/>
      <c r="E58" s="1191"/>
      <c r="F58" s="345">
        <v>3785</v>
      </c>
      <c r="G58" s="345">
        <v>3791</v>
      </c>
      <c r="H58" s="346">
        <v>3806</v>
      </c>
    </row>
    <row r="59" spans="2:8" ht="45.75" customHeight="1" x14ac:dyDescent="0.2">
      <c r="B59" s="121"/>
      <c r="C59" s="1189" t="s">
        <v>555</v>
      </c>
      <c r="D59" s="1190"/>
      <c r="E59" s="1191"/>
      <c r="F59" s="345">
        <v>2177</v>
      </c>
      <c r="G59" s="345">
        <v>2324</v>
      </c>
      <c r="H59" s="346">
        <v>2304</v>
      </c>
    </row>
    <row r="60" spans="2:8" ht="45.75" customHeight="1" x14ac:dyDescent="0.2">
      <c r="B60" s="121"/>
      <c r="C60" s="1189" t="s">
        <v>556</v>
      </c>
      <c r="D60" s="1190"/>
      <c r="E60" s="1191"/>
      <c r="F60" s="345">
        <v>567</v>
      </c>
      <c r="G60" s="345">
        <v>575</v>
      </c>
      <c r="H60" s="346">
        <v>1098</v>
      </c>
    </row>
    <row r="61" spans="2:8" ht="45.75" customHeight="1" x14ac:dyDescent="0.2">
      <c r="B61" s="121"/>
      <c r="C61" s="1189" t="s">
        <v>557</v>
      </c>
      <c r="D61" s="1190"/>
      <c r="E61" s="1191"/>
      <c r="F61" s="345">
        <v>859</v>
      </c>
      <c r="G61" s="345">
        <v>855</v>
      </c>
      <c r="H61" s="346">
        <v>858</v>
      </c>
    </row>
    <row r="62" spans="2:8" ht="45.75" customHeight="1" thickBot="1" x14ac:dyDescent="0.25">
      <c r="B62" s="122"/>
      <c r="C62" s="1192" t="s">
        <v>558</v>
      </c>
      <c r="D62" s="1193"/>
      <c r="E62" s="1194"/>
      <c r="F62" s="347">
        <v>732</v>
      </c>
      <c r="G62" s="347">
        <v>733</v>
      </c>
      <c r="H62" s="348">
        <v>735</v>
      </c>
    </row>
    <row r="63" spans="2:8" ht="52.5" customHeight="1" thickBot="1" x14ac:dyDescent="0.25">
      <c r="B63" s="123"/>
      <c r="C63" s="1195" t="s">
        <v>49</v>
      </c>
      <c r="D63" s="1195"/>
      <c r="E63" s="1196"/>
      <c r="F63" s="349">
        <v>19696</v>
      </c>
      <c r="G63" s="349">
        <v>19669</v>
      </c>
      <c r="H63" s="350">
        <v>19314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rMXMVf1bWHpznOVxT8Qe+oaYiUZP1z8EZTiZ77HbKu+lNJOek4EF8Y2bI6YlNB0OHTvXBrz85tpl69WxJrx6wQ==" saltValue="15ac6QvABCswR7TtovSG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59926</v>
      </c>
      <c r="E3" s="142"/>
      <c r="F3" s="143">
        <v>63812</v>
      </c>
      <c r="G3" s="144"/>
      <c r="H3" s="145"/>
    </row>
    <row r="4" spans="1:8" x14ac:dyDescent="0.2">
      <c r="A4" s="146"/>
      <c r="B4" s="147"/>
      <c r="C4" s="148"/>
      <c r="D4" s="149">
        <v>37066</v>
      </c>
      <c r="E4" s="150"/>
      <c r="F4" s="151">
        <v>33848</v>
      </c>
      <c r="G4" s="152"/>
      <c r="H4" s="153"/>
    </row>
    <row r="5" spans="1:8" x14ac:dyDescent="0.2">
      <c r="A5" s="134" t="s">
        <v>519</v>
      </c>
      <c r="B5" s="139"/>
      <c r="C5" s="140"/>
      <c r="D5" s="141">
        <v>82667</v>
      </c>
      <c r="E5" s="142"/>
      <c r="F5" s="143">
        <v>54225</v>
      </c>
      <c r="G5" s="144"/>
      <c r="H5" s="145"/>
    </row>
    <row r="6" spans="1:8" x14ac:dyDescent="0.2">
      <c r="A6" s="146"/>
      <c r="B6" s="147"/>
      <c r="C6" s="148"/>
      <c r="D6" s="149">
        <v>29137</v>
      </c>
      <c r="E6" s="150"/>
      <c r="F6" s="151">
        <v>27337</v>
      </c>
      <c r="G6" s="152"/>
      <c r="H6" s="153"/>
    </row>
    <row r="7" spans="1:8" x14ac:dyDescent="0.2">
      <c r="A7" s="134" t="s">
        <v>520</v>
      </c>
      <c r="B7" s="139"/>
      <c r="C7" s="140"/>
      <c r="D7" s="141">
        <v>71624</v>
      </c>
      <c r="E7" s="142"/>
      <c r="F7" s="143">
        <v>54016</v>
      </c>
      <c r="G7" s="144"/>
      <c r="H7" s="145"/>
    </row>
    <row r="8" spans="1:8" x14ac:dyDescent="0.2">
      <c r="A8" s="146"/>
      <c r="B8" s="147"/>
      <c r="C8" s="148"/>
      <c r="D8" s="149">
        <v>45897</v>
      </c>
      <c r="E8" s="150"/>
      <c r="F8" s="151">
        <v>28078</v>
      </c>
      <c r="G8" s="152"/>
      <c r="H8" s="153"/>
    </row>
    <row r="9" spans="1:8" x14ac:dyDescent="0.2">
      <c r="A9" s="134" t="s">
        <v>521</v>
      </c>
      <c r="B9" s="139"/>
      <c r="C9" s="140"/>
      <c r="D9" s="141">
        <v>52708</v>
      </c>
      <c r="E9" s="142"/>
      <c r="F9" s="143">
        <v>52786</v>
      </c>
      <c r="G9" s="144"/>
      <c r="H9" s="145"/>
    </row>
    <row r="10" spans="1:8" x14ac:dyDescent="0.2">
      <c r="A10" s="146"/>
      <c r="B10" s="147"/>
      <c r="C10" s="148"/>
      <c r="D10" s="149">
        <v>33987</v>
      </c>
      <c r="E10" s="150"/>
      <c r="F10" s="151">
        <v>28742</v>
      </c>
      <c r="G10" s="152"/>
      <c r="H10" s="153"/>
    </row>
    <row r="11" spans="1:8" x14ac:dyDescent="0.2">
      <c r="A11" s="134" t="s">
        <v>522</v>
      </c>
      <c r="B11" s="139"/>
      <c r="C11" s="140"/>
      <c r="D11" s="141">
        <v>76868</v>
      </c>
      <c r="E11" s="142"/>
      <c r="F11" s="143">
        <v>58465</v>
      </c>
      <c r="G11" s="144"/>
      <c r="H11" s="145"/>
    </row>
    <row r="12" spans="1:8" x14ac:dyDescent="0.2">
      <c r="A12" s="146"/>
      <c r="B12" s="147"/>
      <c r="C12" s="154"/>
      <c r="D12" s="149">
        <v>56012</v>
      </c>
      <c r="E12" s="150"/>
      <c r="F12" s="151">
        <v>34452</v>
      </c>
      <c r="G12" s="152"/>
      <c r="H12" s="153"/>
    </row>
    <row r="13" spans="1:8" x14ac:dyDescent="0.2">
      <c r="A13" s="134"/>
      <c r="B13" s="139"/>
      <c r="C13" s="140"/>
      <c r="D13" s="141">
        <v>68759</v>
      </c>
      <c r="E13" s="142"/>
      <c r="F13" s="143">
        <v>56661</v>
      </c>
      <c r="G13" s="155"/>
      <c r="H13" s="145"/>
    </row>
    <row r="14" spans="1:8" x14ac:dyDescent="0.2">
      <c r="A14" s="146"/>
      <c r="B14" s="147"/>
      <c r="C14" s="148"/>
      <c r="D14" s="149">
        <v>40420</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13.61</v>
      </c>
      <c r="C19" s="156">
        <f>ROUND(VALUE(SUBSTITUTE(実質収支比率等に係る経年分析!G$48,"▲","-")),2)</f>
        <v>14.58</v>
      </c>
      <c r="D19" s="156">
        <f>ROUND(VALUE(SUBSTITUTE(実質収支比率等に係る経年分析!H$48,"▲","-")),2)</f>
        <v>14.57</v>
      </c>
      <c r="E19" s="156">
        <f>ROUND(VALUE(SUBSTITUTE(実質収支比率等に係る経年分析!I$48,"▲","-")),2)</f>
        <v>10.4</v>
      </c>
      <c r="F19" s="156">
        <f>ROUND(VALUE(SUBSTITUTE(実質収支比率等に係る経年分析!J$48,"▲","-")),2)</f>
        <v>13.51</v>
      </c>
    </row>
    <row r="20" spans="1:11" x14ac:dyDescent="0.2">
      <c r="A20" s="156" t="s">
        <v>53</v>
      </c>
      <c r="B20" s="156">
        <f>ROUND(VALUE(SUBSTITUTE(実質収支比率等に係る経年分析!F$47,"▲","-")),2)</f>
        <v>44.1</v>
      </c>
      <c r="C20" s="156">
        <f>ROUND(VALUE(SUBSTITUTE(実質収支比率等に係る経年分析!G$47,"▲","-")),2)</f>
        <v>41.9</v>
      </c>
      <c r="D20" s="156">
        <f>ROUND(VALUE(SUBSTITUTE(実質収支比率等に係る経年分析!H$47,"▲","-")),2)</f>
        <v>49.71</v>
      </c>
      <c r="E20" s="156">
        <f>ROUND(VALUE(SUBSTITUTE(実質収支比率等に係る経年分析!I$47,"▲","-")),2)</f>
        <v>40.130000000000003</v>
      </c>
      <c r="F20" s="156">
        <f>ROUND(VALUE(SUBSTITUTE(実質収支比率等に係る経年分析!J$47,"▲","-")),2)</f>
        <v>37.89</v>
      </c>
    </row>
    <row r="21" spans="1:11" x14ac:dyDescent="0.2">
      <c r="A21" s="156" t="s">
        <v>54</v>
      </c>
      <c r="B21" s="156">
        <f>IF(ISNUMBER(VALUE(SUBSTITUTE(実質収支比率等に係る経年分析!F$49,"▲","-"))),ROUND(VALUE(SUBSTITUTE(実質収支比率等に係る経年分析!F$49,"▲","-")),2),NA())</f>
        <v>2.39</v>
      </c>
      <c r="C21" s="156">
        <f>IF(ISNUMBER(VALUE(SUBSTITUTE(実質収支比率等に係る経年分析!G$49,"▲","-"))),ROUND(VALUE(SUBSTITUTE(実質収支比率等に係る経年分析!G$49,"▲","-")),2),NA())</f>
        <v>-6.42</v>
      </c>
      <c r="D21" s="156">
        <f>IF(ISNUMBER(VALUE(SUBSTITUTE(実質収支比率等に係る経年分析!H$49,"▲","-"))),ROUND(VALUE(SUBSTITUTE(実質収支比率等に係る経年分析!H$49,"▲","-")),2),NA())</f>
        <v>4.8099999999999996</v>
      </c>
      <c r="E21" s="156">
        <f>IF(ISNUMBER(VALUE(SUBSTITUTE(実質収支比率等に係る経年分析!I$49,"▲","-"))),ROUND(VALUE(SUBSTITUTE(実質収支比率等に係る経年分析!I$49,"▲","-")),2),NA())</f>
        <v>-2.2000000000000002</v>
      </c>
      <c r="F21" s="156">
        <f>IF(ISNUMBER(VALUE(SUBSTITUTE(実質収支比率等に係る経年分析!J$49,"▲","-"))),ROUND(VALUE(SUBSTITUTE(実質収支比率等に係る経年分析!J$49,"▲","-")),2),NA())</f>
        <v>0.39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0.56000000000000005</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1.1599999999999999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2.4700000000000002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2.48</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13.61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1408</v>
      </c>
      <c r="E42" s="158"/>
      <c r="F42" s="158"/>
      <c r="G42" s="158">
        <f>'実質公債費比率（分子）の構造'!L$52</f>
        <v>1332</v>
      </c>
      <c r="H42" s="158"/>
      <c r="I42" s="158"/>
      <c r="J42" s="158">
        <f>'実質公債費比率（分子）の構造'!M$52</f>
        <v>1186</v>
      </c>
      <c r="K42" s="158"/>
      <c r="L42" s="158"/>
      <c r="M42" s="158">
        <f>'実質公債費比率（分子）の構造'!N$52</f>
        <v>1149</v>
      </c>
      <c r="N42" s="158"/>
      <c r="O42" s="158"/>
      <c r="P42" s="158">
        <f>'実質公債費比率（分子）の構造'!O$52</f>
        <v>1064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20</v>
      </c>
      <c r="C44" s="158"/>
      <c r="D44" s="158"/>
      <c r="E44" s="158">
        <f>'実質公債費比率（分子）の構造'!L$50</f>
        <v>20</v>
      </c>
      <c r="F44" s="158"/>
      <c r="G44" s="158"/>
      <c r="H44" s="158">
        <f>'実質公債費比率（分子）の構造'!M$50</f>
        <v>20</v>
      </c>
      <c r="I44" s="158"/>
      <c r="J44" s="158"/>
      <c r="K44" s="158">
        <f>'実質公債費比率（分子）の構造'!N$50</f>
        <v>20</v>
      </c>
      <c r="L44" s="158"/>
      <c r="M44" s="158"/>
      <c r="N44" s="158">
        <f>'実質公債費比率（分子）の構造'!O$50</f>
        <v>20</v>
      </c>
      <c r="O44" s="158"/>
      <c r="P44" s="158"/>
    </row>
    <row r="45" spans="1:16" x14ac:dyDescent="0.2">
      <c r="A45" s="158" t="s">
        <v>63</v>
      </c>
      <c r="B45" s="158">
        <f>'実質公債費比率（分子）の構造'!K$49</f>
        <v>81</v>
      </c>
      <c r="C45" s="158"/>
      <c r="D45" s="158"/>
      <c r="E45" s="158">
        <f>'実質公債費比率（分子）の構造'!L$49</f>
        <v>34</v>
      </c>
      <c r="F45" s="158"/>
      <c r="G45" s="158"/>
      <c r="H45" s="158">
        <f>'実質公債費比率（分子）の構造'!M$49</f>
        <v>35</v>
      </c>
      <c r="I45" s="158"/>
      <c r="J45" s="158"/>
      <c r="K45" s="158">
        <f>'実質公債費比率（分子）の構造'!N$49</f>
        <v>51</v>
      </c>
      <c r="L45" s="158"/>
      <c r="M45" s="158"/>
      <c r="N45" s="158">
        <f>'実質公債費比率（分子）の構造'!O$49</f>
        <v>54</v>
      </c>
      <c r="O45" s="158"/>
      <c r="P45" s="158"/>
    </row>
    <row r="46" spans="1:16" x14ac:dyDescent="0.2">
      <c r="A46" s="158" t="s">
        <v>64</v>
      </c>
      <c r="B46" s="158">
        <f>'実質公債費比率（分子）の構造'!K$48</f>
        <v>805</v>
      </c>
      <c r="C46" s="158"/>
      <c r="D46" s="158"/>
      <c r="E46" s="158">
        <f>'実質公債費比率（分子）の構造'!L$48</f>
        <v>689</v>
      </c>
      <c r="F46" s="158"/>
      <c r="G46" s="158"/>
      <c r="H46" s="158">
        <f>'実質公債費比率（分子）の構造'!M$48</f>
        <v>715</v>
      </c>
      <c r="I46" s="158"/>
      <c r="J46" s="158"/>
      <c r="K46" s="158">
        <f>'実質公債費比率（分子）の構造'!N$48</f>
        <v>740</v>
      </c>
      <c r="L46" s="158"/>
      <c r="M46" s="158"/>
      <c r="N46" s="158">
        <f>'実質公債費比率（分子）の構造'!O$48</f>
        <v>692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906</v>
      </c>
      <c r="C49" s="158"/>
      <c r="D49" s="158"/>
      <c r="E49" s="158">
        <f>'実質公債費比率（分子）の構造'!L$45</f>
        <v>828</v>
      </c>
      <c r="F49" s="158"/>
      <c r="G49" s="158"/>
      <c r="H49" s="158">
        <f>'実質公債費比率（分子）の構造'!M$45</f>
        <v>798</v>
      </c>
      <c r="I49" s="158"/>
      <c r="J49" s="158"/>
      <c r="K49" s="158">
        <f>'実質公債費比率（分子）の構造'!N$45</f>
        <v>780</v>
      </c>
      <c r="L49" s="158"/>
      <c r="M49" s="158"/>
      <c r="N49" s="158">
        <f>'実質公債費比率（分子）の構造'!O$45</f>
        <v>749</v>
      </c>
      <c r="O49" s="158"/>
      <c r="P49" s="158"/>
    </row>
    <row r="50" spans="1:16" x14ac:dyDescent="0.2">
      <c r="A50" s="158" t="s">
        <v>67</v>
      </c>
      <c r="B50" s="158" t="e">
        <f>NA()</f>
        <v>#N/A</v>
      </c>
      <c r="C50" s="158">
        <f>IF(ISNUMBER('実質公債費比率（分子）の構造'!K$53),'実質公債費比率（分子）の構造'!K$53,NA())</f>
        <v>404</v>
      </c>
      <c r="D50" s="158" t="e">
        <f>NA()</f>
        <v>#N/A</v>
      </c>
      <c r="E50" s="158" t="e">
        <f>NA()</f>
        <v>#N/A</v>
      </c>
      <c r="F50" s="158">
        <f>IF(ISNUMBER('実質公債費比率（分子）の構造'!L$53),'実質公債費比率（分子）の構造'!L$53,NA())</f>
        <v>239</v>
      </c>
      <c r="G50" s="158" t="e">
        <f>NA()</f>
        <v>#N/A</v>
      </c>
      <c r="H50" s="158" t="e">
        <f>NA()</f>
        <v>#N/A</v>
      </c>
      <c r="I50" s="158">
        <f>IF(ISNUMBER('実質公債費比率（分子）の構造'!M$53),'実質公債費比率（分子）の構造'!M$53,NA())</f>
        <v>382</v>
      </c>
      <c r="J50" s="158" t="e">
        <f>NA()</f>
        <v>#N/A</v>
      </c>
      <c r="K50" s="158" t="e">
        <f>NA()</f>
        <v>#N/A</v>
      </c>
      <c r="L50" s="158">
        <f>IF(ISNUMBER('実質公債費比率（分子）の構造'!N$53),'実質公債費比率（分子）の構造'!N$53,NA())</f>
        <v>442</v>
      </c>
      <c r="M50" s="158" t="e">
        <f>NA()</f>
        <v>#N/A</v>
      </c>
      <c r="N50" s="158" t="e">
        <f>NA()</f>
        <v>#N/A</v>
      </c>
      <c r="O50" s="158">
        <f>IF(ISNUMBER('実質公債費比率（分子）の構造'!O$53),'実質公債費比率（分子）の構造'!O$53,NA())</f>
        <v>451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7204</v>
      </c>
      <c r="E56" s="157"/>
      <c r="F56" s="157"/>
      <c r="G56" s="157">
        <f>'将来負担比率（分子）の構造'!J$52</f>
        <v>6761</v>
      </c>
      <c r="H56" s="157"/>
      <c r="I56" s="157"/>
      <c r="J56" s="157">
        <f>'将来負担比率（分子）の構造'!K$52</f>
        <v>5996</v>
      </c>
      <c r="K56" s="157"/>
      <c r="L56" s="157"/>
      <c r="M56" s="157">
        <f>'将来負担比率（分子）の構造'!L$52</f>
        <v>5548</v>
      </c>
      <c r="N56" s="157"/>
      <c r="O56" s="157"/>
      <c r="P56" s="157">
        <f>'将来負担比率（分子）の構造'!M$52</f>
        <v>5048</v>
      </c>
    </row>
    <row r="57" spans="1:16" x14ac:dyDescent="0.2">
      <c r="A57" s="157" t="s">
        <v>42</v>
      </c>
      <c r="B57" s="157"/>
      <c r="C57" s="157"/>
      <c r="D57" s="157">
        <f>'将来負担比率（分子）の構造'!I$51</f>
        <v>5518</v>
      </c>
      <c r="E57" s="157"/>
      <c r="F57" s="157"/>
      <c r="G57" s="157">
        <f>'将来負担比率（分子）の構造'!J$51</f>
        <v>5716</v>
      </c>
      <c r="H57" s="157"/>
      <c r="I57" s="157"/>
      <c r="J57" s="157">
        <f>'将来負担比率（分子）の構造'!K$51</f>
        <v>4961</v>
      </c>
      <c r="K57" s="157"/>
      <c r="L57" s="157"/>
      <c r="M57" s="157">
        <f>'将来負担比率（分子）の構造'!L$51</f>
        <v>4385</v>
      </c>
      <c r="N57" s="157"/>
      <c r="O57" s="157"/>
      <c r="P57" s="157">
        <f>'将来負担比率（分子）の構造'!M$51</f>
        <v>3838</v>
      </c>
    </row>
    <row r="58" spans="1:16" x14ac:dyDescent="0.2">
      <c r="A58" s="157" t="s">
        <v>41</v>
      </c>
      <c r="B58" s="157"/>
      <c r="C58" s="157"/>
      <c r="D58" s="157">
        <f>'将来負担比率（分子）の構造'!I$50</f>
        <v>20578</v>
      </c>
      <c r="E58" s="157"/>
      <c r="F58" s="157"/>
      <c r="G58" s="157">
        <f>'将来負担比率（分子）の構造'!J$50</f>
        <v>19536</v>
      </c>
      <c r="H58" s="157"/>
      <c r="I58" s="157"/>
      <c r="J58" s="157">
        <f>'将来負担比率（分子）の構造'!K$50</f>
        <v>20636</v>
      </c>
      <c r="K58" s="157"/>
      <c r="L58" s="157"/>
      <c r="M58" s="157">
        <f>'将来負担比率（分子）の構造'!L$50</f>
        <v>20560</v>
      </c>
      <c r="N58" s="157"/>
      <c r="O58" s="157"/>
      <c r="P58" s="157">
        <f>'将来負担比率（分子）の構造'!M$50</f>
        <v>20088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1355</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362</v>
      </c>
      <c r="C62" s="157"/>
      <c r="D62" s="157"/>
      <c r="E62" s="157">
        <f>'将来負担比率（分子）の構造'!J$45</f>
        <v>314</v>
      </c>
      <c r="F62" s="157"/>
      <c r="G62" s="157"/>
      <c r="H62" s="157">
        <f>'将来負担比率（分子）の構造'!K$45</f>
        <v>256</v>
      </c>
      <c r="I62" s="157"/>
      <c r="J62" s="157"/>
      <c r="K62" s="157">
        <f>'将来負担比率（分子）の構造'!L$45</f>
        <v>293</v>
      </c>
      <c r="L62" s="157"/>
      <c r="M62" s="157"/>
      <c r="N62" s="157">
        <f>'将来負担比率（分子）の構造'!M$45</f>
        <v>279</v>
      </c>
      <c r="O62" s="157"/>
      <c r="P62" s="157"/>
    </row>
    <row r="63" spans="1:16" x14ac:dyDescent="0.2">
      <c r="A63" s="157" t="s">
        <v>34</v>
      </c>
      <c r="B63" s="157">
        <f>'将来負担比率（分子）の構造'!I$44</f>
        <v>181</v>
      </c>
      <c r="C63" s="157"/>
      <c r="D63" s="157"/>
      <c r="E63" s="157">
        <f>'将来負担比率（分子）の構造'!J$44</f>
        <v>191</v>
      </c>
      <c r="F63" s="157"/>
      <c r="G63" s="157"/>
      <c r="H63" s="157">
        <f>'将来負担比率（分子）の構造'!K$44</f>
        <v>213</v>
      </c>
      <c r="I63" s="157"/>
      <c r="J63" s="157"/>
      <c r="K63" s="157">
        <f>'将来負担比率（分子）の構造'!L$44</f>
        <v>216</v>
      </c>
      <c r="L63" s="157"/>
      <c r="M63" s="157"/>
      <c r="N63" s="157">
        <f>'将来負担比率（分子）の構造'!M$44</f>
        <v>227</v>
      </c>
      <c r="O63" s="157"/>
      <c r="P63" s="157"/>
    </row>
    <row r="64" spans="1:16" x14ac:dyDescent="0.2">
      <c r="A64" s="157" t="s">
        <v>33</v>
      </c>
      <c r="B64" s="157">
        <f>'将来負担比率（分子）の構造'!I$43</f>
        <v>6219</v>
      </c>
      <c r="C64" s="157"/>
      <c r="D64" s="157"/>
      <c r="E64" s="157">
        <f>'将来負担比率（分子）の構造'!J$43</f>
        <v>6123</v>
      </c>
      <c r="F64" s="157"/>
      <c r="G64" s="157"/>
      <c r="H64" s="157">
        <f>'将来負担比率（分子）の構造'!K$43</f>
        <v>5503</v>
      </c>
      <c r="I64" s="157"/>
      <c r="J64" s="157"/>
      <c r="K64" s="157">
        <f>'将来負担比率（分子）の構造'!L$43</f>
        <v>5734</v>
      </c>
      <c r="L64" s="157"/>
      <c r="M64" s="157"/>
      <c r="N64" s="157">
        <f>'将来負担比率（分子）の構造'!M$43</f>
        <v>5458</v>
      </c>
      <c r="O64" s="157"/>
      <c r="P64" s="157"/>
    </row>
    <row r="65" spans="1:16" x14ac:dyDescent="0.2">
      <c r="A65" s="157" t="s">
        <v>32</v>
      </c>
      <c r="B65" s="157">
        <f>'将来負担比率（分子）の構造'!I$42</f>
        <v>1035</v>
      </c>
      <c r="C65" s="157"/>
      <c r="D65" s="157"/>
      <c r="E65" s="157">
        <f>'将来負担比率（分子）の構造'!J$42</f>
        <v>1152</v>
      </c>
      <c r="F65" s="157"/>
      <c r="G65" s="157"/>
      <c r="H65" s="157">
        <f>'将来負担比率（分子）の構造'!K$42</f>
        <v>1026</v>
      </c>
      <c r="I65" s="157"/>
      <c r="J65" s="157"/>
      <c r="K65" s="157">
        <f>'将来負担比率（分子）の構造'!L$42</f>
        <v>850</v>
      </c>
      <c r="L65" s="157"/>
      <c r="M65" s="157"/>
      <c r="N65" s="157">
        <f>'将来負担比率（分子）の構造'!M$42</f>
        <v>939</v>
      </c>
      <c r="O65" s="157"/>
      <c r="P65" s="157"/>
    </row>
    <row r="66" spans="1:16" x14ac:dyDescent="0.2">
      <c r="A66" s="157" t="s">
        <v>31</v>
      </c>
      <c r="B66" s="157">
        <f>'将来負担比率（分子）の構造'!I$41</f>
        <v>6068</v>
      </c>
      <c r="C66" s="157"/>
      <c r="D66" s="157"/>
      <c r="E66" s="157">
        <f>'将来負担比率（分子）の構造'!J$41</f>
        <v>6509</v>
      </c>
      <c r="F66" s="157"/>
      <c r="G66" s="157"/>
      <c r="H66" s="157">
        <f>'将来負担比率（分子）の構造'!K$41</f>
        <v>6570</v>
      </c>
      <c r="I66" s="157"/>
      <c r="J66" s="157"/>
      <c r="K66" s="157">
        <f>'将来負担比率（分子）の構造'!L$41</f>
        <v>6105</v>
      </c>
      <c r="L66" s="157"/>
      <c r="M66" s="157"/>
      <c r="N66" s="157">
        <f>'将来負担比率（分子）の構造'!M$41</f>
        <v>6160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7656</v>
      </c>
      <c r="C72" s="161">
        <f>基金残高に係る経年分析!G55</f>
        <v>7535</v>
      </c>
      <c r="D72" s="161">
        <f>基金残高に係る経年分析!H55</f>
        <v>7047</v>
      </c>
    </row>
    <row r="73" spans="1:16" x14ac:dyDescent="0.2">
      <c r="A73" s="160" t="s">
        <v>74</v>
      </c>
      <c r="B73" s="161">
        <f>基金残高に係る経年分析!F56</f>
        <v>144</v>
      </c>
      <c r="C73" s="161">
        <f>基金残高に係る経年分析!G56</f>
        <v>145</v>
      </c>
      <c r="D73" s="161">
        <f>基金残高に係る経年分析!H56</f>
        <v>145</v>
      </c>
    </row>
    <row r="74" spans="1:16" x14ac:dyDescent="0.2">
      <c r="A74" s="160" t="s">
        <v>75</v>
      </c>
      <c r="B74" s="161">
        <f>基金残高に係る経年分析!F57</f>
        <v>11896</v>
      </c>
      <c r="C74" s="161">
        <f>基金残高に係る経年分析!G57</f>
        <v>11990</v>
      </c>
      <c r="D74" s="161">
        <f>基金残高に係る経年分析!H57</f>
        <v>12122</v>
      </c>
    </row>
  </sheetData>
  <sheetProtection algorithmName="SHA-512" hashValue="C05z1volwuqCuC/o3QjS1zZ8h0+ItJ6U8H7+ClXijF1o5zkYWRVUMYA2s816TFr7gSu+yKO7DqhekaNcrpZx8A==" saltValue="P9INtzPp7jqBJuXkD3qL3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90" t="s">
        <v>203</v>
      </c>
      <c r="DI1" s="591"/>
      <c r="DJ1" s="591"/>
      <c r="DK1" s="591"/>
      <c r="DL1" s="591"/>
      <c r="DM1" s="591"/>
      <c r="DN1" s="592"/>
      <c r="DO1" s="196"/>
      <c r="DP1" s="590" t="s">
        <v>204</v>
      </c>
      <c r="DQ1" s="591"/>
      <c r="DR1" s="591"/>
      <c r="DS1" s="591"/>
      <c r="DT1" s="591"/>
      <c r="DU1" s="591"/>
      <c r="DV1" s="591"/>
      <c r="DW1" s="591"/>
      <c r="DX1" s="591"/>
      <c r="DY1" s="591"/>
      <c r="DZ1" s="591"/>
      <c r="EA1" s="591"/>
      <c r="EB1" s="591"/>
      <c r="EC1" s="592"/>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3" t="s">
        <v>206</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207</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4"/>
      <c r="BX3" s="594"/>
      <c r="BY3" s="594"/>
      <c r="BZ3" s="594"/>
      <c r="CA3" s="594"/>
      <c r="CB3" s="595"/>
      <c r="CD3" s="593" t="s">
        <v>208</v>
      </c>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4"/>
      <c r="DY3" s="594"/>
      <c r="DZ3" s="594"/>
      <c r="EA3" s="594"/>
      <c r="EB3" s="594"/>
      <c r="EC3" s="595"/>
    </row>
    <row r="4" spans="2:143" ht="11.25" customHeight="1" x14ac:dyDescent="0.2">
      <c r="B4" s="593" t="s">
        <v>1</v>
      </c>
      <c r="C4" s="594"/>
      <c r="D4" s="594"/>
      <c r="E4" s="594"/>
      <c r="F4" s="594"/>
      <c r="G4" s="594"/>
      <c r="H4" s="594"/>
      <c r="I4" s="594"/>
      <c r="J4" s="594"/>
      <c r="K4" s="594"/>
      <c r="L4" s="594"/>
      <c r="M4" s="594"/>
      <c r="N4" s="594"/>
      <c r="O4" s="594"/>
      <c r="P4" s="594"/>
      <c r="Q4" s="595"/>
      <c r="R4" s="593" t="s">
        <v>209</v>
      </c>
      <c r="S4" s="594"/>
      <c r="T4" s="594"/>
      <c r="U4" s="594"/>
      <c r="V4" s="594"/>
      <c r="W4" s="594"/>
      <c r="X4" s="594"/>
      <c r="Y4" s="595"/>
      <c r="Z4" s="593" t="s">
        <v>210</v>
      </c>
      <c r="AA4" s="594"/>
      <c r="AB4" s="594"/>
      <c r="AC4" s="595"/>
      <c r="AD4" s="593" t="s">
        <v>211</v>
      </c>
      <c r="AE4" s="594"/>
      <c r="AF4" s="594"/>
      <c r="AG4" s="594"/>
      <c r="AH4" s="594"/>
      <c r="AI4" s="594"/>
      <c r="AJ4" s="594"/>
      <c r="AK4" s="595"/>
      <c r="AL4" s="593" t="s">
        <v>210</v>
      </c>
      <c r="AM4" s="594"/>
      <c r="AN4" s="594"/>
      <c r="AO4" s="595"/>
      <c r="AP4" s="596" t="s">
        <v>212</v>
      </c>
      <c r="AQ4" s="596"/>
      <c r="AR4" s="596"/>
      <c r="AS4" s="596"/>
      <c r="AT4" s="596"/>
      <c r="AU4" s="596"/>
      <c r="AV4" s="596"/>
      <c r="AW4" s="596"/>
      <c r="AX4" s="596"/>
      <c r="AY4" s="596"/>
      <c r="AZ4" s="596"/>
      <c r="BA4" s="596"/>
      <c r="BB4" s="596"/>
      <c r="BC4" s="596"/>
      <c r="BD4" s="596"/>
      <c r="BE4" s="596"/>
      <c r="BF4" s="596"/>
      <c r="BG4" s="596" t="s">
        <v>213</v>
      </c>
      <c r="BH4" s="596"/>
      <c r="BI4" s="596"/>
      <c r="BJ4" s="596"/>
      <c r="BK4" s="596"/>
      <c r="BL4" s="596"/>
      <c r="BM4" s="596"/>
      <c r="BN4" s="596"/>
      <c r="BO4" s="596" t="s">
        <v>210</v>
      </c>
      <c r="BP4" s="596"/>
      <c r="BQ4" s="596"/>
      <c r="BR4" s="596"/>
      <c r="BS4" s="596" t="s">
        <v>214</v>
      </c>
      <c r="BT4" s="596"/>
      <c r="BU4" s="596"/>
      <c r="BV4" s="596"/>
      <c r="BW4" s="596"/>
      <c r="BX4" s="596"/>
      <c r="BY4" s="596"/>
      <c r="BZ4" s="596"/>
      <c r="CA4" s="596"/>
      <c r="CB4" s="596"/>
      <c r="CD4" s="593" t="s">
        <v>215</v>
      </c>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594"/>
      <c r="EB4" s="594"/>
      <c r="EC4" s="595"/>
    </row>
    <row r="5" spans="2:143" ht="11.25" customHeight="1" x14ac:dyDescent="0.2">
      <c r="B5" s="597" t="s">
        <v>216</v>
      </c>
      <c r="C5" s="598"/>
      <c r="D5" s="598"/>
      <c r="E5" s="598"/>
      <c r="F5" s="598"/>
      <c r="G5" s="598"/>
      <c r="H5" s="598"/>
      <c r="I5" s="598"/>
      <c r="J5" s="598"/>
      <c r="K5" s="598"/>
      <c r="L5" s="598"/>
      <c r="M5" s="598"/>
      <c r="N5" s="598"/>
      <c r="O5" s="598"/>
      <c r="P5" s="598"/>
      <c r="Q5" s="599"/>
      <c r="R5" s="600">
        <v>18848738</v>
      </c>
      <c r="S5" s="601"/>
      <c r="T5" s="601"/>
      <c r="U5" s="601"/>
      <c r="V5" s="601"/>
      <c r="W5" s="601"/>
      <c r="X5" s="601"/>
      <c r="Y5" s="602"/>
      <c r="Z5" s="603">
        <v>52.7</v>
      </c>
      <c r="AA5" s="603"/>
      <c r="AB5" s="603"/>
      <c r="AC5" s="603"/>
      <c r="AD5" s="604">
        <v>17877770</v>
      </c>
      <c r="AE5" s="604"/>
      <c r="AF5" s="604"/>
      <c r="AG5" s="604"/>
      <c r="AH5" s="604"/>
      <c r="AI5" s="604"/>
      <c r="AJ5" s="604"/>
      <c r="AK5" s="604"/>
      <c r="AL5" s="605">
        <v>85.5</v>
      </c>
      <c r="AM5" s="606"/>
      <c r="AN5" s="606"/>
      <c r="AO5" s="607"/>
      <c r="AP5" s="597" t="s">
        <v>217</v>
      </c>
      <c r="AQ5" s="598"/>
      <c r="AR5" s="598"/>
      <c r="AS5" s="598"/>
      <c r="AT5" s="598"/>
      <c r="AU5" s="598"/>
      <c r="AV5" s="598"/>
      <c r="AW5" s="598"/>
      <c r="AX5" s="598"/>
      <c r="AY5" s="598"/>
      <c r="AZ5" s="598"/>
      <c r="BA5" s="598"/>
      <c r="BB5" s="598"/>
      <c r="BC5" s="598"/>
      <c r="BD5" s="598"/>
      <c r="BE5" s="598"/>
      <c r="BF5" s="599"/>
      <c r="BG5" s="611">
        <v>17877770</v>
      </c>
      <c r="BH5" s="612"/>
      <c r="BI5" s="612"/>
      <c r="BJ5" s="612"/>
      <c r="BK5" s="612"/>
      <c r="BL5" s="612"/>
      <c r="BM5" s="612"/>
      <c r="BN5" s="613"/>
      <c r="BO5" s="614">
        <v>94.8</v>
      </c>
      <c r="BP5" s="614"/>
      <c r="BQ5" s="614"/>
      <c r="BR5" s="614"/>
      <c r="BS5" s="615" t="s">
        <v>122</v>
      </c>
      <c r="BT5" s="615"/>
      <c r="BU5" s="615"/>
      <c r="BV5" s="615"/>
      <c r="BW5" s="615"/>
      <c r="BX5" s="615"/>
      <c r="BY5" s="615"/>
      <c r="BZ5" s="615"/>
      <c r="CA5" s="615"/>
      <c r="CB5" s="619"/>
      <c r="CD5" s="593" t="s">
        <v>212</v>
      </c>
      <c r="CE5" s="594"/>
      <c r="CF5" s="594"/>
      <c r="CG5" s="594"/>
      <c r="CH5" s="594"/>
      <c r="CI5" s="594"/>
      <c r="CJ5" s="594"/>
      <c r="CK5" s="594"/>
      <c r="CL5" s="594"/>
      <c r="CM5" s="594"/>
      <c r="CN5" s="594"/>
      <c r="CO5" s="594"/>
      <c r="CP5" s="594"/>
      <c r="CQ5" s="595"/>
      <c r="CR5" s="593" t="s">
        <v>218</v>
      </c>
      <c r="CS5" s="594"/>
      <c r="CT5" s="594"/>
      <c r="CU5" s="594"/>
      <c r="CV5" s="594"/>
      <c r="CW5" s="594"/>
      <c r="CX5" s="594"/>
      <c r="CY5" s="595"/>
      <c r="CZ5" s="593" t="s">
        <v>210</v>
      </c>
      <c r="DA5" s="594"/>
      <c r="DB5" s="594"/>
      <c r="DC5" s="595"/>
      <c r="DD5" s="593" t="s">
        <v>219</v>
      </c>
      <c r="DE5" s="594"/>
      <c r="DF5" s="594"/>
      <c r="DG5" s="594"/>
      <c r="DH5" s="594"/>
      <c r="DI5" s="594"/>
      <c r="DJ5" s="594"/>
      <c r="DK5" s="594"/>
      <c r="DL5" s="594"/>
      <c r="DM5" s="594"/>
      <c r="DN5" s="594"/>
      <c r="DO5" s="594"/>
      <c r="DP5" s="595"/>
      <c r="DQ5" s="593" t="s">
        <v>220</v>
      </c>
      <c r="DR5" s="594"/>
      <c r="DS5" s="594"/>
      <c r="DT5" s="594"/>
      <c r="DU5" s="594"/>
      <c r="DV5" s="594"/>
      <c r="DW5" s="594"/>
      <c r="DX5" s="594"/>
      <c r="DY5" s="594"/>
      <c r="DZ5" s="594"/>
      <c r="EA5" s="594"/>
      <c r="EB5" s="594"/>
      <c r="EC5" s="595"/>
    </row>
    <row r="6" spans="2:143" ht="11.25" customHeight="1" x14ac:dyDescent="0.2">
      <c r="B6" s="608" t="s">
        <v>221</v>
      </c>
      <c r="C6" s="609"/>
      <c r="D6" s="609"/>
      <c r="E6" s="609"/>
      <c r="F6" s="609"/>
      <c r="G6" s="609"/>
      <c r="H6" s="609"/>
      <c r="I6" s="609"/>
      <c r="J6" s="609"/>
      <c r="K6" s="609"/>
      <c r="L6" s="609"/>
      <c r="M6" s="609"/>
      <c r="N6" s="609"/>
      <c r="O6" s="609"/>
      <c r="P6" s="609"/>
      <c r="Q6" s="610"/>
      <c r="R6" s="611">
        <v>153121</v>
      </c>
      <c r="S6" s="612"/>
      <c r="T6" s="612"/>
      <c r="U6" s="612"/>
      <c r="V6" s="612"/>
      <c r="W6" s="612"/>
      <c r="X6" s="612"/>
      <c r="Y6" s="613"/>
      <c r="Z6" s="614">
        <v>0.4</v>
      </c>
      <c r="AA6" s="614"/>
      <c r="AB6" s="614"/>
      <c r="AC6" s="614"/>
      <c r="AD6" s="615">
        <v>153121</v>
      </c>
      <c r="AE6" s="615"/>
      <c r="AF6" s="615"/>
      <c r="AG6" s="615"/>
      <c r="AH6" s="615"/>
      <c r="AI6" s="615"/>
      <c r="AJ6" s="615"/>
      <c r="AK6" s="615"/>
      <c r="AL6" s="616">
        <v>0.7</v>
      </c>
      <c r="AM6" s="617"/>
      <c r="AN6" s="617"/>
      <c r="AO6" s="618"/>
      <c r="AP6" s="608" t="s">
        <v>222</v>
      </c>
      <c r="AQ6" s="609"/>
      <c r="AR6" s="609"/>
      <c r="AS6" s="609"/>
      <c r="AT6" s="609"/>
      <c r="AU6" s="609"/>
      <c r="AV6" s="609"/>
      <c r="AW6" s="609"/>
      <c r="AX6" s="609"/>
      <c r="AY6" s="609"/>
      <c r="AZ6" s="609"/>
      <c r="BA6" s="609"/>
      <c r="BB6" s="609"/>
      <c r="BC6" s="609"/>
      <c r="BD6" s="609"/>
      <c r="BE6" s="609"/>
      <c r="BF6" s="610"/>
      <c r="BG6" s="611">
        <v>17877770</v>
      </c>
      <c r="BH6" s="612"/>
      <c r="BI6" s="612"/>
      <c r="BJ6" s="612"/>
      <c r="BK6" s="612"/>
      <c r="BL6" s="612"/>
      <c r="BM6" s="612"/>
      <c r="BN6" s="613"/>
      <c r="BO6" s="614">
        <v>94.8</v>
      </c>
      <c r="BP6" s="614"/>
      <c r="BQ6" s="614"/>
      <c r="BR6" s="614"/>
      <c r="BS6" s="615" t="s">
        <v>122</v>
      </c>
      <c r="BT6" s="615"/>
      <c r="BU6" s="615"/>
      <c r="BV6" s="615"/>
      <c r="BW6" s="615"/>
      <c r="BX6" s="615"/>
      <c r="BY6" s="615"/>
      <c r="BZ6" s="615"/>
      <c r="CA6" s="615"/>
      <c r="CB6" s="619"/>
      <c r="CD6" s="597" t="s">
        <v>223</v>
      </c>
      <c r="CE6" s="598"/>
      <c r="CF6" s="598"/>
      <c r="CG6" s="598"/>
      <c r="CH6" s="598"/>
      <c r="CI6" s="598"/>
      <c r="CJ6" s="598"/>
      <c r="CK6" s="598"/>
      <c r="CL6" s="598"/>
      <c r="CM6" s="598"/>
      <c r="CN6" s="598"/>
      <c r="CO6" s="598"/>
      <c r="CP6" s="598"/>
      <c r="CQ6" s="599"/>
      <c r="CR6" s="611">
        <v>241880</v>
      </c>
      <c r="CS6" s="612"/>
      <c r="CT6" s="612"/>
      <c r="CU6" s="612"/>
      <c r="CV6" s="612"/>
      <c r="CW6" s="612"/>
      <c r="CX6" s="612"/>
      <c r="CY6" s="613"/>
      <c r="CZ6" s="605">
        <v>0.8</v>
      </c>
      <c r="DA6" s="606"/>
      <c r="DB6" s="606"/>
      <c r="DC6" s="622"/>
      <c r="DD6" s="620" t="s">
        <v>122</v>
      </c>
      <c r="DE6" s="612"/>
      <c r="DF6" s="612"/>
      <c r="DG6" s="612"/>
      <c r="DH6" s="612"/>
      <c r="DI6" s="612"/>
      <c r="DJ6" s="612"/>
      <c r="DK6" s="612"/>
      <c r="DL6" s="612"/>
      <c r="DM6" s="612"/>
      <c r="DN6" s="612"/>
      <c r="DO6" s="612"/>
      <c r="DP6" s="613"/>
      <c r="DQ6" s="620">
        <v>241880</v>
      </c>
      <c r="DR6" s="612"/>
      <c r="DS6" s="612"/>
      <c r="DT6" s="612"/>
      <c r="DU6" s="612"/>
      <c r="DV6" s="612"/>
      <c r="DW6" s="612"/>
      <c r="DX6" s="612"/>
      <c r="DY6" s="612"/>
      <c r="DZ6" s="612"/>
      <c r="EA6" s="612"/>
      <c r="EB6" s="612"/>
      <c r="EC6" s="621"/>
    </row>
    <row r="7" spans="2:143" ht="11.25" customHeight="1" x14ac:dyDescent="0.2">
      <c r="B7" s="608" t="s">
        <v>224</v>
      </c>
      <c r="C7" s="609"/>
      <c r="D7" s="609"/>
      <c r="E7" s="609"/>
      <c r="F7" s="609"/>
      <c r="G7" s="609"/>
      <c r="H7" s="609"/>
      <c r="I7" s="609"/>
      <c r="J7" s="609"/>
      <c r="K7" s="609"/>
      <c r="L7" s="609"/>
      <c r="M7" s="609"/>
      <c r="N7" s="609"/>
      <c r="O7" s="609"/>
      <c r="P7" s="609"/>
      <c r="Q7" s="610"/>
      <c r="R7" s="611">
        <v>7404</v>
      </c>
      <c r="S7" s="612"/>
      <c r="T7" s="612"/>
      <c r="U7" s="612"/>
      <c r="V7" s="612"/>
      <c r="W7" s="612"/>
      <c r="X7" s="612"/>
      <c r="Y7" s="613"/>
      <c r="Z7" s="614">
        <v>0</v>
      </c>
      <c r="AA7" s="614"/>
      <c r="AB7" s="614"/>
      <c r="AC7" s="614"/>
      <c r="AD7" s="615">
        <v>7404</v>
      </c>
      <c r="AE7" s="615"/>
      <c r="AF7" s="615"/>
      <c r="AG7" s="615"/>
      <c r="AH7" s="615"/>
      <c r="AI7" s="615"/>
      <c r="AJ7" s="615"/>
      <c r="AK7" s="615"/>
      <c r="AL7" s="616">
        <v>0</v>
      </c>
      <c r="AM7" s="617"/>
      <c r="AN7" s="617"/>
      <c r="AO7" s="618"/>
      <c r="AP7" s="608" t="s">
        <v>225</v>
      </c>
      <c r="AQ7" s="609"/>
      <c r="AR7" s="609"/>
      <c r="AS7" s="609"/>
      <c r="AT7" s="609"/>
      <c r="AU7" s="609"/>
      <c r="AV7" s="609"/>
      <c r="AW7" s="609"/>
      <c r="AX7" s="609"/>
      <c r="AY7" s="609"/>
      <c r="AZ7" s="609"/>
      <c r="BA7" s="609"/>
      <c r="BB7" s="609"/>
      <c r="BC7" s="609"/>
      <c r="BD7" s="609"/>
      <c r="BE7" s="609"/>
      <c r="BF7" s="610"/>
      <c r="BG7" s="611">
        <v>10261786</v>
      </c>
      <c r="BH7" s="612"/>
      <c r="BI7" s="612"/>
      <c r="BJ7" s="612"/>
      <c r="BK7" s="612"/>
      <c r="BL7" s="612"/>
      <c r="BM7" s="612"/>
      <c r="BN7" s="613"/>
      <c r="BO7" s="614">
        <v>54.4</v>
      </c>
      <c r="BP7" s="614"/>
      <c r="BQ7" s="614"/>
      <c r="BR7" s="614"/>
      <c r="BS7" s="615" t="s">
        <v>122</v>
      </c>
      <c r="BT7" s="615"/>
      <c r="BU7" s="615"/>
      <c r="BV7" s="615"/>
      <c r="BW7" s="615"/>
      <c r="BX7" s="615"/>
      <c r="BY7" s="615"/>
      <c r="BZ7" s="615"/>
      <c r="CA7" s="615"/>
      <c r="CB7" s="619"/>
      <c r="CD7" s="608" t="s">
        <v>226</v>
      </c>
      <c r="CE7" s="609"/>
      <c r="CF7" s="609"/>
      <c r="CG7" s="609"/>
      <c r="CH7" s="609"/>
      <c r="CI7" s="609"/>
      <c r="CJ7" s="609"/>
      <c r="CK7" s="609"/>
      <c r="CL7" s="609"/>
      <c r="CM7" s="609"/>
      <c r="CN7" s="609"/>
      <c r="CO7" s="609"/>
      <c r="CP7" s="609"/>
      <c r="CQ7" s="610"/>
      <c r="CR7" s="611">
        <v>6503367</v>
      </c>
      <c r="CS7" s="612"/>
      <c r="CT7" s="612"/>
      <c r="CU7" s="612"/>
      <c r="CV7" s="612"/>
      <c r="CW7" s="612"/>
      <c r="CX7" s="612"/>
      <c r="CY7" s="613"/>
      <c r="CZ7" s="614">
        <v>20.2</v>
      </c>
      <c r="DA7" s="614"/>
      <c r="DB7" s="614"/>
      <c r="DC7" s="614"/>
      <c r="DD7" s="620">
        <v>1860483</v>
      </c>
      <c r="DE7" s="612"/>
      <c r="DF7" s="612"/>
      <c r="DG7" s="612"/>
      <c r="DH7" s="612"/>
      <c r="DI7" s="612"/>
      <c r="DJ7" s="612"/>
      <c r="DK7" s="612"/>
      <c r="DL7" s="612"/>
      <c r="DM7" s="612"/>
      <c r="DN7" s="612"/>
      <c r="DO7" s="612"/>
      <c r="DP7" s="613"/>
      <c r="DQ7" s="620">
        <v>4314981</v>
      </c>
      <c r="DR7" s="612"/>
      <c r="DS7" s="612"/>
      <c r="DT7" s="612"/>
      <c r="DU7" s="612"/>
      <c r="DV7" s="612"/>
      <c r="DW7" s="612"/>
      <c r="DX7" s="612"/>
      <c r="DY7" s="612"/>
      <c r="DZ7" s="612"/>
      <c r="EA7" s="612"/>
      <c r="EB7" s="612"/>
      <c r="EC7" s="621"/>
    </row>
    <row r="8" spans="2:143" ht="11.25" customHeight="1" x14ac:dyDescent="0.2">
      <c r="B8" s="608" t="s">
        <v>227</v>
      </c>
      <c r="C8" s="609"/>
      <c r="D8" s="609"/>
      <c r="E8" s="609"/>
      <c r="F8" s="609"/>
      <c r="G8" s="609"/>
      <c r="H8" s="609"/>
      <c r="I8" s="609"/>
      <c r="J8" s="609"/>
      <c r="K8" s="609"/>
      <c r="L8" s="609"/>
      <c r="M8" s="609"/>
      <c r="N8" s="609"/>
      <c r="O8" s="609"/>
      <c r="P8" s="609"/>
      <c r="Q8" s="610"/>
      <c r="R8" s="611">
        <v>151724</v>
      </c>
      <c r="S8" s="612"/>
      <c r="T8" s="612"/>
      <c r="U8" s="612"/>
      <c r="V8" s="612"/>
      <c r="W8" s="612"/>
      <c r="X8" s="612"/>
      <c r="Y8" s="613"/>
      <c r="Z8" s="614">
        <v>0.4</v>
      </c>
      <c r="AA8" s="614"/>
      <c r="AB8" s="614"/>
      <c r="AC8" s="614"/>
      <c r="AD8" s="615">
        <v>151724</v>
      </c>
      <c r="AE8" s="615"/>
      <c r="AF8" s="615"/>
      <c r="AG8" s="615"/>
      <c r="AH8" s="615"/>
      <c r="AI8" s="615"/>
      <c r="AJ8" s="615"/>
      <c r="AK8" s="615"/>
      <c r="AL8" s="616">
        <v>0.7</v>
      </c>
      <c r="AM8" s="617"/>
      <c r="AN8" s="617"/>
      <c r="AO8" s="618"/>
      <c r="AP8" s="608" t="s">
        <v>228</v>
      </c>
      <c r="AQ8" s="609"/>
      <c r="AR8" s="609"/>
      <c r="AS8" s="609"/>
      <c r="AT8" s="609"/>
      <c r="AU8" s="609"/>
      <c r="AV8" s="609"/>
      <c r="AW8" s="609"/>
      <c r="AX8" s="609"/>
      <c r="AY8" s="609"/>
      <c r="AZ8" s="609"/>
      <c r="BA8" s="609"/>
      <c r="BB8" s="609"/>
      <c r="BC8" s="609"/>
      <c r="BD8" s="609"/>
      <c r="BE8" s="609"/>
      <c r="BF8" s="610"/>
      <c r="BG8" s="611">
        <v>103767</v>
      </c>
      <c r="BH8" s="612"/>
      <c r="BI8" s="612"/>
      <c r="BJ8" s="612"/>
      <c r="BK8" s="612"/>
      <c r="BL8" s="612"/>
      <c r="BM8" s="612"/>
      <c r="BN8" s="613"/>
      <c r="BO8" s="614">
        <v>0.6</v>
      </c>
      <c r="BP8" s="614"/>
      <c r="BQ8" s="614"/>
      <c r="BR8" s="614"/>
      <c r="BS8" s="615" t="s">
        <v>122</v>
      </c>
      <c r="BT8" s="615"/>
      <c r="BU8" s="615"/>
      <c r="BV8" s="615"/>
      <c r="BW8" s="615"/>
      <c r="BX8" s="615"/>
      <c r="BY8" s="615"/>
      <c r="BZ8" s="615"/>
      <c r="CA8" s="615"/>
      <c r="CB8" s="619"/>
      <c r="CD8" s="608" t="s">
        <v>229</v>
      </c>
      <c r="CE8" s="609"/>
      <c r="CF8" s="609"/>
      <c r="CG8" s="609"/>
      <c r="CH8" s="609"/>
      <c r="CI8" s="609"/>
      <c r="CJ8" s="609"/>
      <c r="CK8" s="609"/>
      <c r="CL8" s="609"/>
      <c r="CM8" s="609"/>
      <c r="CN8" s="609"/>
      <c r="CO8" s="609"/>
      <c r="CP8" s="609"/>
      <c r="CQ8" s="610"/>
      <c r="CR8" s="611">
        <v>10080963</v>
      </c>
      <c r="CS8" s="612"/>
      <c r="CT8" s="612"/>
      <c r="CU8" s="612"/>
      <c r="CV8" s="612"/>
      <c r="CW8" s="612"/>
      <c r="CX8" s="612"/>
      <c r="CY8" s="613"/>
      <c r="CZ8" s="614">
        <v>31.3</v>
      </c>
      <c r="DA8" s="614"/>
      <c r="DB8" s="614"/>
      <c r="DC8" s="614"/>
      <c r="DD8" s="620">
        <v>87116</v>
      </c>
      <c r="DE8" s="612"/>
      <c r="DF8" s="612"/>
      <c r="DG8" s="612"/>
      <c r="DH8" s="612"/>
      <c r="DI8" s="612"/>
      <c r="DJ8" s="612"/>
      <c r="DK8" s="612"/>
      <c r="DL8" s="612"/>
      <c r="DM8" s="612"/>
      <c r="DN8" s="612"/>
      <c r="DO8" s="612"/>
      <c r="DP8" s="613"/>
      <c r="DQ8" s="620">
        <v>6358603</v>
      </c>
      <c r="DR8" s="612"/>
      <c r="DS8" s="612"/>
      <c r="DT8" s="612"/>
      <c r="DU8" s="612"/>
      <c r="DV8" s="612"/>
      <c r="DW8" s="612"/>
      <c r="DX8" s="612"/>
      <c r="DY8" s="612"/>
      <c r="DZ8" s="612"/>
      <c r="EA8" s="612"/>
      <c r="EB8" s="612"/>
      <c r="EC8" s="621"/>
    </row>
    <row r="9" spans="2:143" ht="11.25" customHeight="1" x14ac:dyDescent="0.2">
      <c r="B9" s="608" t="s">
        <v>230</v>
      </c>
      <c r="C9" s="609"/>
      <c r="D9" s="609"/>
      <c r="E9" s="609"/>
      <c r="F9" s="609"/>
      <c r="G9" s="609"/>
      <c r="H9" s="609"/>
      <c r="I9" s="609"/>
      <c r="J9" s="609"/>
      <c r="K9" s="609"/>
      <c r="L9" s="609"/>
      <c r="M9" s="609"/>
      <c r="N9" s="609"/>
      <c r="O9" s="609"/>
      <c r="P9" s="609"/>
      <c r="Q9" s="610"/>
      <c r="R9" s="611">
        <v>201412</v>
      </c>
      <c r="S9" s="612"/>
      <c r="T9" s="612"/>
      <c r="U9" s="612"/>
      <c r="V9" s="612"/>
      <c r="W9" s="612"/>
      <c r="X9" s="612"/>
      <c r="Y9" s="613"/>
      <c r="Z9" s="614">
        <v>0.6</v>
      </c>
      <c r="AA9" s="614"/>
      <c r="AB9" s="614"/>
      <c r="AC9" s="614"/>
      <c r="AD9" s="615">
        <v>201412</v>
      </c>
      <c r="AE9" s="615"/>
      <c r="AF9" s="615"/>
      <c r="AG9" s="615"/>
      <c r="AH9" s="615"/>
      <c r="AI9" s="615"/>
      <c r="AJ9" s="615"/>
      <c r="AK9" s="615"/>
      <c r="AL9" s="616">
        <v>1</v>
      </c>
      <c r="AM9" s="617"/>
      <c r="AN9" s="617"/>
      <c r="AO9" s="618"/>
      <c r="AP9" s="608" t="s">
        <v>231</v>
      </c>
      <c r="AQ9" s="609"/>
      <c r="AR9" s="609"/>
      <c r="AS9" s="609"/>
      <c r="AT9" s="609"/>
      <c r="AU9" s="609"/>
      <c r="AV9" s="609"/>
      <c r="AW9" s="609"/>
      <c r="AX9" s="609"/>
      <c r="AY9" s="609"/>
      <c r="AZ9" s="609"/>
      <c r="BA9" s="609"/>
      <c r="BB9" s="609"/>
      <c r="BC9" s="609"/>
      <c r="BD9" s="609"/>
      <c r="BE9" s="609"/>
      <c r="BF9" s="610"/>
      <c r="BG9" s="611">
        <v>4767976</v>
      </c>
      <c r="BH9" s="612"/>
      <c r="BI9" s="612"/>
      <c r="BJ9" s="612"/>
      <c r="BK9" s="612"/>
      <c r="BL9" s="612"/>
      <c r="BM9" s="612"/>
      <c r="BN9" s="613"/>
      <c r="BO9" s="614">
        <v>25.3</v>
      </c>
      <c r="BP9" s="614"/>
      <c r="BQ9" s="614"/>
      <c r="BR9" s="614"/>
      <c r="BS9" s="615" t="s">
        <v>122</v>
      </c>
      <c r="BT9" s="615"/>
      <c r="BU9" s="615"/>
      <c r="BV9" s="615"/>
      <c r="BW9" s="615"/>
      <c r="BX9" s="615"/>
      <c r="BY9" s="615"/>
      <c r="BZ9" s="615"/>
      <c r="CA9" s="615"/>
      <c r="CB9" s="619"/>
      <c r="CD9" s="608" t="s">
        <v>232</v>
      </c>
      <c r="CE9" s="609"/>
      <c r="CF9" s="609"/>
      <c r="CG9" s="609"/>
      <c r="CH9" s="609"/>
      <c r="CI9" s="609"/>
      <c r="CJ9" s="609"/>
      <c r="CK9" s="609"/>
      <c r="CL9" s="609"/>
      <c r="CM9" s="609"/>
      <c r="CN9" s="609"/>
      <c r="CO9" s="609"/>
      <c r="CP9" s="609"/>
      <c r="CQ9" s="610"/>
      <c r="CR9" s="611">
        <v>4463785</v>
      </c>
      <c r="CS9" s="612"/>
      <c r="CT9" s="612"/>
      <c r="CU9" s="612"/>
      <c r="CV9" s="612"/>
      <c r="CW9" s="612"/>
      <c r="CX9" s="612"/>
      <c r="CY9" s="613"/>
      <c r="CZ9" s="614">
        <v>13.9</v>
      </c>
      <c r="DA9" s="614"/>
      <c r="DB9" s="614"/>
      <c r="DC9" s="614"/>
      <c r="DD9" s="620">
        <v>1074</v>
      </c>
      <c r="DE9" s="612"/>
      <c r="DF9" s="612"/>
      <c r="DG9" s="612"/>
      <c r="DH9" s="612"/>
      <c r="DI9" s="612"/>
      <c r="DJ9" s="612"/>
      <c r="DK9" s="612"/>
      <c r="DL9" s="612"/>
      <c r="DM9" s="612"/>
      <c r="DN9" s="612"/>
      <c r="DO9" s="612"/>
      <c r="DP9" s="613"/>
      <c r="DQ9" s="620">
        <v>4082926</v>
      </c>
      <c r="DR9" s="612"/>
      <c r="DS9" s="612"/>
      <c r="DT9" s="612"/>
      <c r="DU9" s="612"/>
      <c r="DV9" s="612"/>
      <c r="DW9" s="612"/>
      <c r="DX9" s="612"/>
      <c r="DY9" s="612"/>
      <c r="DZ9" s="612"/>
      <c r="EA9" s="612"/>
      <c r="EB9" s="612"/>
      <c r="EC9" s="621"/>
    </row>
    <row r="10" spans="2:143" ht="11.25" customHeight="1" x14ac:dyDescent="0.2">
      <c r="B10" s="608" t="s">
        <v>233</v>
      </c>
      <c r="C10" s="609"/>
      <c r="D10" s="609"/>
      <c r="E10" s="609"/>
      <c r="F10" s="609"/>
      <c r="G10" s="609"/>
      <c r="H10" s="609"/>
      <c r="I10" s="609"/>
      <c r="J10" s="609"/>
      <c r="K10" s="609"/>
      <c r="L10" s="609"/>
      <c r="M10" s="609"/>
      <c r="N10" s="609"/>
      <c r="O10" s="609"/>
      <c r="P10" s="609"/>
      <c r="Q10" s="610"/>
      <c r="R10" s="611" t="s">
        <v>122</v>
      </c>
      <c r="S10" s="612"/>
      <c r="T10" s="612"/>
      <c r="U10" s="612"/>
      <c r="V10" s="612"/>
      <c r="W10" s="612"/>
      <c r="X10" s="612"/>
      <c r="Y10" s="613"/>
      <c r="Z10" s="614" t="s">
        <v>122</v>
      </c>
      <c r="AA10" s="614"/>
      <c r="AB10" s="614"/>
      <c r="AC10" s="614"/>
      <c r="AD10" s="615" t="s">
        <v>122</v>
      </c>
      <c r="AE10" s="615"/>
      <c r="AF10" s="615"/>
      <c r="AG10" s="615"/>
      <c r="AH10" s="615"/>
      <c r="AI10" s="615"/>
      <c r="AJ10" s="615"/>
      <c r="AK10" s="615"/>
      <c r="AL10" s="616" t="s">
        <v>122</v>
      </c>
      <c r="AM10" s="617"/>
      <c r="AN10" s="617"/>
      <c r="AO10" s="618"/>
      <c r="AP10" s="608" t="s">
        <v>234</v>
      </c>
      <c r="AQ10" s="609"/>
      <c r="AR10" s="609"/>
      <c r="AS10" s="609"/>
      <c r="AT10" s="609"/>
      <c r="AU10" s="609"/>
      <c r="AV10" s="609"/>
      <c r="AW10" s="609"/>
      <c r="AX10" s="609"/>
      <c r="AY10" s="609"/>
      <c r="AZ10" s="609"/>
      <c r="BA10" s="609"/>
      <c r="BB10" s="609"/>
      <c r="BC10" s="609"/>
      <c r="BD10" s="609"/>
      <c r="BE10" s="609"/>
      <c r="BF10" s="610"/>
      <c r="BG10" s="611">
        <v>210027</v>
      </c>
      <c r="BH10" s="612"/>
      <c r="BI10" s="612"/>
      <c r="BJ10" s="612"/>
      <c r="BK10" s="612"/>
      <c r="BL10" s="612"/>
      <c r="BM10" s="612"/>
      <c r="BN10" s="613"/>
      <c r="BO10" s="614">
        <v>1.1000000000000001</v>
      </c>
      <c r="BP10" s="614"/>
      <c r="BQ10" s="614"/>
      <c r="BR10" s="614"/>
      <c r="BS10" s="615" t="s">
        <v>122</v>
      </c>
      <c r="BT10" s="615"/>
      <c r="BU10" s="615"/>
      <c r="BV10" s="615"/>
      <c r="BW10" s="615"/>
      <c r="BX10" s="615"/>
      <c r="BY10" s="615"/>
      <c r="BZ10" s="615"/>
      <c r="CA10" s="615"/>
      <c r="CB10" s="619"/>
      <c r="CD10" s="608" t="s">
        <v>235</v>
      </c>
      <c r="CE10" s="609"/>
      <c r="CF10" s="609"/>
      <c r="CG10" s="609"/>
      <c r="CH10" s="609"/>
      <c r="CI10" s="609"/>
      <c r="CJ10" s="609"/>
      <c r="CK10" s="609"/>
      <c r="CL10" s="609"/>
      <c r="CM10" s="609"/>
      <c r="CN10" s="609"/>
      <c r="CO10" s="609"/>
      <c r="CP10" s="609"/>
      <c r="CQ10" s="610"/>
      <c r="CR10" s="611">
        <v>10804</v>
      </c>
      <c r="CS10" s="612"/>
      <c r="CT10" s="612"/>
      <c r="CU10" s="612"/>
      <c r="CV10" s="612"/>
      <c r="CW10" s="612"/>
      <c r="CX10" s="612"/>
      <c r="CY10" s="613"/>
      <c r="CZ10" s="614">
        <v>0</v>
      </c>
      <c r="DA10" s="614"/>
      <c r="DB10" s="614"/>
      <c r="DC10" s="614"/>
      <c r="DD10" s="620" t="s">
        <v>122</v>
      </c>
      <c r="DE10" s="612"/>
      <c r="DF10" s="612"/>
      <c r="DG10" s="612"/>
      <c r="DH10" s="612"/>
      <c r="DI10" s="612"/>
      <c r="DJ10" s="612"/>
      <c r="DK10" s="612"/>
      <c r="DL10" s="612"/>
      <c r="DM10" s="612"/>
      <c r="DN10" s="612"/>
      <c r="DO10" s="612"/>
      <c r="DP10" s="613"/>
      <c r="DQ10" s="620">
        <v>10610</v>
      </c>
      <c r="DR10" s="612"/>
      <c r="DS10" s="612"/>
      <c r="DT10" s="612"/>
      <c r="DU10" s="612"/>
      <c r="DV10" s="612"/>
      <c r="DW10" s="612"/>
      <c r="DX10" s="612"/>
      <c r="DY10" s="612"/>
      <c r="DZ10" s="612"/>
      <c r="EA10" s="612"/>
      <c r="EB10" s="612"/>
      <c r="EC10" s="621"/>
    </row>
    <row r="11" spans="2:143" ht="11.25" customHeight="1" x14ac:dyDescent="0.2">
      <c r="B11" s="608" t="s">
        <v>236</v>
      </c>
      <c r="C11" s="609"/>
      <c r="D11" s="609"/>
      <c r="E11" s="609"/>
      <c r="F11" s="609"/>
      <c r="G11" s="609"/>
      <c r="H11" s="609"/>
      <c r="I11" s="609"/>
      <c r="J11" s="609"/>
      <c r="K11" s="609"/>
      <c r="L11" s="609"/>
      <c r="M11" s="609"/>
      <c r="N11" s="609"/>
      <c r="O11" s="609"/>
      <c r="P11" s="609"/>
      <c r="Q11" s="610"/>
      <c r="R11" s="611">
        <v>1680261</v>
      </c>
      <c r="S11" s="612"/>
      <c r="T11" s="612"/>
      <c r="U11" s="612"/>
      <c r="V11" s="612"/>
      <c r="W11" s="612"/>
      <c r="X11" s="612"/>
      <c r="Y11" s="613"/>
      <c r="Z11" s="616">
        <v>4.7</v>
      </c>
      <c r="AA11" s="617"/>
      <c r="AB11" s="617"/>
      <c r="AC11" s="623"/>
      <c r="AD11" s="620">
        <v>1680261</v>
      </c>
      <c r="AE11" s="612"/>
      <c r="AF11" s="612"/>
      <c r="AG11" s="612"/>
      <c r="AH11" s="612"/>
      <c r="AI11" s="612"/>
      <c r="AJ11" s="612"/>
      <c r="AK11" s="613"/>
      <c r="AL11" s="616">
        <v>8</v>
      </c>
      <c r="AM11" s="617"/>
      <c r="AN11" s="617"/>
      <c r="AO11" s="618"/>
      <c r="AP11" s="608" t="s">
        <v>237</v>
      </c>
      <c r="AQ11" s="609"/>
      <c r="AR11" s="609"/>
      <c r="AS11" s="609"/>
      <c r="AT11" s="609"/>
      <c r="AU11" s="609"/>
      <c r="AV11" s="609"/>
      <c r="AW11" s="609"/>
      <c r="AX11" s="609"/>
      <c r="AY11" s="609"/>
      <c r="AZ11" s="609"/>
      <c r="BA11" s="609"/>
      <c r="BB11" s="609"/>
      <c r="BC11" s="609"/>
      <c r="BD11" s="609"/>
      <c r="BE11" s="609"/>
      <c r="BF11" s="610"/>
      <c r="BG11" s="611">
        <v>5180016</v>
      </c>
      <c r="BH11" s="612"/>
      <c r="BI11" s="612"/>
      <c r="BJ11" s="612"/>
      <c r="BK11" s="612"/>
      <c r="BL11" s="612"/>
      <c r="BM11" s="612"/>
      <c r="BN11" s="613"/>
      <c r="BO11" s="614">
        <v>27.5</v>
      </c>
      <c r="BP11" s="614"/>
      <c r="BQ11" s="614"/>
      <c r="BR11" s="614"/>
      <c r="BS11" s="615" t="s">
        <v>122</v>
      </c>
      <c r="BT11" s="615"/>
      <c r="BU11" s="615"/>
      <c r="BV11" s="615"/>
      <c r="BW11" s="615"/>
      <c r="BX11" s="615"/>
      <c r="BY11" s="615"/>
      <c r="BZ11" s="615"/>
      <c r="CA11" s="615"/>
      <c r="CB11" s="619"/>
      <c r="CD11" s="608" t="s">
        <v>238</v>
      </c>
      <c r="CE11" s="609"/>
      <c r="CF11" s="609"/>
      <c r="CG11" s="609"/>
      <c r="CH11" s="609"/>
      <c r="CI11" s="609"/>
      <c r="CJ11" s="609"/>
      <c r="CK11" s="609"/>
      <c r="CL11" s="609"/>
      <c r="CM11" s="609"/>
      <c r="CN11" s="609"/>
      <c r="CO11" s="609"/>
      <c r="CP11" s="609"/>
      <c r="CQ11" s="610"/>
      <c r="CR11" s="611">
        <v>366146</v>
      </c>
      <c r="CS11" s="612"/>
      <c r="CT11" s="612"/>
      <c r="CU11" s="612"/>
      <c r="CV11" s="612"/>
      <c r="CW11" s="612"/>
      <c r="CX11" s="612"/>
      <c r="CY11" s="613"/>
      <c r="CZ11" s="614">
        <v>1.1000000000000001</v>
      </c>
      <c r="DA11" s="614"/>
      <c r="DB11" s="614"/>
      <c r="DC11" s="614"/>
      <c r="DD11" s="620">
        <v>44423</v>
      </c>
      <c r="DE11" s="612"/>
      <c r="DF11" s="612"/>
      <c r="DG11" s="612"/>
      <c r="DH11" s="612"/>
      <c r="DI11" s="612"/>
      <c r="DJ11" s="612"/>
      <c r="DK11" s="612"/>
      <c r="DL11" s="612"/>
      <c r="DM11" s="612"/>
      <c r="DN11" s="612"/>
      <c r="DO11" s="612"/>
      <c r="DP11" s="613"/>
      <c r="DQ11" s="620">
        <v>334987</v>
      </c>
      <c r="DR11" s="612"/>
      <c r="DS11" s="612"/>
      <c r="DT11" s="612"/>
      <c r="DU11" s="612"/>
      <c r="DV11" s="612"/>
      <c r="DW11" s="612"/>
      <c r="DX11" s="612"/>
      <c r="DY11" s="612"/>
      <c r="DZ11" s="612"/>
      <c r="EA11" s="612"/>
      <c r="EB11" s="612"/>
      <c r="EC11" s="621"/>
    </row>
    <row r="12" spans="2:143" ht="11.25" customHeight="1" x14ac:dyDescent="0.2">
      <c r="B12" s="608" t="s">
        <v>239</v>
      </c>
      <c r="C12" s="609"/>
      <c r="D12" s="609"/>
      <c r="E12" s="609"/>
      <c r="F12" s="609"/>
      <c r="G12" s="609"/>
      <c r="H12" s="609"/>
      <c r="I12" s="609"/>
      <c r="J12" s="609"/>
      <c r="K12" s="609"/>
      <c r="L12" s="609"/>
      <c r="M12" s="609"/>
      <c r="N12" s="609"/>
      <c r="O12" s="609"/>
      <c r="P12" s="609"/>
      <c r="Q12" s="610"/>
      <c r="R12" s="611">
        <v>16684</v>
      </c>
      <c r="S12" s="612"/>
      <c r="T12" s="612"/>
      <c r="U12" s="612"/>
      <c r="V12" s="612"/>
      <c r="W12" s="612"/>
      <c r="X12" s="612"/>
      <c r="Y12" s="613"/>
      <c r="Z12" s="614">
        <v>0</v>
      </c>
      <c r="AA12" s="614"/>
      <c r="AB12" s="614"/>
      <c r="AC12" s="614"/>
      <c r="AD12" s="615">
        <v>16684</v>
      </c>
      <c r="AE12" s="615"/>
      <c r="AF12" s="615"/>
      <c r="AG12" s="615"/>
      <c r="AH12" s="615"/>
      <c r="AI12" s="615"/>
      <c r="AJ12" s="615"/>
      <c r="AK12" s="615"/>
      <c r="AL12" s="616">
        <v>0.1</v>
      </c>
      <c r="AM12" s="617"/>
      <c r="AN12" s="617"/>
      <c r="AO12" s="618"/>
      <c r="AP12" s="608" t="s">
        <v>240</v>
      </c>
      <c r="AQ12" s="609"/>
      <c r="AR12" s="609"/>
      <c r="AS12" s="609"/>
      <c r="AT12" s="609"/>
      <c r="AU12" s="609"/>
      <c r="AV12" s="609"/>
      <c r="AW12" s="609"/>
      <c r="AX12" s="609"/>
      <c r="AY12" s="609"/>
      <c r="AZ12" s="609"/>
      <c r="BA12" s="609"/>
      <c r="BB12" s="609"/>
      <c r="BC12" s="609"/>
      <c r="BD12" s="609"/>
      <c r="BE12" s="609"/>
      <c r="BF12" s="610"/>
      <c r="BG12" s="611">
        <v>7027683</v>
      </c>
      <c r="BH12" s="612"/>
      <c r="BI12" s="612"/>
      <c r="BJ12" s="612"/>
      <c r="BK12" s="612"/>
      <c r="BL12" s="612"/>
      <c r="BM12" s="612"/>
      <c r="BN12" s="613"/>
      <c r="BO12" s="614">
        <v>37.299999999999997</v>
      </c>
      <c r="BP12" s="614"/>
      <c r="BQ12" s="614"/>
      <c r="BR12" s="614"/>
      <c r="BS12" s="615" t="s">
        <v>122</v>
      </c>
      <c r="BT12" s="615"/>
      <c r="BU12" s="615"/>
      <c r="BV12" s="615"/>
      <c r="BW12" s="615"/>
      <c r="BX12" s="615"/>
      <c r="BY12" s="615"/>
      <c r="BZ12" s="615"/>
      <c r="CA12" s="615"/>
      <c r="CB12" s="619"/>
      <c r="CD12" s="608" t="s">
        <v>241</v>
      </c>
      <c r="CE12" s="609"/>
      <c r="CF12" s="609"/>
      <c r="CG12" s="609"/>
      <c r="CH12" s="609"/>
      <c r="CI12" s="609"/>
      <c r="CJ12" s="609"/>
      <c r="CK12" s="609"/>
      <c r="CL12" s="609"/>
      <c r="CM12" s="609"/>
      <c r="CN12" s="609"/>
      <c r="CO12" s="609"/>
      <c r="CP12" s="609"/>
      <c r="CQ12" s="610"/>
      <c r="CR12" s="611">
        <v>305073</v>
      </c>
      <c r="CS12" s="612"/>
      <c r="CT12" s="612"/>
      <c r="CU12" s="612"/>
      <c r="CV12" s="612"/>
      <c r="CW12" s="612"/>
      <c r="CX12" s="612"/>
      <c r="CY12" s="613"/>
      <c r="CZ12" s="614">
        <v>0.9</v>
      </c>
      <c r="DA12" s="614"/>
      <c r="DB12" s="614"/>
      <c r="DC12" s="614"/>
      <c r="DD12" s="620">
        <v>236</v>
      </c>
      <c r="DE12" s="612"/>
      <c r="DF12" s="612"/>
      <c r="DG12" s="612"/>
      <c r="DH12" s="612"/>
      <c r="DI12" s="612"/>
      <c r="DJ12" s="612"/>
      <c r="DK12" s="612"/>
      <c r="DL12" s="612"/>
      <c r="DM12" s="612"/>
      <c r="DN12" s="612"/>
      <c r="DO12" s="612"/>
      <c r="DP12" s="613"/>
      <c r="DQ12" s="620">
        <v>213789</v>
      </c>
      <c r="DR12" s="612"/>
      <c r="DS12" s="612"/>
      <c r="DT12" s="612"/>
      <c r="DU12" s="612"/>
      <c r="DV12" s="612"/>
      <c r="DW12" s="612"/>
      <c r="DX12" s="612"/>
      <c r="DY12" s="612"/>
      <c r="DZ12" s="612"/>
      <c r="EA12" s="612"/>
      <c r="EB12" s="612"/>
      <c r="EC12" s="621"/>
    </row>
    <row r="13" spans="2:143" ht="11.25" customHeight="1" x14ac:dyDescent="0.2">
      <c r="B13" s="608" t="s">
        <v>242</v>
      </c>
      <c r="C13" s="609"/>
      <c r="D13" s="609"/>
      <c r="E13" s="609"/>
      <c r="F13" s="609"/>
      <c r="G13" s="609"/>
      <c r="H13" s="609"/>
      <c r="I13" s="609"/>
      <c r="J13" s="609"/>
      <c r="K13" s="609"/>
      <c r="L13" s="609"/>
      <c r="M13" s="609"/>
      <c r="N13" s="609"/>
      <c r="O13" s="609"/>
      <c r="P13" s="609"/>
      <c r="Q13" s="610"/>
      <c r="R13" s="611">
        <v>2198</v>
      </c>
      <c r="S13" s="612"/>
      <c r="T13" s="612"/>
      <c r="U13" s="612"/>
      <c r="V13" s="612"/>
      <c r="W13" s="612"/>
      <c r="X13" s="612"/>
      <c r="Y13" s="613"/>
      <c r="Z13" s="614">
        <v>0</v>
      </c>
      <c r="AA13" s="614"/>
      <c r="AB13" s="614"/>
      <c r="AC13" s="614"/>
      <c r="AD13" s="615">
        <v>2198</v>
      </c>
      <c r="AE13" s="615"/>
      <c r="AF13" s="615"/>
      <c r="AG13" s="615"/>
      <c r="AH13" s="615"/>
      <c r="AI13" s="615"/>
      <c r="AJ13" s="615"/>
      <c r="AK13" s="615"/>
      <c r="AL13" s="616">
        <v>0</v>
      </c>
      <c r="AM13" s="617"/>
      <c r="AN13" s="617"/>
      <c r="AO13" s="618"/>
      <c r="AP13" s="608" t="s">
        <v>243</v>
      </c>
      <c r="AQ13" s="609"/>
      <c r="AR13" s="609"/>
      <c r="AS13" s="609"/>
      <c r="AT13" s="609"/>
      <c r="AU13" s="609"/>
      <c r="AV13" s="609"/>
      <c r="AW13" s="609"/>
      <c r="AX13" s="609"/>
      <c r="AY13" s="609"/>
      <c r="AZ13" s="609"/>
      <c r="BA13" s="609"/>
      <c r="BB13" s="609"/>
      <c r="BC13" s="609"/>
      <c r="BD13" s="609"/>
      <c r="BE13" s="609"/>
      <c r="BF13" s="610"/>
      <c r="BG13" s="611">
        <v>6977269</v>
      </c>
      <c r="BH13" s="612"/>
      <c r="BI13" s="612"/>
      <c r="BJ13" s="612"/>
      <c r="BK13" s="612"/>
      <c r="BL13" s="612"/>
      <c r="BM13" s="612"/>
      <c r="BN13" s="613"/>
      <c r="BO13" s="614">
        <v>37</v>
      </c>
      <c r="BP13" s="614"/>
      <c r="BQ13" s="614"/>
      <c r="BR13" s="614"/>
      <c r="BS13" s="615" t="s">
        <v>122</v>
      </c>
      <c r="BT13" s="615"/>
      <c r="BU13" s="615"/>
      <c r="BV13" s="615"/>
      <c r="BW13" s="615"/>
      <c r="BX13" s="615"/>
      <c r="BY13" s="615"/>
      <c r="BZ13" s="615"/>
      <c r="CA13" s="615"/>
      <c r="CB13" s="619"/>
      <c r="CD13" s="608" t="s">
        <v>244</v>
      </c>
      <c r="CE13" s="609"/>
      <c r="CF13" s="609"/>
      <c r="CG13" s="609"/>
      <c r="CH13" s="609"/>
      <c r="CI13" s="609"/>
      <c r="CJ13" s="609"/>
      <c r="CK13" s="609"/>
      <c r="CL13" s="609"/>
      <c r="CM13" s="609"/>
      <c r="CN13" s="609"/>
      <c r="CO13" s="609"/>
      <c r="CP13" s="609"/>
      <c r="CQ13" s="610"/>
      <c r="CR13" s="611">
        <v>3383703</v>
      </c>
      <c r="CS13" s="612"/>
      <c r="CT13" s="612"/>
      <c r="CU13" s="612"/>
      <c r="CV13" s="612"/>
      <c r="CW13" s="612"/>
      <c r="CX13" s="612"/>
      <c r="CY13" s="613"/>
      <c r="CZ13" s="614">
        <v>10.5</v>
      </c>
      <c r="DA13" s="614"/>
      <c r="DB13" s="614"/>
      <c r="DC13" s="614"/>
      <c r="DD13" s="620">
        <v>1609723</v>
      </c>
      <c r="DE13" s="612"/>
      <c r="DF13" s="612"/>
      <c r="DG13" s="612"/>
      <c r="DH13" s="612"/>
      <c r="DI13" s="612"/>
      <c r="DJ13" s="612"/>
      <c r="DK13" s="612"/>
      <c r="DL13" s="612"/>
      <c r="DM13" s="612"/>
      <c r="DN13" s="612"/>
      <c r="DO13" s="612"/>
      <c r="DP13" s="613"/>
      <c r="DQ13" s="620">
        <v>2764781</v>
      </c>
      <c r="DR13" s="612"/>
      <c r="DS13" s="612"/>
      <c r="DT13" s="612"/>
      <c r="DU13" s="612"/>
      <c r="DV13" s="612"/>
      <c r="DW13" s="612"/>
      <c r="DX13" s="612"/>
      <c r="DY13" s="612"/>
      <c r="DZ13" s="612"/>
      <c r="EA13" s="612"/>
      <c r="EB13" s="612"/>
      <c r="EC13" s="621"/>
    </row>
    <row r="14" spans="2:143" ht="11.25" customHeight="1" x14ac:dyDescent="0.2">
      <c r="B14" s="608" t="s">
        <v>245</v>
      </c>
      <c r="C14" s="609"/>
      <c r="D14" s="609"/>
      <c r="E14" s="609"/>
      <c r="F14" s="609"/>
      <c r="G14" s="609"/>
      <c r="H14" s="609"/>
      <c r="I14" s="609"/>
      <c r="J14" s="609"/>
      <c r="K14" s="609"/>
      <c r="L14" s="609"/>
      <c r="M14" s="609"/>
      <c r="N14" s="609"/>
      <c r="O14" s="609"/>
      <c r="P14" s="609"/>
      <c r="Q14" s="610"/>
      <c r="R14" s="611" t="s">
        <v>122</v>
      </c>
      <c r="S14" s="612"/>
      <c r="T14" s="612"/>
      <c r="U14" s="612"/>
      <c r="V14" s="612"/>
      <c r="W14" s="612"/>
      <c r="X14" s="612"/>
      <c r="Y14" s="613"/>
      <c r="Z14" s="614" t="s">
        <v>122</v>
      </c>
      <c r="AA14" s="614"/>
      <c r="AB14" s="614"/>
      <c r="AC14" s="614"/>
      <c r="AD14" s="615" t="s">
        <v>122</v>
      </c>
      <c r="AE14" s="615"/>
      <c r="AF14" s="615"/>
      <c r="AG14" s="615"/>
      <c r="AH14" s="615"/>
      <c r="AI14" s="615"/>
      <c r="AJ14" s="615"/>
      <c r="AK14" s="615"/>
      <c r="AL14" s="616" t="s">
        <v>122</v>
      </c>
      <c r="AM14" s="617"/>
      <c r="AN14" s="617"/>
      <c r="AO14" s="618"/>
      <c r="AP14" s="608" t="s">
        <v>246</v>
      </c>
      <c r="AQ14" s="609"/>
      <c r="AR14" s="609"/>
      <c r="AS14" s="609"/>
      <c r="AT14" s="609"/>
      <c r="AU14" s="609"/>
      <c r="AV14" s="609"/>
      <c r="AW14" s="609"/>
      <c r="AX14" s="609"/>
      <c r="AY14" s="609"/>
      <c r="AZ14" s="609"/>
      <c r="BA14" s="609"/>
      <c r="BB14" s="609"/>
      <c r="BC14" s="609"/>
      <c r="BD14" s="609"/>
      <c r="BE14" s="609"/>
      <c r="BF14" s="610"/>
      <c r="BG14" s="611">
        <v>162316</v>
      </c>
      <c r="BH14" s="612"/>
      <c r="BI14" s="612"/>
      <c r="BJ14" s="612"/>
      <c r="BK14" s="612"/>
      <c r="BL14" s="612"/>
      <c r="BM14" s="612"/>
      <c r="BN14" s="613"/>
      <c r="BO14" s="614">
        <v>0.9</v>
      </c>
      <c r="BP14" s="614"/>
      <c r="BQ14" s="614"/>
      <c r="BR14" s="614"/>
      <c r="BS14" s="615" t="s">
        <v>122</v>
      </c>
      <c r="BT14" s="615"/>
      <c r="BU14" s="615"/>
      <c r="BV14" s="615"/>
      <c r="BW14" s="615"/>
      <c r="BX14" s="615"/>
      <c r="BY14" s="615"/>
      <c r="BZ14" s="615"/>
      <c r="CA14" s="615"/>
      <c r="CB14" s="619"/>
      <c r="CD14" s="608" t="s">
        <v>247</v>
      </c>
      <c r="CE14" s="609"/>
      <c r="CF14" s="609"/>
      <c r="CG14" s="609"/>
      <c r="CH14" s="609"/>
      <c r="CI14" s="609"/>
      <c r="CJ14" s="609"/>
      <c r="CK14" s="609"/>
      <c r="CL14" s="609"/>
      <c r="CM14" s="609"/>
      <c r="CN14" s="609"/>
      <c r="CO14" s="609"/>
      <c r="CP14" s="609"/>
      <c r="CQ14" s="610"/>
      <c r="CR14" s="611">
        <v>1080482</v>
      </c>
      <c r="CS14" s="612"/>
      <c r="CT14" s="612"/>
      <c r="CU14" s="612"/>
      <c r="CV14" s="612"/>
      <c r="CW14" s="612"/>
      <c r="CX14" s="612"/>
      <c r="CY14" s="613"/>
      <c r="CZ14" s="614">
        <v>3.4</v>
      </c>
      <c r="DA14" s="614"/>
      <c r="DB14" s="614"/>
      <c r="DC14" s="614"/>
      <c r="DD14" s="620">
        <v>115284</v>
      </c>
      <c r="DE14" s="612"/>
      <c r="DF14" s="612"/>
      <c r="DG14" s="612"/>
      <c r="DH14" s="612"/>
      <c r="DI14" s="612"/>
      <c r="DJ14" s="612"/>
      <c r="DK14" s="612"/>
      <c r="DL14" s="612"/>
      <c r="DM14" s="612"/>
      <c r="DN14" s="612"/>
      <c r="DO14" s="612"/>
      <c r="DP14" s="613"/>
      <c r="DQ14" s="620">
        <v>1049333</v>
      </c>
      <c r="DR14" s="612"/>
      <c r="DS14" s="612"/>
      <c r="DT14" s="612"/>
      <c r="DU14" s="612"/>
      <c r="DV14" s="612"/>
      <c r="DW14" s="612"/>
      <c r="DX14" s="612"/>
      <c r="DY14" s="612"/>
      <c r="DZ14" s="612"/>
      <c r="EA14" s="612"/>
      <c r="EB14" s="612"/>
      <c r="EC14" s="621"/>
    </row>
    <row r="15" spans="2:143" ht="11.25" customHeight="1" x14ac:dyDescent="0.2">
      <c r="B15" s="608" t="s">
        <v>248</v>
      </c>
      <c r="C15" s="609"/>
      <c r="D15" s="609"/>
      <c r="E15" s="609"/>
      <c r="F15" s="609"/>
      <c r="G15" s="609"/>
      <c r="H15" s="609"/>
      <c r="I15" s="609"/>
      <c r="J15" s="609"/>
      <c r="K15" s="609"/>
      <c r="L15" s="609"/>
      <c r="M15" s="609"/>
      <c r="N15" s="609"/>
      <c r="O15" s="609"/>
      <c r="P15" s="609"/>
      <c r="Q15" s="610"/>
      <c r="R15" s="611">
        <v>42846</v>
      </c>
      <c r="S15" s="612"/>
      <c r="T15" s="612"/>
      <c r="U15" s="612"/>
      <c r="V15" s="612"/>
      <c r="W15" s="612"/>
      <c r="X15" s="612"/>
      <c r="Y15" s="613"/>
      <c r="Z15" s="614">
        <v>0.1</v>
      </c>
      <c r="AA15" s="614"/>
      <c r="AB15" s="614"/>
      <c r="AC15" s="614"/>
      <c r="AD15" s="615">
        <v>42846</v>
      </c>
      <c r="AE15" s="615"/>
      <c r="AF15" s="615"/>
      <c r="AG15" s="615"/>
      <c r="AH15" s="615"/>
      <c r="AI15" s="615"/>
      <c r="AJ15" s="615"/>
      <c r="AK15" s="615"/>
      <c r="AL15" s="616">
        <v>0.2</v>
      </c>
      <c r="AM15" s="617"/>
      <c r="AN15" s="617"/>
      <c r="AO15" s="618"/>
      <c r="AP15" s="608" t="s">
        <v>249</v>
      </c>
      <c r="AQ15" s="609"/>
      <c r="AR15" s="609"/>
      <c r="AS15" s="609"/>
      <c r="AT15" s="609"/>
      <c r="AU15" s="609"/>
      <c r="AV15" s="609"/>
      <c r="AW15" s="609"/>
      <c r="AX15" s="609"/>
      <c r="AY15" s="609"/>
      <c r="AZ15" s="609"/>
      <c r="BA15" s="609"/>
      <c r="BB15" s="609"/>
      <c r="BC15" s="609"/>
      <c r="BD15" s="609"/>
      <c r="BE15" s="609"/>
      <c r="BF15" s="610"/>
      <c r="BG15" s="611">
        <v>425985</v>
      </c>
      <c r="BH15" s="612"/>
      <c r="BI15" s="612"/>
      <c r="BJ15" s="612"/>
      <c r="BK15" s="612"/>
      <c r="BL15" s="612"/>
      <c r="BM15" s="612"/>
      <c r="BN15" s="613"/>
      <c r="BO15" s="614">
        <v>2.2999999999999998</v>
      </c>
      <c r="BP15" s="614"/>
      <c r="BQ15" s="614"/>
      <c r="BR15" s="614"/>
      <c r="BS15" s="615" t="s">
        <v>122</v>
      </c>
      <c r="BT15" s="615"/>
      <c r="BU15" s="615"/>
      <c r="BV15" s="615"/>
      <c r="BW15" s="615"/>
      <c r="BX15" s="615"/>
      <c r="BY15" s="615"/>
      <c r="BZ15" s="615"/>
      <c r="CA15" s="615"/>
      <c r="CB15" s="619"/>
      <c r="CD15" s="608" t="s">
        <v>250</v>
      </c>
      <c r="CE15" s="609"/>
      <c r="CF15" s="609"/>
      <c r="CG15" s="609"/>
      <c r="CH15" s="609"/>
      <c r="CI15" s="609"/>
      <c r="CJ15" s="609"/>
      <c r="CK15" s="609"/>
      <c r="CL15" s="609"/>
      <c r="CM15" s="609"/>
      <c r="CN15" s="609"/>
      <c r="CO15" s="609"/>
      <c r="CP15" s="609"/>
      <c r="CQ15" s="610"/>
      <c r="CR15" s="611">
        <v>5021549</v>
      </c>
      <c r="CS15" s="612"/>
      <c r="CT15" s="612"/>
      <c r="CU15" s="612"/>
      <c r="CV15" s="612"/>
      <c r="CW15" s="612"/>
      <c r="CX15" s="612"/>
      <c r="CY15" s="613"/>
      <c r="CZ15" s="614">
        <v>15.6</v>
      </c>
      <c r="DA15" s="614"/>
      <c r="DB15" s="614"/>
      <c r="DC15" s="614"/>
      <c r="DD15" s="620">
        <v>1001956</v>
      </c>
      <c r="DE15" s="612"/>
      <c r="DF15" s="612"/>
      <c r="DG15" s="612"/>
      <c r="DH15" s="612"/>
      <c r="DI15" s="612"/>
      <c r="DJ15" s="612"/>
      <c r="DK15" s="612"/>
      <c r="DL15" s="612"/>
      <c r="DM15" s="612"/>
      <c r="DN15" s="612"/>
      <c r="DO15" s="612"/>
      <c r="DP15" s="613"/>
      <c r="DQ15" s="620">
        <v>3963300</v>
      </c>
      <c r="DR15" s="612"/>
      <c r="DS15" s="612"/>
      <c r="DT15" s="612"/>
      <c r="DU15" s="612"/>
      <c r="DV15" s="612"/>
      <c r="DW15" s="612"/>
      <c r="DX15" s="612"/>
      <c r="DY15" s="612"/>
      <c r="DZ15" s="612"/>
      <c r="EA15" s="612"/>
      <c r="EB15" s="612"/>
      <c r="EC15" s="621"/>
    </row>
    <row r="16" spans="2:143" ht="11.25" customHeight="1" x14ac:dyDescent="0.2">
      <c r="B16" s="608" t="s">
        <v>251</v>
      </c>
      <c r="C16" s="609"/>
      <c r="D16" s="609"/>
      <c r="E16" s="609"/>
      <c r="F16" s="609"/>
      <c r="G16" s="609"/>
      <c r="H16" s="609"/>
      <c r="I16" s="609"/>
      <c r="J16" s="609"/>
      <c r="K16" s="609"/>
      <c r="L16" s="609"/>
      <c r="M16" s="609"/>
      <c r="N16" s="609"/>
      <c r="O16" s="609"/>
      <c r="P16" s="609"/>
      <c r="Q16" s="610"/>
      <c r="R16" s="611">
        <v>330338</v>
      </c>
      <c r="S16" s="612"/>
      <c r="T16" s="612"/>
      <c r="U16" s="612"/>
      <c r="V16" s="612"/>
      <c r="W16" s="612"/>
      <c r="X16" s="612"/>
      <c r="Y16" s="613"/>
      <c r="Z16" s="614">
        <v>0.9</v>
      </c>
      <c r="AA16" s="614"/>
      <c r="AB16" s="614"/>
      <c r="AC16" s="614"/>
      <c r="AD16" s="615">
        <v>330338</v>
      </c>
      <c r="AE16" s="615"/>
      <c r="AF16" s="615"/>
      <c r="AG16" s="615"/>
      <c r="AH16" s="615"/>
      <c r="AI16" s="615"/>
      <c r="AJ16" s="615"/>
      <c r="AK16" s="615"/>
      <c r="AL16" s="616">
        <v>1.6</v>
      </c>
      <c r="AM16" s="617"/>
      <c r="AN16" s="617"/>
      <c r="AO16" s="618"/>
      <c r="AP16" s="608" t="s">
        <v>252</v>
      </c>
      <c r="AQ16" s="609"/>
      <c r="AR16" s="609"/>
      <c r="AS16" s="609"/>
      <c r="AT16" s="609"/>
      <c r="AU16" s="609"/>
      <c r="AV16" s="609"/>
      <c r="AW16" s="609"/>
      <c r="AX16" s="609"/>
      <c r="AY16" s="609"/>
      <c r="AZ16" s="609"/>
      <c r="BA16" s="609"/>
      <c r="BB16" s="609"/>
      <c r="BC16" s="609"/>
      <c r="BD16" s="609"/>
      <c r="BE16" s="609"/>
      <c r="BF16" s="610"/>
      <c r="BG16" s="611" t="s">
        <v>122</v>
      </c>
      <c r="BH16" s="612"/>
      <c r="BI16" s="612"/>
      <c r="BJ16" s="612"/>
      <c r="BK16" s="612"/>
      <c r="BL16" s="612"/>
      <c r="BM16" s="612"/>
      <c r="BN16" s="613"/>
      <c r="BO16" s="614" t="s">
        <v>122</v>
      </c>
      <c r="BP16" s="614"/>
      <c r="BQ16" s="614"/>
      <c r="BR16" s="614"/>
      <c r="BS16" s="615" t="s">
        <v>122</v>
      </c>
      <c r="BT16" s="615"/>
      <c r="BU16" s="615"/>
      <c r="BV16" s="615"/>
      <c r="BW16" s="615"/>
      <c r="BX16" s="615"/>
      <c r="BY16" s="615"/>
      <c r="BZ16" s="615"/>
      <c r="CA16" s="615"/>
      <c r="CB16" s="619"/>
      <c r="CD16" s="608" t="s">
        <v>253</v>
      </c>
      <c r="CE16" s="609"/>
      <c r="CF16" s="609"/>
      <c r="CG16" s="609"/>
      <c r="CH16" s="609"/>
      <c r="CI16" s="609"/>
      <c r="CJ16" s="609"/>
      <c r="CK16" s="609"/>
      <c r="CL16" s="609"/>
      <c r="CM16" s="609"/>
      <c r="CN16" s="609"/>
      <c r="CO16" s="609"/>
      <c r="CP16" s="609"/>
      <c r="CQ16" s="610"/>
      <c r="CR16" s="611">
        <v>196</v>
      </c>
      <c r="CS16" s="612"/>
      <c r="CT16" s="612"/>
      <c r="CU16" s="612"/>
      <c r="CV16" s="612"/>
      <c r="CW16" s="612"/>
      <c r="CX16" s="612"/>
      <c r="CY16" s="613"/>
      <c r="CZ16" s="614">
        <v>0</v>
      </c>
      <c r="DA16" s="614"/>
      <c r="DB16" s="614"/>
      <c r="DC16" s="614"/>
      <c r="DD16" s="620" t="s">
        <v>122</v>
      </c>
      <c r="DE16" s="612"/>
      <c r="DF16" s="612"/>
      <c r="DG16" s="612"/>
      <c r="DH16" s="612"/>
      <c r="DI16" s="612"/>
      <c r="DJ16" s="612"/>
      <c r="DK16" s="612"/>
      <c r="DL16" s="612"/>
      <c r="DM16" s="612"/>
      <c r="DN16" s="612"/>
      <c r="DO16" s="612"/>
      <c r="DP16" s="613"/>
      <c r="DQ16" s="620" t="s">
        <v>122</v>
      </c>
      <c r="DR16" s="612"/>
      <c r="DS16" s="612"/>
      <c r="DT16" s="612"/>
      <c r="DU16" s="612"/>
      <c r="DV16" s="612"/>
      <c r="DW16" s="612"/>
      <c r="DX16" s="612"/>
      <c r="DY16" s="612"/>
      <c r="DZ16" s="612"/>
      <c r="EA16" s="612"/>
      <c r="EB16" s="612"/>
      <c r="EC16" s="621"/>
    </row>
    <row r="17" spans="2:133" ht="11.25" customHeight="1" x14ac:dyDescent="0.2">
      <c r="B17" s="608" t="s">
        <v>254</v>
      </c>
      <c r="C17" s="609"/>
      <c r="D17" s="609"/>
      <c r="E17" s="609"/>
      <c r="F17" s="609"/>
      <c r="G17" s="609"/>
      <c r="H17" s="609"/>
      <c r="I17" s="609"/>
      <c r="J17" s="609"/>
      <c r="K17" s="609"/>
      <c r="L17" s="609"/>
      <c r="M17" s="609"/>
      <c r="N17" s="609"/>
      <c r="O17" s="609"/>
      <c r="P17" s="609"/>
      <c r="Q17" s="610"/>
      <c r="R17" s="611">
        <v>399549</v>
      </c>
      <c r="S17" s="612"/>
      <c r="T17" s="612"/>
      <c r="U17" s="612"/>
      <c r="V17" s="612"/>
      <c r="W17" s="612"/>
      <c r="X17" s="612"/>
      <c r="Y17" s="613"/>
      <c r="Z17" s="614">
        <v>1.1000000000000001</v>
      </c>
      <c r="AA17" s="614"/>
      <c r="AB17" s="614"/>
      <c r="AC17" s="614"/>
      <c r="AD17" s="615">
        <v>399549</v>
      </c>
      <c r="AE17" s="615"/>
      <c r="AF17" s="615"/>
      <c r="AG17" s="615"/>
      <c r="AH17" s="615"/>
      <c r="AI17" s="615"/>
      <c r="AJ17" s="615"/>
      <c r="AK17" s="615"/>
      <c r="AL17" s="616">
        <v>1.9</v>
      </c>
      <c r="AM17" s="617"/>
      <c r="AN17" s="617"/>
      <c r="AO17" s="618"/>
      <c r="AP17" s="608" t="s">
        <v>255</v>
      </c>
      <c r="AQ17" s="609"/>
      <c r="AR17" s="609"/>
      <c r="AS17" s="609"/>
      <c r="AT17" s="609"/>
      <c r="AU17" s="609"/>
      <c r="AV17" s="609"/>
      <c r="AW17" s="609"/>
      <c r="AX17" s="609"/>
      <c r="AY17" s="609"/>
      <c r="AZ17" s="609"/>
      <c r="BA17" s="609"/>
      <c r="BB17" s="609"/>
      <c r="BC17" s="609"/>
      <c r="BD17" s="609"/>
      <c r="BE17" s="609"/>
      <c r="BF17" s="610"/>
      <c r="BG17" s="611" t="s">
        <v>122</v>
      </c>
      <c r="BH17" s="612"/>
      <c r="BI17" s="612"/>
      <c r="BJ17" s="612"/>
      <c r="BK17" s="612"/>
      <c r="BL17" s="612"/>
      <c r="BM17" s="612"/>
      <c r="BN17" s="613"/>
      <c r="BO17" s="614" t="s">
        <v>122</v>
      </c>
      <c r="BP17" s="614"/>
      <c r="BQ17" s="614"/>
      <c r="BR17" s="614"/>
      <c r="BS17" s="615" t="s">
        <v>122</v>
      </c>
      <c r="BT17" s="615"/>
      <c r="BU17" s="615"/>
      <c r="BV17" s="615"/>
      <c r="BW17" s="615"/>
      <c r="BX17" s="615"/>
      <c r="BY17" s="615"/>
      <c r="BZ17" s="615"/>
      <c r="CA17" s="615"/>
      <c r="CB17" s="619"/>
      <c r="CD17" s="608" t="s">
        <v>256</v>
      </c>
      <c r="CE17" s="609"/>
      <c r="CF17" s="609"/>
      <c r="CG17" s="609"/>
      <c r="CH17" s="609"/>
      <c r="CI17" s="609"/>
      <c r="CJ17" s="609"/>
      <c r="CK17" s="609"/>
      <c r="CL17" s="609"/>
      <c r="CM17" s="609"/>
      <c r="CN17" s="609"/>
      <c r="CO17" s="609"/>
      <c r="CP17" s="609"/>
      <c r="CQ17" s="610"/>
      <c r="CR17" s="611">
        <v>749387</v>
      </c>
      <c r="CS17" s="612"/>
      <c r="CT17" s="612"/>
      <c r="CU17" s="612"/>
      <c r="CV17" s="612"/>
      <c r="CW17" s="612"/>
      <c r="CX17" s="612"/>
      <c r="CY17" s="613"/>
      <c r="CZ17" s="614">
        <v>2.2999999999999998</v>
      </c>
      <c r="DA17" s="614"/>
      <c r="DB17" s="614"/>
      <c r="DC17" s="614"/>
      <c r="DD17" s="620" t="s">
        <v>122</v>
      </c>
      <c r="DE17" s="612"/>
      <c r="DF17" s="612"/>
      <c r="DG17" s="612"/>
      <c r="DH17" s="612"/>
      <c r="DI17" s="612"/>
      <c r="DJ17" s="612"/>
      <c r="DK17" s="612"/>
      <c r="DL17" s="612"/>
      <c r="DM17" s="612"/>
      <c r="DN17" s="612"/>
      <c r="DO17" s="612"/>
      <c r="DP17" s="613"/>
      <c r="DQ17" s="620">
        <v>749387</v>
      </c>
      <c r="DR17" s="612"/>
      <c r="DS17" s="612"/>
      <c r="DT17" s="612"/>
      <c r="DU17" s="612"/>
      <c r="DV17" s="612"/>
      <c r="DW17" s="612"/>
      <c r="DX17" s="612"/>
      <c r="DY17" s="612"/>
      <c r="DZ17" s="612"/>
      <c r="EA17" s="612"/>
      <c r="EB17" s="612"/>
      <c r="EC17" s="621"/>
    </row>
    <row r="18" spans="2:133" ht="11.25" customHeight="1" x14ac:dyDescent="0.2">
      <c r="B18" s="608" t="s">
        <v>257</v>
      </c>
      <c r="C18" s="609"/>
      <c r="D18" s="609"/>
      <c r="E18" s="609"/>
      <c r="F18" s="609"/>
      <c r="G18" s="609"/>
      <c r="H18" s="609"/>
      <c r="I18" s="609"/>
      <c r="J18" s="609"/>
      <c r="K18" s="609"/>
      <c r="L18" s="609"/>
      <c r="M18" s="609"/>
      <c r="N18" s="609"/>
      <c r="O18" s="609"/>
      <c r="P18" s="609"/>
      <c r="Q18" s="610"/>
      <c r="R18" s="611">
        <v>79865</v>
      </c>
      <c r="S18" s="612"/>
      <c r="T18" s="612"/>
      <c r="U18" s="612"/>
      <c r="V18" s="612"/>
      <c r="W18" s="612"/>
      <c r="X18" s="612"/>
      <c r="Y18" s="613"/>
      <c r="Z18" s="614">
        <v>0.2</v>
      </c>
      <c r="AA18" s="614"/>
      <c r="AB18" s="614"/>
      <c r="AC18" s="614"/>
      <c r="AD18" s="615">
        <v>79865</v>
      </c>
      <c r="AE18" s="615"/>
      <c r="AF18" s="615"/>
      <c r="AG18" s="615"/>
      <c r="AH18" s="615"/>
      <c r="AI18" s="615"/>
      <c r="AJ18" s="615"/>
      <c r="AK18" s="615"/>
      <c r="AL18" s="616">
        <v>0.4</v>
      </c>
      <c r="AM18" s="617"/>
      <c r="AN18" s="617"/>
      <c r="AO18" s="618"/>
      <c r="AP18" s="608" t="s">
        <v>258</v>
      </c>
      <c r="AQ18" s="609"/>
      <c r="AR18" s="609"/>
      <c r="AS18" s="609"/>
      <c r="AT18" s="609"/>
      <c r="AU18" s="609"/>
      <c r="AV18" s="609"/>
      <c r="AW18" s="609"/>
      <c r="AX18" s="609"/>
      <c r="AY18" s="609"/>
      <c r="AZ18" s="609"/>
      <c r="BA18" s="609"/>
      <c r="BB18" s="609"/>
      <c r="BC18" s="609"/>
      <c r="BD18" s="609"/>
      <c r="BE18" s="609"/>
      <c r="BF18" s="610"/>
      <c r="BG18" s="611" t="s">
        <v>122</v>
      </c>
      <c r="BH18" s="612"/>
      <c r="BI18" s="612"/>
      <c r="BJ18" s="612"/>
      <c r="BK18" s="612"/>
      <c r="BL18" s="612"/>
      <c r="BM18" s="612"/>
      <c r="BN18" s="613"/>
      <c r="BO18" s="614" t="s">
        <v>122</v>
      </c>
      <c r="BP18" s="614"/>
      <c r="BQ18" s="614"/>
      <c r="BR18" s="614"/>
      <c r="BS18" s="615" t="s">
        <v>122</v>
      </c>
      <c r="BT18" s="615"/>
      <c r="BU18" s="615"/>
      <c r="BV18" s="615"/>
      <c r="BW18" s="615"/>
      <c r="BX18" s="615"/>
      <c r="BY18" s="615"/>
      <c r="BZ18" s="615"/>
      <c r="CA18" s="615"/>
      <c r="CB18" s="619"/>
      <c r="CD18" s="608" t="s">
        <v>259</v>
      </c>
      <c r="CE18" s="609"/>
      <c r="CF18" s="609"/>
      <c r="CG18" s="609"/>
      <c r="CH18" s="609"/>
      <c r="CI18" s="609"/>
      <c r="CJ18" s="609"/>
      <c r="CK18" s="609"/>
      <c r="CL18" s="609"/>
      <c r="CM18" s="609"/>
      <c r="CN18" s="609"/>
      <c r="CO18" s="609"/>
      <c r="CP18" s="609"/>
      <c r="CQ18" s="610"/>
      <c r="CR18" s="611" t="s">
        <v>122</v>
      </c>
      <c r="CS18" s="612"/>
      <c r="CT18" s="612"/>
      <c r="CU18" s="612"/>
      <c r="CV18" s="612"/>
      <c r="CW18" s="612"/>
      <c r="CX18" s="612"/>
      <c r="CY18" s="613"/>
      <c r="CZ18" s="614" t="s">
        <v>122</v>
      </c>
      <c r="DA18" s="614"/>
      <c r="DB18" s="614"/>
      <c r="DC18" s="614"/>
      <c r="DD18" s="620" t="s">
        <v>122</v>
      </c>
      <c r="DE18" s="612"/>
      <c r="DF18" s="612"/>
      <c r="DG18" s="612"/>
      <c r="DH18" s="612"/>
      <c r="DI18" s="612"/>
      <c r="DJ18" s="612"/>
      <c r="DK18" s="612"/>
      <c r="DL18" s="612"/>
      <c r="DM18" s="612"/>
      <c r="DN18" s="612"/>
      <c r="DO18" s="612"/>
      <c r="DP18" s="613"/>
      <c r="DQ18" s="620" t="s">
        <v>122</v>
      </c>
      <c r="DR18" s="612"/>
      <c r="DS18" s="612"/>
      <c r="DT18" s="612"/>
      <c r="DU18" s="612"/>
      <c r="DV18" s="612"/>
      <c r="DW18" s="612"/>
      <c r="DX18" s="612"/>
      <c r="DY18" s="612"/>
      <c r="DZ18" s="612"/>
      <c r="EA18" s="612"/>
      <c r="EB18" s="612"/>
      <c r="EC18" s="621"/>
    </row>
    <row r="19" spans="2:133" ht="11.25" customHeight="1" x14ac:dyDescent="0.2">
      <c r="B19" s="608" t="s">
        <v>260</v>
      </c>
      <c r="C19" s="609"/>
      <c r="D19" s="609"/>
      <c r="E19" s="609"/>
      <c r="F19" s="609"/>
      <c r="G19" s="609"/>
      <c r="H19" s="609"/>
      <c r="I19" s="609"/>
      <c r="J19" s="609"/>
      <c r="K19" s="609"/>
      <c r="L19" s="609"/>
      <c r="M19" s="609"/>
      <c r="N19" s="609"/>
      <c r="O19" s="609"/>
      <c r="P19" s="609"/>
      <c r="Q19" s="610"/>
      <c r="R19" s="611">
        <v>313629</v>
      </c>
      <c r="S19" s="612"/>
      <c r="T19" s="612"/>
      <c r="U19" s="612"/>
      <c r="V19" s="612"/>
      <c r="W19" s="612"/>
      <c r="X19" s="612"/>
      <c r="Y19" s="613"/>
      <c r="Z19" s="614">
        <v>0.9</v>
      </c>
      <c r="AA19" s="614"/>
      <c r="AB19" s="614"/>
      <c r="AC19" s="614"/>
      <c r="AD19" s="615">
        <v>313629</v>
      </c>
      <c r="AE19" s="615"/>
      <c r="AF19" s="615"/>
      <c r="AG19" s="615"/>
      <c r="AH19" s="615"/>
      <c r="AI19" s="615"/>
      <c r="AJ19" s="615"/>
      <c r="AK19" s="615"/>
      <c r="AL19" s="616">
        <v>1.5</v>
      </c>
      <c r="AM19" s="617"/>
      <c r="AN19" s="617"/>
      <c r="AO19" s="618"/>
      <c r="AP19" s="608" t="s">
        <v>261</v>
      </c>
      <c r="AQ19" s="609"/>
      <c r="AR19" s="609"/>
      <c r="AS19" s="609"/>
      <c r="AT19" s="609"/>
      <c r="AU19" s="609"/>
      <c r="AV19" s="609"/>
      <c r="AW19" s="609"/>
      <c r="AX19" s="609"/>
      <c r="AY19" s="609"/>
      <c r="AZ19" s="609"/>
      <c r="BA19" s="609"/>
      <c r="BB19" s="609"/>
      <c r="BC19" s="609"/>
      <c r="BD19" s="609"/>
      <c r="BE19" s="609"/>
      <c r="BF19" s="610"/>
      <c r="BG19" s="611">
        <v>970968</v>
      </c>
      <c r="BH19" s="612"/>
      <c r="BI19" s="612"/>
      <c r="BJ19" s="612"/>
      <c r="BK19" s="612"/>
      <c r="BL19" s="612"/>
      <c r="BM19" s="612"/>
      <c r="BN19" s="613"/>
      <c r="BO19" s="614">
        <v>5.2</v>
      </c>
      <c r="BP19" s="614"/>
      <c r="BQ19" s="614"/>
      <c r="BR19" s="614"/>
      <c r="BS19" s="615" t="s">
        <v>122</v>
      </c>
      <c r="BT19" s="615"/>
      <c r="BU19" s="615"/>
      <c r="BV19" s="615"/>
      <c r="BW19" s="615"/>
      <c r="BX19" s="615"/>
      <c r="BY19" s="615"/>
      <c r="BZ19" s="615"/>
      <c r="CA19" s="615"/>
      <c r="CB19" s="619"/>
      <c r="CD19" s="608" t="s">
        <v>262</v>
      </c>
      <c r="CE19" s="609"/>
      <c r="CF19" s="609"/>
      <c r="CG19" s="609"/>
      <c r="CH19" s="609"/>
      <c r="CI19" s="609"/>
      <c r="CJ19" s="609"/>
      <c r="CK19" s="609"/>
      <c r="CL19" s="609"/>
      <c r="CM19" s="609"/>
      <c r="CN19" s="609"/>
      <c r="CO19" s="609"/>
      <c r="CP19" s="609"/>
      <c r="CQ19" s="610"/>
      <c r="CR19" s="611" t="s">
        <v>122</v>
      </c>
      <c r="CS19" s="612"/>
      <c r="CT19" s="612"/>
      <c r="CU19" s="612"/>
      <c r="CV19" s="612"/>
      <c r="CW19" s="612"/>
      <c r="CX19" s="612"/>
      <c r="CY19" s="613"/>
      <c r="CZ19" s="614" t="s">
        <v>122</v>
      </c>
      <c r="DA19" s="614"/>
      <c r="DB19" s="614"/>
      <c r="DC19" s="614"/>
      <c r="DD19" s="620" t="s">
        <v>122</v>
      </c>
      <c r="DE19" s="612"/>
      <c r="DF19" s="612"/>
      <c r="DG19" s="612"/>
      <c r="DH19" s="612"/>
      <c r="DI19" s="612"/>
      <c r="DJ19" s="612"/>
      <c r="DK19" s="612"/>
      <c r="DL19" s="612"/>
      <c r="DM19" s="612"/>
      <c r="DN19" s="612"/>
      <c r="DO19" s="612"/>
      <c r="DP19" s="613"/>
      <c r="DQ19" s="620" t="s">
        <v>122</v>
      </c>
      <c r="DR19" s="612"/>
      <c r="DS19" s="612"/>
      <c r="DT19" s="612"/>
      <c r="DU19" s="612"/>
      <c r="DV19" s="612"/>
      <c r="DW19" s="612"/>
      <c r="DX19" s="612"/>
      <c r="DY19" s="612"/>
      <c r="DZ19" s="612"/>
      <c r="EA19" s="612"/>
      <c r="EB19" s="612"/>
      <c r="EC19" s="621"/>
    </row>
    <row r="20" spans="2:133" ht="11.25" customHeight="1" x14ac:dyDescent="0.2">
      <c r="B20" s="624" t="s">
        <v>263</v>
      </c>
      <c r="C20" s="625"/>
      <c r="D20" s="625"/>
      <c r="E20" s="625"/>
      <c r="F20" s="625"/>
      <c r="G20" s="625"/>
      <c r="H20" s="625"/>
      <c r="I20" s="625"/>
      <c r="J20" s="625"/>
      <c r="K20" s="625"/>
      <c r="L20" s="625"/>
      <c r="M20" s="625"/>
      <c r="N20" s="625"/>
      <c r="O20" s="625"/>
      <c r="P20" s="625"/>
      <c r="Q20" s="626"/>
      <c r="R20" s="611">
        <v>6055</v>
      </c>
      <c r="S20" s="612"/>
      <c r="T20" s="612"/>
      <c r="U20" s="612"/>
      <c r="V20" s="612"/>
      <c r="W20" s="612"/>
      <c r="X20" s="612"/>
      <c r="Y20" s="613"/>
      <c r="Z20" s="614">
        <v>0</v>
      </c>
      <c r="AA20" s="614"/>
      <c r="AB20" s="614"/>
      <c r="AC20" s="614"/>
      <c r="AD20" s="615">
        <v>6055</v>
      </c>
      <c r="AE20" s="615"/>
      <c r="AF20" s="615"/>
      <c r="AG20" s="615"/>
      <c r="AH20" s="615"/>
      <c r="AI20" s="615"/>
      <c r="AJ20" s="615"/>
      <c r="AK20" s="615"/>
      <c r="AL20" s="616">
        <v>0</v>
      </c>
      <c r="AM20" s="617"/>
      <c r="AN20" s="617"/>
      <c r="AO20" s="618"/>
      <c r="AP20" s="608" t="s">
        <v>264</v>
      </c>
      <c r="AQ20" s="609"/>
      <c r="AR20" s="609"/>
      <c r="AS20" s="609"/>
      <c r="AT20" s="609"/>
      <c r="AU20" s="609"/>
      <c r="AV20" s="609"/>
      <c r="AW20" s="609"/>
      <c r="AX20" s="609"/>
      <c r="AY20" s="609"/>
      <c r="AZ20" s="609"/>
      <c r="BA20" s="609"/>
      <c r="BB20" s="609"/>
      <c r="BC20" s="609"/>
      <c r="BD20" s="609"/>
      <c r="BE20" s="609"/>
      <c r="BF20" s="610"/>
      <c r="BG20" s="611">
        <v>970968</v>
      </c>
      <c r="BH20" s="612"/>
      <c r="BI20" s="612"/>
      <c r="BJ20" s="612"/>
      <c r="BK20" s="612"/>
      <c r="BL20" s="612"/>
      <c r="BM20" s="612"/>
      <c r="BN20" s="613"/>
      <c r="BO20" s="614">
        <v>5.2</v>
      </c>
      <c r="BP20" s="614"/>
      <c r="BQ20" s="614"/>
      <c r="BR20" s="614"/>
      <c r="BS20" s="615" t="s">
        <v>122</v>
      </c>
      <c r="BT20" s="615"/>
      <c r="BU20" s="615"/>
      <c r="BV20" s="615"/>
      <c r="BW20" s="615"/>
      <c r="BX20" s="615"/>
      <c r="BY20" s="615"/>
      <c r="BZ20" s="615"/>
      <c r="CA20" s="615"/>
      <c r="CB20" s="619"/>
      <c r="CD20" s="608" t="s">
        <v>265</v>
      </c>
      <c r="CE20" s="609"/>
      <c r="CF20" s="609"/>
      <c r="CG20" s="609"/>
      <c r="CH20" s="609"/>
      <c r="CI20" s="609"/>
      <c r="CJ20" s="609"/>
      <c r="CK20" s="609"/>
      <c r="CL20" s="609"/>
      <c r="CM20" s="609"/>
      <c r="CN20" s="609"/>
      <c r="CO20" s="609"/>
      <c r="CP20" s="609"/>
      <c r="CQ20" s="610"/>
      <c r="CR20" s="611">
        <v>32207335</v>
      </c>
      <c r="CS20" s="612"/>
      <c r="CT20" s="612"/>
      <c r="CU20" s="612"/>
      <c r="CV20" s="612"/>
      <c r="CW20" s="612"/>
      <c r="CX20" s="612"/>
      <c r="CY20" s="613"/>
      <c r="CZ20" s="614">
        <v>100</v>
      </c>
      <c r="DA20" s="614"/>
      <c r="DB20" s="614"/>
      <c r="DC20" s="614"/>
      <c r="DD20" s="620">
        <v>4720295</v>
      </c>
      <c r="DE20" s="612"/>
      <c r="DF20" s="612"/>
      <c r="DG20" s="612"/>
      <c r="DH20" s="612"/>
      <c r="DI20" s="612"/>
      <c r="DJ20" s="612"/>
      <c r="DK20" s="612"/>
      <c r="DL20" s="612"/>
      <c r="DM20" s="612"/>
      <c r="DN20" s="612"/>
      <c r="DO20" s="612"/>
      <c r="DP20" s="613"/>
      <c r="DQ20" s="620">
        <v>24084577</v>
      </c>
      <c r="DR20" s="612"/>
      <c r="DS20" s="612"/>
      <c r="DT20" s="612"/>
      <c r="DU20" s="612"/>
      <c r="DV20" s="612"/>
      <c r="DW20" s="612"/>
      <c r="DX20" s="612"/>
      <c r="DY20" s="612"/>
      <c r="DZ20" s="612"/>
      <c r="EA20" s="612"/>
      <c r="EB20" s="612"/>
      <c r="EC20" s="621"/>
    </row>
    <row r="21" spans="2:133" ht="11.25" customHeight="1" x14ac:dyDescent="0.2">
      <c r="B21" s="608" t="s">
        <v>266</v>
      </c>
      <c r="C21" s="609"/>
      <c r="D21" s="609"/>
      <c r="E21" s="609"/>
      <c r="F21" s="609"/>
      <c r="G21" s="609"/>
      <c r="H21" s="609"/>
      <c r="I21" s="609"/>
      <c r="J21" s="609"/>
      <c r="K21" s="609"/>
      <c r="L21" s="609"/>
      <c r="M21" s="609"/>
      <c r="N21" s="609"/>
      <c r="O21" s="609"/>
      <c r="P21" s="609"/>
      <c r="Q21" s="610"/>
      <c r="R21" s="611">
        <v>15007</v>
      </c>
      <c r="S21" s="612"/>
      <c r="T21" s="612"/>
      <c r="U21" s="612"/>
      <c r="V21" s="612"/>
      <c r="W21" s="612"/>
      <c r="X21" s="612"/>
      <c r="Y21" s="613"/>
      <c r="Z21" s="614">
        <v>0</v>
      </c>
      <c r="AA21" s="614"/>
      <c r="AB21" s="614"/>
      <c r="AC21" s="614"/>
      <c r="AD21" s="615" t="s">
        <v>122</v>
      </c>
      <c r="AE21" s="615"/>
      <c r="AF21" s="615"/>
      <c r="AG21" s="615"/>
      <c r="AH21" s="615"/>
      <c r="AI21" s="615"/>
      <c r="AJ21" s="615"/>
      <c r="AK21" s="615"/>
      <c r="AL21" s="616" t="s">
        <v>122</v>
      </c>
      <c r="AM21" s="617"/>
      <c r="AN21" s="617"/>
      <c r="AO21" s="618"/>
      <c r="AP21" s="608" t="s">
        <v>267</v>
      </c>
      <c r="AQ21" s="627"/>
      <c r="AR21" s="627"/>
      <c r="AS21" s="627"/>
      <c r="AT21" s="627"/>
      <c r="AU21" s="627"/>
      <c r="AV21" s="627"/>
      <c r="AW21" s="627"/>
      <c r="AX21" s="627"/>
      <c r="AY21" s="627"/>
      <c r="AZ21" s="627"/>
      <c r="BA21" s="627"/>
      <c r="BB21" s="627"/>
      <c r="BC21" s="627"/>
      <c r="BD21" s="627"/>
      <c r="BE21" s="627"/>
      <c r="BF21" s="628"/>
      <c r="BG21" s="611" t="s">
        <v>122</v>
      </c>
      <c r="BH21" s="612"/>
      <c r="BI21" s="612"/>
      <c r="BJ21" s="612"/>
      <c r="BK21" s="612"/>
      <c r="BL21" s="612"/>
      <c r="BM21" s="612"/>
      <c r="BN21" s="613"/>
      <c r="BO21" s="614" t="s">
        <v>122</v>
      </c>
      <c r="BP21" s="614"/>
      <c r="BQ21" s="614"/>
      <c r="BR21" s="614"/>
      <c r="BS21" s="615" t="s">
        <v>122</v>
      </c>
      <c r="BT21" s="615"/>
      <c r="BU21" s="615"/>
      <c r="BV21" s="615"/>
      <c r="BW21" s="615"/>
      <c r="BX21" s="615"/>
      <c r="BY21" s="615"/>
      <c r="BZ21" s="615"/>
      <c r="CA21" s="615"/>
      <c r="CB21" s="619"/>
      <c r="CD21" s="632"/>
      <c r="CE21" s="633"/>
      <c r="CF21" s="633"/>
      <c r="CG21" s="633"/>
      <c r="CH21" s="633"/>
      <c r="CI21" s="633"/>
      <c r="CJ21" s="633"/>
      <c r="CK21" s="633"/>
      <c r="CL21" s="633"/>
      <c r="CM21" s="633"/>
      <c r="CN21" s="633"/>
      <c r="CO21" s="633"/>
      <c r="CP21" s="633"/>
      <c r="CQ21" s="634"/>
      <c r="CR21" s="635"/>
      <c r="CS21" s="630"/>
      <c r="CT21" s="630"/>
      <c r="CU21" s="630"/>
      <c r="CV21" s="630"/>
      <c r="CW21" s="630"/>
      <c r="CX21" s="630"/>
      <c r="CY21" s="636"/>
      <c r="CZ21" s="637"/>
      <c r="DA21" s="637"/>
      <c r="DB21" s="637"/>
      <c r="DC21" s="637"/>
      <c r="DD21" s="629"/>
      <c r="DE21" s="630"/>
      <c r="DF21" s="630"/>
      <c r="DG21" s="630"/>
      <c r="DH21" s="630"/>
      <c r="DI21" s="630"/>
      <c r="DJ21" s="630"/>
      <c r="DK21" s="630"/>
      <c r="DL21" s="630"/>
      <c r="DM21" s="630"/>
      <c r="DN21" s="630"/>
      <c r="DO21" s="630"/>
      <c r="DP21" s="636"/>
      <c r="DQ21" s="629"/>
      <c r="DR21" s="630"/>
      <c r="DS21" s="630"/>
      <c r="DT21" s="630"/>
      <c r="DU21" s="630"/>
      <c r="DV21" s="630"/>
      <c r="DW21" s="630"/>
      <c r="DX21" s="630"/>
      <c r="DY21" s="630"/>
      <c r="DZ21" s="630"/>
      <c r="EA21" s="630"/>
      <c r="EB21" s="630"/>
      <c r="EC21" s="631"/>
    </row>
    <row r="22" spans="2:133" ht="11.25" customHeight="1" x14ac:dyDescent="0.2">
      <c r="B22" s="608" t="s">
        <v>268</v>
      </c>
      <c r="C22" s="609"/>
      <c r="D22" s="609"/>
      <c r="E22" s="609"/>
      <c r="F22" s="609"/>
      <c r="G22" s="609"/>
      <c r="H22" s="609"/>
      <c r="I22" s="609"/>
      <c r="J22" s="609"/>
      <c r="K22" s="609"/>
      <c r="L22" s="609"/>
      <c r="M22" s="609"/>
      <c r="N22" s="609"/>
      <c r="O22" s="609"/>
      <c r="P22" s="609"/>
      <c r="Q22" s="610"/>
      <c r="R22" s="611" t="s">
        <v>122</v>
      </c>
      <c r="S22" s="612"/>
      <c r="T22" s="612"/>
      <c r="U22" s="612"/>
      <c r="V22" s="612"/>
      <c r="W22" s="612"/>
      <c r="X22" s="612"/>
      <c r="Y22" s="613"/>
      <c r="Z22" s="614" t="s">
        <v>122</v>
      </c>
      <c r="AA22" s="614"/>
      <c r="AB22" s="614"/>
      <c r="AC22" s="614"/>
      <c r="AD22" s="615" t="s">
        <v>122</v>
      </c>
      <c r="AE22" s="615"/>
      <c r="AF22" s="615"/>
      <c r="AG22" s="615"/>
      <c r="AH22" s="615"/>
      <c r="AI22" s="615"/>
      <c r="AJ22" s="615"/>
      <c r="AK22" s="615"/>
      <c r="AL22" s="616" t="s">
        <v>122</v>
      </c>
      <c r="AM22" s="617"/>
      <c r="AN22" s="617"/>
      <c r="AO22" s="618"/>
      <c r="AP22" s="608" t="s">
        <v>269</v>
      </c>
      <c r="AQ22" s="627"/>
      <c r="AR22" s="627"/>
      <c r="AS22" s="627"/>
      <c r="AT22" s="627"/>
      <c r="AU22" s="627"/>
      <c r="AV22" s="627"/>
      <c r="AW22" s="627"/>
      <c r="AX22" s="627"/>
      <c r="AY22" s="627"/>
      <c r="AZ22" s="627"/>
      <c r="BA22" s="627"/>
      <c r="BB22" s="627"/>
      <c r="BC22" s="627"/>
      <c r="BD22" s="627"/>
      <c r="BE22" s="627"/>
      <c r="BF22" s="628"/>
      <c r="BG22" s="611" t="s">
        <v>122</v>
      </c>
      <c r="BH22" s="612"/>
      <c r="BI22" s="612"/>
      <c r="BJ22" s="612"/>
      <c r="BK22" s="612"/>
      <c r="BL22" s="612"/>
      <c r="BM22" s="612"/>
      <c r="BN22" s="613"/>
      <c r="BO22" s="614" t="s">
        <v>122</v>
      </c>
      <c r="BP22" s="614"/>
      <c r="BQ22" s="614"/>
      <c r="BR22" s="614"/>
      <c r="BS22" s="615" t="s">
        <v>122</v>
      </c>
      <c r="BT22" s="615"/>
      <c r="BU22" s="615"/>
      <c r="BV22" s="615"/>
      <c r="BW22" s="615"/>
      <c r="BX22" s="615"/>
      <c r="BY22" s="615"/>
      <c r="BZ22" s="615"/>
      <c r="CA22" s="615"/>
      <c r="CB22" s="619"/>
      <c r="CD22" s="593" t="s">
        <v>270</v>
      </c>
      <c r="CE22" s="594"/>
      <c r="CF22" s="594"/>
      <c r="CG22" s="594"/>
      <c r="CH22" s="594"/>
      <c r="CI22" s="594"/>
      <c r="CJ22" s="594"/>
      <c r="CK22" s="594"/>
      <c r="CL22" s="594"/>
      <c r="CM22" s="594"/>
      <c r="CN22" s="594"/>
      <c r="CO22" s="594"/>
      <c r="CP22" s="594"/>
      <c r="CQ22" s="594"/>
      <c r="CR22" s="594"/>
      <c r="CS22" s="594"/>
      <c r="CT22" s="594"/>
      <c r="CU22" s="594"/>
      <c r="CV22" s="594"/>
      <c r="CW22" s="594"/>
      <c r="CX22" s="594"/>
      <c r="CY22" s="594"/>
      <c r="CZ22" s="594"/>
      <c r="DA22" s="594"/>
      <c r="DB22" s="594"/>
      <c r="DC22" s="594"/>
      <c r="DD22" s="594"/>
      <c r="DE22" s="594"/>
      <c r="DF22" s="594"/>
      <c r="DG22" s="594"/>
      <c r="DH22" s="594"/>
      <c r="DI22" s="594"/>
      <c r="DJ22" s="594"/>
      <c r="DK22" s="594"/>
      <c r="DL22" s="594"/>
      <c r="DM22" s="594"/>
      <c r="DN22" s="594"/>
      <c r="DO22" s="594"/>
      <c r="DP22" s="594"/>
      <c r="DQ22" s="594"/>
      <c r="DR22" s="594"/>
      <c r="DS22" s="594"/>
      <c r="DT22" s="594"/>
      <c r="DU22" s="594"/>
      <c r="DV22" s="594"/>
      <c r="DW22" s="594"/>
      <c r="DX22" s="594"/>
      <c r="DY22" s="594"/>
      <c r="DZ22" s="594"/>
      <c r="EA22" s="594"/>
      <c r="EB22" s="594"/>
      <c r="EC22" s="595"/>
    </row>
    <row r="23" spans="2:133" ht="11.25" customHeight="1" x14ac:dyDescent="0.2">
      <c r="B23" s="608" t="s">
        <v>271</v>
      </c>
      <c r="C23" s="609"/>
      <c r="D23" s="609"/>
      <c r="E23" s="609"/>
      <c r="F23" s="609"/>
      <c r="G23" s="609"/>
      <c r="H23" s="609"/>
      <c r="I23" s="609"/>
      <c r="J23" s="609"/>
      <c r="K23" s="609"/>
      <c r="L23" s="609"/>
      <c r="M23" s="609"/>
      <c r="N23" s="609"/>
      <c r="O23" s="609"/>
      <c r="P23" s="609"/>
      <c r="Q23" s="610"/>
      <c r="R23" s="611">
        <v>15007</v>
      </c>
      <c r="S23" s="612"/>
      <c r="T23" s="612"/>
      <c r="U23" s="612"/>
      <c r="V23" s="612"/>
      <c r="W23" s="612"/>
      <c r="X23" s="612"/>
      <c r="Y23" s="613"/>
      <c r="Z23" s="614">
        <v>0</v>
      </c>
      <c r="AA23" s="614"/>
      <c r="AB23" s="614"/>
      <c r="AC23" s="614"/>
      <c r="AD23" s="615" t="s">
        <v>122</v>
      </c>
      <c r="AE23" s="615"/>
      <c r="AF23" s="615"/>
      <c r="AG23" s="615"/>
      <c r="AH23" s="615"/>
      <c r="AI23" s="615"/>
      <c r="AJ23" s="615"/>
      <c r="AK23" s="615"/>
      <c r="AL23" s="616" t="s">
        <v>122</v>
      </c>
      <c r="AM23" s="617"/>
      <c r="AN23" s="617"/>
      <c r="AO23" s="618"/>
      <c r="AP23" s="608" t="s">
        <v>272</v>
      </c>
      <c r="AQ23" s="627"/>
      <c r="AR23" s="627"/>
      <c r="AS23" s="627"/>
      <c r="AT23" s="627"/>
      <c r="AU23" s="627"/>
      <c r="AV23" s="627"/>
      <c r="AW23" s="627"/>
      <c r="AX23" s="627"/>
      <c r="AY23" s="627"/>
      <c r="AZ23" s="627"/>
      <c r="BA23" s="627"/>
      <c r="BB23" s="627"/>
      <c r="BC23" s="627"/>
      <c r="BD23" s="627"/>
      <c r="BE23" s="627"/>
      <c r="BF23" s="628"/>
      <c r="BG23" s="611">
        <v>970968</v>
      </c>
      <c r="BH23" s="612"/>
      <c r="BI23" s="612"/>
      <c r="BJ23" s="612"/>
      <c r="BK23" s="612"/>
      <c r="BL23" s="612"/>
      <c r="BM23" s="612"/>
      <c r="BN23" s="613"/>
      <c r="BO23" s="614">
        <v>5.2</v>
      </c>
      <c r="BP23" s="614"/>
      <c r="BQ23" s="614"/>
      <c r="BR23" s="614"/>
      <c r="BS23" s="615" t="s">
        <v>122</v>
      </c>
      <c r="BT23" s="615"/>
      <c r="BU23" s="615"/>
      <c r="BV23" s="615"/>
      <c r="BW23" s="615"/>
      <c r="BX23" s="615"/>
      <c r="BY23" s="615"/>
      <c r="BZ23" s="615"/>
      <c r="CA23" s="615"/>
      <c r="CB23" s="619"/>
      <c r="CD23" s="593" t="s">
        <v>212</v>
      </c>
      <c r="CE23" s="594"/>
      <c r="CF23" s="594"/>
      <c r="CG23" s="594"/>
      <c r="CH23" s="594"/>
      <c r="CI23" s="594"/>
      <c r="CJ23" s="594"/>
      <c r="CK23" s="594"/>
      <c r="CL23" s="594"/>
      <c r="CM23" s="594"/>
      <c r="CN23" s="594"/>
      <c r="CO23" s="594"/>
      <c r="CP23" s="594"/>
      <c r="CQ23" s="595"/>
      <c r="CR23" s="593" t="s">
        <v>273</v>
      </c>
      <c r="CS23" s="594"/>
      <c r="CT23" s="594"/>
      <c r="CU23" s="594"/>
      <c r="CV23" s="594"/>
      <c r="CW23" s="594"/>
      <c r="CX23" s="594"/>
      <c r="CY23" s="595"/>
      <c r="CZ23" s="593" t="s">
        <v>274</v>
      </c>
      <c r="DA23" s="594"/>
      <c r="DB23" s="594"/>
      <c r="DC23" s="595"/>
      <c r="DD23" s="593" t="s">
        <v>275</v>
      </c>
      <c r="DE23" s="594"/>
      <c r="DF23" s="594"/>
      <c r="DG23" s="594"/>
      <c r="DH23" s="594"/>
      <c r="DI23" s="594"/>
      <c r="DJ23" s="594"/>
      <c r="DK23" s="595"/>
      <c r="DL23" s="638" t="s">
        <v>276</v>
      </c>
      <c r="DM23" s="639"/>
      <c r="DN23" s="639"/>
      <c r="DO23" s="639"/>
      <c r="DP23" s="639"/>
      <c r="DQ23" s="639"/>
      <c r="DR23" s="639"/>
      <c r="DS23" s="639"/>
      <c r="DT23" s="639"/>
      <c r="DU23" s="639"/>
      <c r="DV23" s="640"/>
      <c r="DW23" s="593" t="s">
        <v>277</v>
      </c>
      <c r="DX23" s="594"/>
      <c r="DY23" s="594"/>
      <c r="DZ23" s="594"/>
      <c r="EA23" s="594"/>
      <c r="EB23" s="594"/>
      <c r="EC23" s="595"/>
    </row>
    <row r="24" spans="2:133" ht="11.25" customHeight="1" x14ac:dyDescent="0.2">
      <c r="B24" s="608" t="s">
        <v>278</v>
      </c>
      <c r="C24" s="609"/>
      <c r="D24" s="609"/>
      <c r="E24" s="609"/>
      <c r="F24" s="609"/>
      <c r="G24" s="609"/>
      <c r="H24" s="609"/>
      <c r="I24" s="609"/>
      <c r="J24" s="609"/>
      <c r="K24" s="609"/>
      <c r="L24" s="609"/>
      <c r="M24" s="609"/>
      <c r="N24" s="609"/>
      <c r="O24" s="609"/>
      <c r="P24" s="609"/>
      <c r="Q24" s="610"/>
      <c r="R24" s="611" t="s">
        <v>122</v>
      </c>
      <c r="S24" s="612"/>
      <c r="T24" s="612"/>
      <c r="U24" s="612"/>
      <c r="V24" s="612"/>
      <c r="W24" s="612"/>
      <c r="X24" s="612"/>
      <c r="Y24" s="613"/>
      <c r="Z24" s="614" t="s">
        <v>122</v>
      </c>
      <c r="AA24" s="614"/>
      <c r="AB24" s="614"/>
      <c r="AC24" s="614"/>
      <c r="AD24" s="615" t="s">
        <v>122</v>
      </c>
      <c r="AE24" s="615"/>
      <c r="AF24" s="615"/>
      <c r="AG24" s="615"/>
      <c r="AH24" s="615"/>
      <c r="AI24" s="615"/>
      <c r="AJ24" s="615"/>
      <c r="AK24" s="615"/>
      <c r="AL24" s="616" t="s">
        <v>122</v>
      </c>
      <c r="AM24" s="617"/>
      <c r="AN24" s="617"/>
      <c r="AO24" s="618"/>
      <c r="AP24" s="608" t="s">
        <v>279</v>
      </c>
      <c r="AQ24" s="627"/>
      <c r="AR24" s="627"/>
      <c r="AS24" s="627"/>
      <c r="AT24" s="627"/>
      <c r="AU24" s="627"/>
      <c r="AV24" s="627"/>
      <c r="AW24" s="627"/>
      <c r="AX24" s="627"/>
      <c r="AY24" s="627"/>
      <c r="AZ24" s="627"/>
      <c r="BA24" s="627"/>
      <c r="BB24" s="627"/>
      <c r="BC24" s="627"/>
      <c r="BD24" s="627"/>
      <c r="BE24" s="627"/>
      <c r="BF24" s="628"/>
      <c r="BG24" s="611" t="s">
        <v>122</v>
      </c>
      <c r="BH24" s="612"/>
      <c r="BI24" s="612"/>
      <c r="BJ24" s="612"/>
      <c r="BK24" s="612"/>
      <c r="BL24" s="612"/>
      <c r="BM24" s="612"/>
      <c r="BN24" s="613"/>
      <c r="BO24" s="614" t="s">
        <v>122</v>
      </c>
      <c r="BP24" s="614"/>
      <c r="BQ24" s="614"/>
      <c r="BR24" s="614"/>
      <c r="BS24" s="615" t="s">
        <v>122</v>
      </c>
      <c r="BT24" s="615"/>
      <c r="BU24" s="615"/>
      <c r="BV24" s="615"/>
      <c r="BW24" s="615"/>
      <c r="BX24" s="615"/>
      <c r="BY24" s="615"/>
      <c r="BZ24" s="615"/>
      <c r="CA24" s="615"/>
      <c r="CB24" s="619"/>
      <c r="CD24" s="597" t="s">
        <v>280</v>
      </c>
      <c r="CE24" s="598"/>
      <c r="CF24" s="598"/>
      <c r="CG24" s="598"/>
      <c r="CH24" s="598"/>
      <c r="CI24" s="598"/>
      <c r="CJ24" s="598"/>
      <c r="CK24" s="598"/>
      <c r="CL24" s="598"/>
      <c r="CM24" s="598"/>
      <c r="CN24" s="598"/>
      <c r="CO24" s="598"/>
      <c r="CP24" s="598"/>
      <c r="CQ24" s="599"/>
      <c r="CR24" s="600">
        <v>9754035</v>
      </c>
      <c r="CS24" s="601"/>
      <c r="CT24" s="601"/>
      <c r="CU24" s="601"/>
      <c r="CV24" s="601"/>
      <c r="CW24" s="601"/>
      <c r="CX24" s="601"/>
      <c r="CY24" s="602"/>
      <c r="CZ24" s="605">
        <v>30.3</v>
      </c>
      <c r="DA24" s="606"/>
      <c r="DB24" s="606"/>
      <c r="DC24" s="622"/>
      <c r="DD24" s="646">
        <v>6909502</v>
      </c>
      <c r="DE24" s="601"/>
      <c r="DF24" s="601"/>
      <c r="DG24" s="601"/>
      <c r="DH24" s="601"/>
      <c r="DI24" s="601"/>
      <c r="DJ24" s="601"/>
      <c r="DK24" s="602"/>
      <c r="DL24" s="646">
        <v>6584455</v>
      </c>
      <c r="DM24" s="601"/>
      <c r="DN24" s="601"/>
      <c r="DO24" s="601"/>
      <c r="DP24" s="601"/>
      <c r="DQ24" s="601"/>
      <c r="DR24" s="601"/>
      <c r="DS24" s="601"/>
      <c r="DT24" s="601"/>
      <c r="DU24" s="601"/>
      <c r="DV24" s="602"/>
      <c r="DW24" s="605">
        <v>31.5</v>
      </c>
      <c r="DX24" s="606"/>
      <c r="DY24" s="606"/>
      <c r="DZ24" s="606"/>
      <c r="EA24" s="606"/>
      <c r="EB24" s="606"/>
      <c r="EC24" s="607"/>
    </row>
    <row r="25" spans="2:133" ht="11.25" customHeight="1" x14ac:dyDescent="0.2">
      <c r="B25" s="608" t="s">
        <v>281</v>
      </c>
      <c r="C25" s="609"/>
      <c r="D25" s="609"/>
      <c r="E25" s="609"/>
      <c r="F25" s="609"/>
      <c r="G25" s="609"/>
      <c r="H25" s="609"/>
      <c r="I25" s="609"/>
      <c r="J25" s="609"/>
      <c r="K25" s="609"/>
      <c r="L25" s="609"/>
      <c r="M25" s="609"/>
      <c r="N25" s="609"/>
      <c r="O25" s="609"/>
      <c r="P25" s="609"/>
      <c r="Q25" s="610"/>
      <c r="R25" s="611">
        <v>21849282</v>
      </c>
      <c r="S25" s="612"/>
      <c r="T25" s="612"/>
      <c r="U25" s="612"/>
      <c r="V25" s="612"/>
      <c r="W25" s="612"/>
      <c r="X25" s="612"/>
      <c r="Y25" s="613"/>
      <c r="Z25" s="614">
        <v>61.1</v>
      </c>
      <c r="AA25" s="614"/>
      <c r="AB25" s="614"/>
      <c r="AC25" s="614"/>
      <c r="AD25" s="615">
        <v>20863307</v>
      </c>
      <c r="AE25" s="615"/>
      <c r="AF25" s="615"/>
      <c r="AG25" s="615"/>
      <c r="AH25" s="615"/>
      <c r="AI25" s="615"/>
      <c r="AJ25" s="615"/>
      <c r="AK25" s="615"/>
      <c r="AL25" s="616">
        <v>99.8</v>
      </c>
      <c r="AM25" s="617"/>
      <c r="AN25" s="617"/>
      <c r="AO25" s="618"/>
      <c r="AP25" s="608" t="s">
        <v>282</v>
      </c>
      <c r="AQ25" s="627"/>
      <c r="AR25" s="627"/>
      <c r="AS25" s="627"/>
      <c r="AT25" s="627"/>
      <c r="AU25" s="627"/>
      <c r="AV25" s="627"/>
      <c r="AW25" s="627"/>
      <c r="AX25" s="627"/>
      <c r="AY25" s="627"/>
      <c r="AZ25" s="627"/>
      <c r="BA25" s="627"/>
      <c r="BB25" s="627"/>
      <c r="BC25" s="627"/>
      <c r="BD25" s="627"/>
      <c r="BE25" s="627"/>
      <c r="BF25" s="628"/>
      <c r="BG25" s="611" t="s">
        <v>122</v>
      </c>
      <c r="BH25" s="612"/>
      <c r="BI25" s="612"/>
      <c r="BJ25" s="612"/>
      <c r="BK25" s="612"/>
      <c r="BL25" s="612"/>
      <c r="BM25" s="612"/>
      <c r="BN25" s="613"/>
      <c r="BO25" s="614" t="s">
        <v>122</v>
      </c>
      <c r="BP25" s="614"/>
      <c r="BQ25" s="614"/>
      <c r="BR25" s="614"/>
      <c r="BS25" s="615" t="s">
        <v>122</v>
      </c>
      <c r="BT25" s="615"/>
      <c r="BU25" s="615"/>
      <c r="BV25" s="615"/>
      <c r="BW25" s="615"/>
      <c r="BX25" s="615"/>
      <c r="BY25" s="615"/>
      <c r="BZ25" s="615"/>
      <c r="CA25" s="615"/>
      <c r="CB25" s="619"/>
      <c r="CD25" s="608" t="s">
        <v>283</v>
      </c>
      <c r="CE25" s="609"/>
      <c r="CF25" s="609"/>
      <c r="CG25" s="609"/>
      <c r="CH25" s="609"/>
      <c r="CI25" s="609"/>
      <c r="CJ25" s="609"/>
      <c r="CK25" s="609"/>
      <c r="CL25" s="609"/>
      <c r="CM25" s="609"/>
      <c r="CN25" s="609"/>
      <c r="CO25" s="609"/>
      <c r="CP25" s="609"/>
      <c r="CQ25" s="610"/>
      <c r="CR25" s="611">
        <v>4648295</v>
      </c>
      <c r="CS25" s="643"/>
      <c r="CT25" s="643"/>
      <c r="CU25" s="643"/>
      <c r="CV25" s="643"/>
      <c r="CW25" s="643"/>
      <c r="CX25" s="643"/>
      <c r="CY25" s="644"/>
      <c r="CZ25" s="616">
        <v>14.4</v>
      </c>
      <c r="DA25" s="641"/>
      <c r="DB25" s="641"/>
      <c r="DC25" s="645"/>
      <c r="DD25" s="620">
        <v>4294717</v>
      </c>
      <c r="DE25" s="643"/>
      <c r="DF25" s="643"/>
      <c r="DG25" s="643"/>
      <c r="DH25" s="643"/>
      <c r="DI25" s="643"/>
      <c r="DJ25" s="643"/>
      <c r="DK25" s="644"/>
      <c r="DL25" s="620">
        <v>4196253</v>
      </c>
      <c r="DM25" s="643"/>
      <c r="DN25" s="643"/>
      <c r="DO25" s="643"/>
      <c r="DP25" s="643"/>
      <c r="DQ25" s="643"/>
      <c r="DR25" s="643"/>
      <c r="DS25" s="643"/>
      <c r="DT25" s="643"/>
      <c r="DU25" s="643"/>
      <c r="DV25" s="644"/>
      <c r="DW25" s="616">
        <v>20.100000000000001</v>
      </c>
      <c r="DX25" s="641"/>
      <c r="DY25" s="641"/>
      <c r="DZ25" s="641"/>
      <c r="EA25" s="641"/>
      <c r="EB25" s="641"/>
      <c r="EC25" s="642"/>
    </row>
    <row r="26" spans="2:133" ht="11.25" customHeight="1" x14ac:dyDescent="0.2">
      <c r="B26" s="608" t="s">
        <v>284</v>
      </c>
      <c r="C26" s="609"/>
      <c r="D26" s="609"/>
      <c r="E26" s="609"/>
      <c r="F26" s="609"/>
      <c r="G26" s="609"/>
      <c r="H26" s="609"/>
      <c r="I26" s="609"/>
      <c r="J26" s="609"/>
      <c r="K26" s="609"/>
      <c r="L26" s="609"/>
      <c r="M26" s="609"/>
      <c r="N26" s="609"/>
      <c r="O26" s="609"/>
      <c r="P26" s="609"/>
      <c r="Q26" s="610"/>
      <c r="R26" s="611">
        <v>5776</v>
      </c>
      <c r="S26" s="612"/>
      <c r="T26" s="612"/>
      <c r="U26" s="612"/>
      <c r="V26" s="612"/>
      <c r="W26" s="612"/>
      <c r="X26" s="612"/>
      <c r="Y26" s="613"/>
      <c r="Z26" s="614">
        <v>0</v>
      </c>
      <c r="AA26" s="614"/>
      <c r="AB26" s="614"/>
      <c r="AC26" s="614"/>
      <c r="AD26" s="615">
        <v>5776</v>
      </c>
      <c r="AE26" s="615"/>
      <c r="AF26" s="615"/>
      <c r="AG26" s="615"/>
      <c r="AH26" s="615"/>
      <c r="AI26" s="615"/>
      <c r="AJ26" s="615"/>
      <c r="AK26" s="615"/>
      <c r="AL26" s="616">
        <v>0</v>
      </c>
      <c r="AM26" s="617"/>
      <c r="AN26" s="617"/>
      <c r="AO26" s="618"/>
      <c r="AP26" s="608" t="s">
        <v>285</v>
      </c>
      <c r="AQ26" s="627"/>
      <c r="AR26" s="627"/>
      <c r="AS26" s="627"/>
      <c r="AT26" s="627"/>
      <c r="AU26" s="627"/>
      <c r="AV26" s="627"/>
      <c r="AW26" s="627"/>
      <c r="AX26" s="627"/>
      <c r="AY26" s="627"/>
      <c r="AZ26" s="627"/>
      <c r="BA26" s="627"/>
      <c r="BB26" s="627"/>
      <c r="BC26" s="627"/>
      <c r="BD26" s="627"/>
      <c r="BE26" s="627"/>
      <c r="BF26" s="628"/>
      <c r="BG26" s="611" t="s">
        <v>122</v>
      </c>
      <c r="BH26" s="612"/>
      <c r="BI26" s="612"/>
      <c r="BJ26" s="612"/>
      <c r="BK26" s="612"/>
      <c r="BL26" s="612"/>
      <c r="BM26" s="612"/>
      <c r="BN26" s="613"/>
      <c r="BO26" s="614" t="s">
        <v>122</v>
      </c>
      <c r="BP26" s="614"/>
      <c r="BQ26" s="614"/>
      <c r="BR26" s="614"/>
      <c r="BS26" s="615" t="s">
        <v>122</v>
      </c>
      <c r="BT26" s="615"/>
      <c r="BU26" s="615"/>
      <c r="BV26" s="615"/>
      <c r="BW26" s="615"/>
      <c r="BX26" s="615"/>
      <c r="BY26" s="615"/>
      <c r="BZ26" s="615"/>
      <c r="CA26" s="615"/>
      <c r="CB26" s="619"/>
      <c r="CD26" s="608" t="s">
        <v>286</v>
      </c>
      <c r="CE26" s="609"/>
      <c r="CF26" s="609"/>
      <c r="CG26" s="609"/>
      <c r="CH26" s="609"/>
      <c r="CI26" s="609"/>
      <c r="CJ26" s="609"/>
      <c r="CK26" s="609"/>
      <c r="CL26" s="609"/>
      <c r="CM26" s="609"/>
      <c r="CN26" s="609"/>
      <c r="CO26" s="609"/>
      <c r="CP26" s="609"/>
      <c r="CQ26" s="610"/>
      <c r="CR26" s="611">
        <v>2441292</v>
      </c>
      <c r="CS26" s="612"/>
      <c r="CT26" s="612"/>
      <c r="CU26" s="612"/>
      <c r="CV26" s="612"/>
      <c r="CW26" s="612"/>
      <c r="CX26" s="612"/>
      <c r="CY26" s="613"/>
      <c r="CZ26" s="616">
        <v>7.6</v>
      </c>
      <c r="DA26" s="641"/>
      <c r="DB26" s="641"/>
      <c r="DC26" s="645"/>
      <c r="DD26" s="620">
        <v>2189837</v>
      </c>
      <c r="DE26" s="612"/>
      <c r="DF26" s="612"/>
      <c r="DG26" s="612"/>
      <c r="DH26" s="612"/>
      <c r="DI26" s="612"/>
      <c r="DJ26" s="612"/>
      <c r="DK26" s="613"/>
      <c r="DL26" s="620" t="s">
        <v>122</v>
      </c>
      <c r="DM26" s="612"/>
      <c r="DN26" s="612"/>
      <c r="DO26" s="612"/>
      <c r="DP26" s="612"/>
      <c r="DQ26" s="612"/>
      <c r="DR26" s="612"/>
      <c r="DS26" s="612"/>
      <c r="DT26" s="612"/>
      <c r="DU26" s="612"/>
      <c r="DV26" s="613"/>
      <c r="DW26" s="616" t="s">
        <v>122</v>
      </c>
      <c r="DX26" s="641"/>
      <c r="DY26" s="641"/>
      <c r="DZ26" s="641"/>
      <c r="EA26" s="641"/>
      <c r="EB26" s="641"/>
      <c r="EC26" s="642"/>
    </row>
    <row r="27" spans="2:133" ht="11.25" customHeight="1" x14ac:dyDescent="0.2">
      <c r="B27" s="608" t="s">
        <v>287</v>
      </c>
      <c r="C27" s="609"/>
      <c r="D27" s="609"/>
      <c r="E27" s="609"/>
      <c r="F27" s="609"/>
      <c r="G27" s="609"/>
      <c r="H27" s="609"/>
      <c r="I27" s="609"/>
      <c r="J27" s="609"/>
      <c r="K27" s="609"/>
      <c r="L27" s="609"/>
      <c r="M27" s="609"/>
      <c r="N27" s="609"/>
      <c r="O27" s="609"/>
      <c r="P27" s="609"/>
      <c r="Q27" s="610"/>
      <c r="R27" s="611">
        <v>108951</v>
      </c>
      <c r="S27" s="612"/>
      <c r="T27" s="612"/>
      <c r="U27" s="612"/>
      <c r="V27" s="612"/>
      <c r="W27" s="612"/>
      <c r="X27" s="612"/>
      <c r="Y27" s="613"/>
      <c r="Z27" s="614">
        <v>0.3</v>
      </c>
      <c r="AA27" s="614"/>
      <c r="AB27" s="614"/>
      <c r="AC27" s="614"/>
      <c r="AD27" s="615" t="s">
        <v>122</v>
      </c>
      <c r="AE27" s="615"/>
      <c r="AF27" s="615"/>
      <c r="AG27" s="615"/>
      <c r="AH27" s="615"/>
      <c r="AI27" s="615"/>
      <c r="AJ27" s="615"/>
      <c r="AK27" s="615"/>
      <c r="AL27" s="616" t="s">
        <v>122</v>
      </c>
      <c r="AM27" s="617"/>
      <c r="AN27" s="617"/>
      <c r="AO27" s="618"/>
      <c r="AP27" s="608" t="s">
        <v>288</v>
      </c>
      <c r="AQ27" s="609"/>
      <c r="AR27" s="609"/>
      <c r="AS27" s="609"/>
      <c r="AT27" s="609"/>
      <c r="AU27" s="609"/>
      <c r="AV27" s="609"/>
      <c r="AW27" s="609"/>
      <c r="AX27" s="609"/>
      <c r="AY27" s="609"/>
      <c r="AZ27" s="609"/>
      <c r="BA27" s="609"/>
      <c r="BB27" s="609"/>
      <c r="BC27" s="609"/>
      <c r="BD27" s="609"/>
      <c r="BE27" s="609"/>
      <c r="BF27" s="610"/>
      <c r="BG27" s="611">
        <v>18848738</v>
      </c>
      <c r="BH27" s="612"/>
      <c r="BI27" s="612"/>
      <c r="BJ27" s="612"/>
      <c r="BK27" s="612"/>
      <c r="BL27" s="612"/>
      <c r="BM27" s="612"/>
      <c r="BN27" s="613"/>
      <c r="BO27" s="614">
        <v>100</v>
      </c>
      <c r="BP27" s="614"/>
      <c r="BQ27" s="614"/>
      <c r="BR27" s="614"/>
      <c r="BS27" s="615" t="s">
        <v>122</v>
      </c>
      <c r="BT27" s="615"/>
      <c r="BU27" s="615"/>
      <c r="BV27" s="615"/>
      <c r="BW27" s="615"/>
      <c r="BX27" s="615"/>
      <c r="BY27" s="615"/>
      <c r="BZ27" s="615"/>
      <c r="CA27" s="615"/>
      <c r="CB27" s="619"/>
      <c r="CD27" s="608" t="s">
        <v>289</v>
      </c>
      <c r="CE27" s="609"/>
      <c r="CF27" s="609"/>
      <c r="CG27" s="609"/>
      <c r="CH27" s="609"/>
      <c r="CI27" s="609"/>
      <c r="CJ27" s="609"/>
      <c r="CK27" s="609"/>
      <c r="CL27" s="609"/>
      <c r="CM27" s="609"/>
      <c r="CN27" s="609"/>
      <c r="CO27" s="609"/>
      <c r="CP27" s="609"/>
      <c r="CQ27" s="610"/>
      <c r="CR27" s="611">
        <v>4356353</v>
      </c>
      <c r="CS27" s="643"/>
      <c r="CT27" s="643"/>
      <c r="CU27" s="643"/>
      <c r="CV27" s="643"/>
      <c r="CW27" s="643"/>
      <c r="CX27" s="643"/>
      <c r="CY27" s="644"/>
      <c r="CZ27" s="616">
        <v>13.5</v>
      </c>
      <c r="DA27" s="641"/>
      <c r="DB27" s="641"/>
      <c r="DC27" s="645"/>
      <c r="DD27" s="620">
        <v>1865398</v>
      </c>
      <c r="DE27" s="643"/>
      <c r="DF27" s="643"/>
      <c r="DG27" s="643"/>
      <c r="DH27" s="643"/>
      <c r="DI27" s="643"/>
      <c r="DJ27" s="643"/>
      <c r="DK27" s="644"/>
      <c r="DL27" s="620">
        <v>1638815</v>
      </c>
      <c r="DM27" s="643"/>
      <c r="DN27" s="643"/>
      <c r="DO27" s="643"/>
      <c r="DP27" s="643"/>
      <c r="DQ27" s="643"/>
      <c r="DR27" s="643"/>
      <c r="DS27" s="643"/>
      <c r="DT27" s="643"/>
      <c r="DU27" s="643"/>
      <c r="DV27" s="644"/>
      <c r="DW27" s="616">
        <v>7.8</v>
      </c>
      <c r="DX27" s="641"/>
      <c r="DY27" s="641"/>
      <c r="DZ27" s="641"/>
      <c r="EA27" s="641"/>
      <c r="EB27" s="641"/>
      <c r="EC27" s="642"/>
    </row>
    <row r="28" spans="2:133" ht="11.25" customHeight="1" x14ac:dyDescent="0.2">
      <c r="B28" s="608" t="s">
        <v>290</v>
      </c>
      <c r="C28" s="609"/>
      <c r="D28" s="609"/>
      <c r="E28" s="609"/>
      <c r="F28" s="609"/>
      <c r="G28" s="609"/>
      <c r="H28" s="609"/>
      <c r="I28" s="609"/>
      <c r="J28" s="609"/>
      <c r="K28" s="609"/>
      <c r="L28" s="609"/>
      <c r="M28" s="609"/>
      <c r="N28" s="609"/>
      <c r="O28" s="609"/>
      <c r="P28" s="609"/>
      <c r="Q28" s="610"/>
      <c r="R28" s="611">
        <v>181654</v>
      </c>
      <c r="S28" s="612"/>
      <c r="T28" s="612"/>
      <c r="U28" s="612"/>
      <c r="V28" s="612"/>
      <c r="W28" s="612"/>
      <c r="X28" s="612"/>
      <c r="Y28" s="613"/>
      <c r="Z28" s="614">
        <v>0.5</v>
      </c>
      <c r="AA28" s="614"/>
      <c r="AB28" s="614"/>
      <c r="AC28" s="614"/>
      <c r="AD28" s="615">
        <v>25927</v>
      </c>
      <c r="AE28" s="615"/>
      <c r="AF28" s="615"/>
      <c r="AG28" s="615"/>
      <c r="AH28" s="615"/>
      <c r="AI28" s="615"/>
      <c r="AJ28" s="615"/>
      <c r="AK28" s="615"/>
      <c r="AL28" s="616">
        <v>0.1</v>
      </c>
      <c r="AM28" s="617"/>
      <c r="AN28" s="617"/>
      <c r="AO28" s="618"/>
      <c r="AP28" s="608"/>
      <c r="AQ28" s="609"/>
      <c r="AR28" s="609"/>
      <c r="AS28" s="609"/>
      <c r="AT28" s="609"/>
      <c r="AU28" s="609"/>
      <c r="AV28" s="609"/>
      <c r="AW28" s="609"/>
      <c r="AX28" s="609"/>
      <c r="AY28" s="609"/>
      <c r="AZ28" s="609"/>
      <c r="BA28" s="609"/>
      <c r="BB28" s="609"/>
      <c r="BC28" s="609"/>
      <c r="BD28" s="609"/>
      <c r="BE28" s="609"/>
      <c r="BF28" s="610"/>
      <c r="BG28" s="611"/>
      <c r="BH28" s="612"/>
      <c r="BI28" s="612"/>
      <c r="BJ28" s="612"/>
      <c r="BK28" s="612"/>
      <c r="BL28" s="612"/>
      <c r="BM28" s="612"/>
      <c r="BN28" s="613"/>
      <c r="BO28" s="614"/>
      <c r="BP28" s="614"/>
      <c r="BQ28" s="614"/>
      <c r="BR28" s="614"/>
      <c r="BS28" s="620"/>
      <c r="BT28" s="612"/>
      <c r="BU28" s="612"/>
      <c r="BV28" s="612"/>
      <c r="BW28" s="612"/>
      <c r="BX28" s="612"/>
      <c r="BY28" s="612"/>
      <c r="BZ28" s="612"/>
      <c r="CA28" s="612"/>
      <c r="CB28" s="621"/>
      <c r="CD28" s="608" t="s">
        <v>291</v>
      </c>
      <c r="CE28" s="609"/>
      <c r="CF28" s="609"/>
      <c r="CG28" s="609"/>
      <c r="CH28" s="609"/>
      <c r="CI28" s="609"/>
      <c r="CJ28" s="609"/>
      <c r="CK28" s="609"/>
      <c r="CL28" s="609"/>
      <c r="CM28" s="609"/>
      <c r="CN28" s="609"/>
      <c r="CO28" s="609"/>
      <c r="CP28" s="609"/>
      <c r="CQ28" s="610"/>
      <c r="CR28" s="611">
        <v>749387</v>
      </c>
      <c r="CS28" s="612"/>
      <c r="CT28" s="612"/>
      <c r="CU28" s="612"/>
      <c r="CV28" s="612"/>
      <c r="CW28" s="612"/>
      <c r="CX28" s="612"/>
      <c r="CY28" s="613"/>
      <c r="CZ28" s="616">
        <v>2.2999999999999998</v>
      </c>
      <c r="DA28" s="641"/>
      <c r="DB28" s="641"/>
      <c r="DC28" s="645"/>
      <c r="DD28" s="620">
        <v>749387</v>
      </c>
      <c r="DE28" s="612"/>
      <c r="DF28" s="612"/>
      <c r="DG28" s="612"/>
      <c r="DH28" s="612"/>
      <c r="DI28" s="612"/>
      <c r="DJ28" s="612"/>
      <c r="DK28" s="613"/>
      <c r="DL28" s="620">
        <v>749387</v>
      </c>
      <c r="DM28" s="612"/>
      <c r="DN28" s="612"/>
      <c r="DO28" s="612"/>
      <c r="DP28" s="612"/>
      <c r="DQ28" s="612"/>
      <c r="DR28" s="612"/>
      <c r="DS28" s="612"/>
      <c r="DT28" s="612"/>
      <c r="DU28" s="612"/>
      <c r="DV28" s="613"/>
      <c r="DW28" s="616">
        <v>3.6</v>
      </c>
      <c r="DX28" s="641"/>
      <c r="DY28" s="641"/>
      <c r="DZ28" s="641"/>
      <c r="EA28" s="641"/>
      <c r="EB28" s="641"/>
      <c r="EC28" s="642"/>
    </row>
    <row r="29" spans="2:133" ht="11.25" customHeight="1" x14ac:dyDescent="0.2">
      <c r="B29" s="608" t="s">
        <v>292</v>
      </c>
      <c r="C29" s="609"/>
      <c r="D29" s="609"/>
      <c r="E29" s="609"/>
      <c r="F29" s="609"/>
      <c r="G29" s="609"/>
      <c r="H29" s="609"/>
      <c r="I29" s="609"/>
      <c r="J29" s="609"/>
      <c r="K29" s="609"/>
      <c r="L29" s="609"/>
      <c r="M29" s="609"/>
      <c r="N29" s="609"/>
      <c r="O29" s="609"/>
      <c r="P29" s="609"/>
      <c r="Q29" s="610"/>
      <c r="R29" s="611">
        <v>86933</v>
      </c>
      <c r="S29" s="612"/>
      <c r="T29" s="612"/>
      <c r="U29" s="612"/>
      <c r="V29" s="612"/>
      <c r="W29" s="612"/>
      <c r="X29" s="612"/>
      <c r="Y29" s="613"/>
      <c r="Z29" s="614">
        <v>0.2</v>
      </c>
      <c r="AA29" s="614"/>
      <c r="AB29" s="614"/>
      <c r="AC29" s="614"/>
      <c r="AD29" s="615" t="s">
        <v>122</v>
      </c>
      <c r="AE29" s="615"/>
      <c r="AF29" s="615"/>
      <c r="AG29" s="615"/>
      <c r="AH29" s="615"/>
      <c r="AI29" s="615"/>
      <c r="AJ29" s="615"/>
      <c r="AK29" s="615"/>
      <c r="AL29" s="616" t="s">
        <v>122</v>
      </c>
      <c r="AM29" s="617"/>
      <c r="AN29" s="617"/>
      <c r="AO29" s="618"/>
      <c r="AP29" s="632"/>
      <c r="AQ29" s="633"/>
      <c r="AR29" s="633"/>
      <c r="AS29" s="633"/>
      <c r="AT29" s="633"/>
      <c r="AU29" s="633"/>
      <c r="AV29" s="633"/>
      <c r="AW29" s="633"/>
      <c r="AX29" s="633"/>
      <c r="AY29" s="633"/>
      <c r="AZ29" s="633"/>
      <c r="BA29" s="633"/>
      <c r="BB29" s="633"/>
      <c r="BC29" s="633"/>
      <c r="BD29" s="633"/>
      <c r="BE29" s="633"/>
      <c r="BF29" s="634"/>
      <c r="BG29" s="611"/>
      <c r="BH29" s="612"/>
      <c r="BI29" s="612"/>
      <c r="BJ29" s="612"/>
      <c r="BK29" s="612"/>
      <c r="BL29" s="612"/>
      <c r="BM29" s="612"/>
      <c r="BN29" s="613"/>
      <c r="BO29" s="614"/>
      <c r="BP29" s="614"/>
      <c r="BQ29" s="614"/>
      <c r="BR29" s="614"/>
      <c r="BS29" s="615"/>
      <c r="BT29" s="615"/>
      <c r="BU29" s="615"/>
      <c r="BV29" s="615"/>
      <c r="BW29" s="615"/>
      <c r="BX29" s="615"/>
      <c r="BY29" s="615"/>
      <c r="BZ29" s="615"/>
      <c r="CA29" s="615"/>
      <c r="CB29" s="619"/>
      <c r="CD29" s="647" t="s">
        <v>293</v>
      </c>
      <c r="CE29" s="648"/>
      <c r="CF29" s="608" t="s">
        <v>66</v>
      </c>
      <c r="CG29" s="609"/>
      <c r="CH29" s="609"/>
      <c r="CI29" s="609"/>
      <c r="CJ29" s="609"/>
      <c r="CK29" s="609"/>
      <c r="CL29" s="609"/>
      <c r="CM29" s="609"/>
      <c r="CN29" s="609"/>
      <c r="CO29" s="609"/>
      <c r="CP29" s="609"/>
      <c r="CQ29" s="610"/>
      <c r="CR29" s="611">
        <v>749387</v>
      </c>
      <c r="CS29" s="643"/>
      <c r="CT29" s="643"/>
      <c r="CU29" s="643"/>
      <c r="CV29" s="643"/>
      <c r="CW29" s="643"/>
      <c r="CX29" s="643"/>
      <c r="CY29" s="644"/>
      <c r="CZ29" s="616">
        <v>2.2999999999999998</v>
      </c>
      <c r="DA29" s="641"/>
      <c r="DB29" s="641"/>
      <c r="DC29" s="645"/>
      <c r="DD29" s="620">
        <v>749387</v>
      </c>
      <c r="DE29" s="643"/>
      <c r="DF29" s="643"/>
      <c r="DG29" s="643"/>
      <c r="DH29" s="643"/>
      <c r="DI29" s="643"/>
      <c r="DJ29" s="643"/>
      <c r="DK29" s="644"/>
      <c r="DL29" s="620">
        <v>749387</v>
      </c>
      <c r="DM29" s="643"/>
      <c r="DN29" s="643"/>
      <c r="DO29" s="643"/>
      <c r="DP29" s="643"/>
      <c r="DQ29" s="643"/>
      <c r="DR29" s="643"/>
      <c r="DS29" s="643"/>
      <c r="DT29" s="643"/>
      <c r="DU29" s="643"/>
      <c r="DV29" s="644"/>
      <c r="DW29" s="616">
        <v>3.6</v>
      </c>
      <c r="DX29" s="641"/>
      <c r="DY29" s="641"/>
      <c r="DZ29" s="641"/>
      <c r="EA29" s="641"/>
      <c r="EB29" s="641"/>
      <c r="EC29" s="642"/>
    </row>
    <row r="30" spans="2:133" ht="11.25" customHeight="1" x14ac:dyDescent="0.2">
      <c r="B30" s="608" t="s">
        <v>294</v>
      </c>
      <c r="C30" s="609"/>
      <c r="D30" s="609"/>
      <c r="E30" s="609"/>
      <c r="F30" s="609"/>
      <c r="G30" s="609"/>
      <c r="H30" s="609"/>
      <c r="I30" s="609"/>
      <c r="J30" s="609"/>
      <c r="K30" s="609"/>
      <c r="L30" s="609"/>
      <c r="M30" s="609"/>
      <c r="N30" s="609"/>
      <c r="O30" s="609"/>
      <c r="P30" s="609"/>
      <c r="Q30" s="610"/>
      <c r="R30" s="611">
        <v>3791011</v>
      </c>
      <c r="S30" s="612"/>
      <c r="T30" s="612"/>
      <c r="U30" s="612"/>
      <c r="V30" s="612"/>
      <c r="W30" s="612"/>
      <c r="X30" s="612"/>
      <c r="Y30" s="613"/>
      <c r="Z30" s="614">
        <v>10.6</v>
      </c>
      <c r="AA30" s="614"/>
      <c r="AB30" s="614"/>
      <c r="AC30" s="614"/>
      <c r="AD30" s="615" t="s">
        <v>122</v>
      </c>
      <c r="AE30" s="615"/>
      <c r="AF30" s="615"/>
      <c r="AG30" s="615"/>
      <c r="AH30" s="615"/>
      <c r="AI30" s="615"/>
      <c r="AJ30" s="615"/>
      <c r="AK30" s="615"/>
      <c r="AL30" s="616" t="s">
        <v>122</v>
      </c>
      <c r="AM30" s="617"/>
      <c r="AN30" s="617"/>
      <c r="AO30" s="618"/>
      <c r="AP30" s="593" t="s">
        <v>212</v>
      </c>
      <c r="AQ30" s="594"/>
      <c r="AR30" s="594"/>
      <c r="AS30" s="594"/>
      <c r="AT30" s="594"/>
      <c r="AU30" s="594"/>
      <c r="AV30" s="594"/>
      <c r="AW30" s="594"/>
      <c r="AX30" s="594"/>
      <c r="AY30" s="594"/>
      <c r="AZ30" s="594"/>
      <c r="BA30" s="594"/>
      <c r="BB30" s="594"/>
      <c r="BC30" s="594"/>
      <c r="BD30" s="594"/>
      <c r="BE30" s="594"/>
      <c r="BF30" s="595"/>
      <c r="BG30" s="593" t="s">
        <v>295</v>
      </c>
      <c r="BH30" s="653"/>
      <c r="BI30" s="653"/>
      <c r="BJ30" s="653"/>
      <c r="BK30" s="653"/>
      <c r="BL30" s="653"/>
      <c r="BM30" s="653"/>
      <c r="BN30" s="653"/>
      <c r="BO30" s="653"/>
      <c r="BP30" s="653"/>
      <c r="BQ30" s="654"/>
      <c r="BR30" s="593" t="s">
        <v>296</v>
      </c>
      <c r="BS30" s="653"/>
      <c r="BT30" s="653"/>
      <c r="BU30" s="653"/>
      <c r="BV30" s="653"/>
      <c r="BW30" s="653"/>
      <c r="BX30" s="653"/>
      <c r="BY30" s="653"/>
      <c r="BZ30" s="653"/>
      <c r="CA30" s="653"/>
      <c r="CB30" s="654"/>
      <c r="CD30" s="649"/>
      <c r="CE30" s="650"/>
      <c r="CF30" s="608" t="s">
        <v>297</v>
      </c>
      <c r="CG30" s="609"/>
      <c r="CH30" s="609"/>
      <c r="CI30" s="609"/>
      <c r="CJ30" s="609"/>
      <c r="CK30" s="609"/>
      <c r="CL30" s="609"/>
      <c r="CM30" s="609"/>
      <c r="CN30" s="609"/>
      <c r="CO30" s="609"/>
      <c r="CP30" s="609"/>
      <c r="CQ30" s="610"/>
      <c r="CR30" s="611">
        <v>696551</v>
      </c>
      <c r="CS30" s="612"/>
      <c r="CT30" s="612"/>
      <c r="CU30" s="612"/>
      <c r="CV30" s="612"/>
      <c r="CW30" s="612"/>
      <c r="CX30" s="612"/>
      <c r="CY30" s="613"/>
      <c r="CZ30" s="616">
        <v>2.2000000000000002</v>
      </c>
      <c r="DA30" s="641"/>
      <c r="DB30" s="641"/>
      <c r="DC30" s="645"/>
      <c r="DD30" s="620">
        <v>696551</v>
      </c>
      <c r="DE30" s="612"/>
      <c r="DF30" s="612"/>
      <c r="DG30" s="612"/>
      <c r="DH30" s="612"/>
      <c r="DI30" s="612"/>
      <c r="DJ30" s="612"/>
      <c r="DK30" s="613"/>
      <c r="DL30" s="620">
        <v>696551</v>
      </c>
      <c r="DM30" s="612"/>
      <c r="DN30" s="612"/>
      <c r="DO30" s="612"/>
      <c r="DP30" s="612"/>
      <c r="DQ30" s="612"/>
      <c r="DR30" s="612"/>
      <c r="DS30" s="612"/>
      <c r="DT30" s="612"/>
      <c r="DU30" s="612"/>
      <c r="DV30" s="613"/>
      <c r="DW30" s="616">
        <v>3.3</v>
      </c>
      <c r="DX30" s="641"/>
      <c r="DY30" s="641"/>
      <c r="DZ30" s="641"/>
      <c r="EA30" s="641"/>
      <c r="EB30" s="641"/>
      <c r="EC30" s="642"/>
    </row>
    <row r="31" spans="2:133" ht="11.25" customHeight="1" x14ac:dyDescent="0.2">
      <c r="B31" s="624" t="s">
        <v>298</v>
      </c>
      <c r="C31" s="625"/>
      <c r="D31" s="625"/>
      <c r="E31" s="625"/>
      <c r="F31" s="625"/>
      <c r="G31" s="625"/>
      <c r="H31" s="625"/>
      <c r="I31" s="625"/>
      <c r="J31" s="625"/>
      <c r="K31" s="625"/>
      <c r="L31" s="625"/>
      <c r="M31" s="625"/>
      <c r="N31" s="625"/>
      <c r="O31" s="625"/>
      <c r="P31" s="625"/>
      <c r="Q31" s="626"/>
      <c r="R31" s="611" t="s">
        <v>122</v>
      </c>
      <c r="S31" s="612"/>
      <c r="T31" s="612"/>
      <c r="U31" s="612"/>
      <c r="V31" s="612"/>
      <c r="W31" s="612"/>
      <c r="X31" s="612"/>
      <c r="Y31" s="613"/>
      <c r="Z31" s="614" t="s">
        <v>122</v>
      </c>
      <c r="AA31" s="614"/>
      <c r="AB31" s="614"/>
      <c r="AC31" s="614"/>
      <c r="AD31" s="615" t="s">
        <v>122</v>
      </c>
      <c r="AE31" s="615"/>
      <c r="AF31" s="615"/>
      <c r="AG31" s="615"/>
      <c r="AH31" s="615"/>
      <c r="AI31" s="615"/>
      <c r="AJ31" s="615"/>
      <c r="AK31" s="615"/>
      <c r="AL31" s="616" t="s">
        <v>122</v>
      </c>
      <c r="AM31" s="617"/>
      <c r="AN31" s="617"/>
      <c r="AO31" s="618"/>
      <c r="AP31" s="657" t="s">
        <v>299</v>
      </c>
      <c r="AQ31" s="658"/>
      <c r="AR31" s="658"/>
      <c r="AS31" s="658"/>
      <c r="AT31" s="663" t="s">
        <v>300</v>
      </c>
      <c r="AU31" s="200"/>
      <c r="AV31" s="200"/>
      <c r="AW31" s="200"/>
      <c r="AX31" s="597" t="s">
        <v>178</v>
      </c>
      <c r="AY31" s="598"/>
      <c r="AZ31" s="598"/>
      <c r="BA31" s="598"/>
      <c r="BB31" s="598"/>
      <c r="BC31" s="598"/>
      <c r="BD31" s="598"/>
      <c r="BE31" s="598"/>
      <c r="BF31" s="599"/>
      <c r="BG31" s="667">
        <v>99.8</v>
      </c>
      <c r="BH31" s="655"/>
      <c r="BI31" s="655"/>
      <c r="BJ31" s="655"/>
      <c r="BK31" s="655"/>
      <c r="BL31" s="655"/>
      <c r="BM31" s="606">
        <v>99.3</v>
      </c>
      <c r="BN31" s="655"/>
      <c r="BO31" s="655"/>
      <c r="BP31" s="655"/>
      <c r="BQ31" s="656"/>
      <c r="BR31" s="667">
        <v>99.7</v>
      </c>
      <c r="BS31" s="655"/>
      <c r="BT31" s="655"/>
      <c r="BU31" s="655"/>
      <c r="BV31" s="655"/>
      <c r="BW31" s="655"/>
      <c r="BX31" s="606">
        <v>99.1</v>
      </c>
      <c r="BY31" s="655"/>
      <c r="BZ31" s="655"/>
      <c r="CA31" s="655"/>
      <c r="CB31" s="656"/>
      <c r="CD31" s="649"/>
      <c r="CE31" s="650"/>
      <c r="CF31" s="608" t="s">
        <v>301</v>
      </c>
      <c r="CG31" s="609"/>
      <c r="CH31" s="609"/>
      <c r="CI31" s="609"/>
      <c r="CJ31" s="609"/>
      <c r="CK31" s="609"/>
      <c r="CL31" s="609"/>
      <c r="CM31" s="609"/>
      <c r="CN31" s="609"/>
      <c r="CO31" s="609"/>
      <c r="CP31" s="609"/>
      <c r="CQ31" s="610"/>
      <c r="CR31" s="611">
        <v>52836</v>
      </c>
      <c r="CS31" s="643"/>
      <c r="CT31" s="643"/>
      <c r="CU31" s="643"/>
      <c r="CV31" s="643"/>
      <c r="CW31" s="643"/>
      <c r="CX31" s="643"/>
      <c r="CY31" s="644"/>
      <c r="CZ31" s="616">
        <v>0.2</v>
      </c>
      <c r="DA31" s="641"/>
      <c r="DB31" s="641"/>
      <c r="DC31" s="645"/>
      <c r="DD31" s="620">
        <v>52836</v>
      </c>
      <c r="DE31" s="643"/>
      <c r="DF31" s="643"/>
      <c r="DG31" s="643"/>
      <c r="DH31" s="643"/>
      <c r="DI31" s="643"/>
      <c r="DJ31" s="643"/>
      <c r="DK31" s="644"/>
      <c r="DL31" s="620">
        <v>52836</v>
      </c>
      <c r="DM31" s="643"/>
      <c r="DN31" s="643"/>
      <c r="DO31" s="643"/>
      <c r="DP31" s="643"/>
      <c r="DQ31" s="643"/>
      <c r="DR31" s="643"/>
      <c r="DS31" s="643"/>
      <c r="DT31" s="643"/>
      <c r="DU31" s="643"/>
      <c r="DV31" s="644"/>
      <c r="DW31" s="616">
        <v>0.3</v>
      </c>
      <c r="DX31" s="641"/>
      <c r="DY31" s="641"/>
      <c r="DZ31" s="641"/>
      <c r="EA31" s="641"/>
      <c r="EB31" s="641"/>
      <c r="EC31" s="642"/>
    </row>
    <row r="32" spans="2:133" ht="11.25" customHeight="1" x14ac:dyDescent="0.2">
      <c r="B32" s="608" t="s">
        <v>302</v>
      </c>
      <c r="C32" s="609"/>
      <c r="D32" s="609"/>
      <c r="E32" s="609"/>
      <c r="F32" s="609"/>
      <c r="G32" s="609"/>
      <c r="H32" s="609"/>
      <c r="I32" s="609"/>
      <c r="J32" s="609"/>
      <c r="K32" s="609"/>
      <c r="L32" s="609"/>
      <c r="M32" s="609"/>
      <c r="N32" s="609"/>
      <c r="O32" s="609"/>
      <c r="P32" s="609"/>
      <c r="Q32" s="610"/>
      <c r="R32" s="611">
        <v>1524816</v>
      </c>
      <c r="S32" s="612"/>
      <c r="T32" s="612"/>
      <c r="U32" s="612"/>
      <c r="V32" s="612"/>
      <c r="W32" s="612"/>
      <c r="X32" s="612"/>
      <c r="Y32" s="613"/>
      <c r="Z32" s="614">
        <v>4.3</v>
      </c>
      <c r="AA32" s="614"/>
      <c r="AB32" s="614"/>
      <c r="AC32" s="614"/>
      <c r="AD32" s="615" t="s">
        <v>122</v>
      </c>
      <c r="AE32" s="615"/>
      <c r="AF32" s="615"/>
      <c r="AG32" s="615"/>
      <c r="AH32" s="615"/>
      <c r="AI32" s="615"/>
      <c r="AJ32" s="615"/>
      <c r="AK32" s="615"/>
      <c r="AL32" s="616" t="s">
        <v>122</v>
      </c>
      <c r="AM32" s="617"/>
      <c r="AN32" s="617"/>
      <c r="AO32" s="618"/>
      <c r="AP32" s="659"/>
      <c r="AQ32" s="660"/>
      <c r="AR32" s="660"/>
      <c r="AS32" s="660"/>
      <c r="AT32" s="664"/>
      <c r="AU32" s="196" t="s">
        <v>303</v>
      </c>
      <c r="AX32" s="608" t="s">
        <v>304</v>
      </c>
      <c r="AY32" s="609"/>
      <c r="AZ32" s="609"/>
      <c r="BA32" s="609"/>
      <c r="BB32" s="609"/>
      <c r="BC32" s="609"/>
      <c r="BD32" s="609"/>
      <c r="BE32" s="609"/>
      <c r="BF32" s="610"/>
      <c r="BG32" s="668">
        <v>99.7</v>
      </c>
      <c r="BH32" s="643"/>
      <c r="BI32" s="643"/>
      <c r="BJ32" s="643"/>
      <c r="BK32" s="643"/>
      <c r="BL32" s="643"/>
      <c r="BM32" s="617">
        <v>98.9</v>
      </c>
      <c r="BN32" s="643"/>
      <c r="BO32" s="643"/>
      <c r="BP32" s="643"/>
      <c r="BQ32" s="666"/>
      <c r="BR32" s="668">
        <v>99.5</v>
      </c>
      <c r="BS32" s="643"/>
      <c r="BT32" s="643"/>
      <c r="BU32" s="643"/>
      <c r="BV32" s="643"/>
      <c r="BW32" s="643"/>
      <c r="BX32" s="617">
        <v>98.5</v>
      </c>
      <c r="BY32" s="643"/>
      <c r="BZ32" s="643"/>
      <c r="CA32" s="643"/>
      <c r="CB32" s="666"/>
      <c r="CD32" s="651"/>
      <c r="CE32" s="652"/>
      <c r="CF32" s="608" t="s">
        <v>305</v>
      </c>
      <c r="CG32" s="609"/>
      <c r="CH32" s="609"/>
      <c r="CI32" s="609"/>
      <c r="CJ32" s="609"/>
      <c r="CK32" s="609"/>
      <c r="CL32" s="609"/>
      <c r="CM32" s="609"/>
      <c r="CN32" s="609"/>
      <c r="CO32" s="609"/>
      <c r="CP32" s="609"/>
      <c r="CQ32" s="610"/>
      <c r="CR32" s="611" t="s">
        <v>122</v>
      </c>
      <c r="CS32" s="612"/>
      <c r="CT32" s="612"/>
      <c r="CU32" s="612"/>
      <c r="CV32" s="612"/>
      <c r="CW32" s="612"/>
      <c r="CX32" s="612"/>
      <c r="CY32" s="613"/>
      <c r="CZ32" s="616" t="s">
        <v>122</v>
      </c>
      <c r="DA32" s="641"/>
      <c r="DB32" s="641"/>
      <c r="DC32" s="645"/>
      <c r="DD32" s="620" t="s">
        <v>122</v>
      </c>
      <c r="DE32" s="612"/>
      <c r="DF32" s="612"/>
      <c r="DG32" s="612"/>
      <c r="DH32" s="612"/>
      <c r="DI32" s="612"/>
      <c r="DJ32" s="612"/>
      <c r="DK32" s="613"/>
      <c r="DL32" s="620" t="s">
        <v>122</v>
      </c>
      <c r="DM32" s="612"/>
      <c r="DN32" s="612"/>
      <c r="DO32" s="612"/>
      <c r="DP32" s="612"/>
      <c r="DQ32" s="612"/>
      <c r="DR32" s="612"/>
      <c r="DS32" s="612"/>
      <c r="DT32" s="612"/>
      <c r="DU32" s="612"/>
      <c r="DV32" s="613"/>
      <c r="DW32" s="616" t="s">
        <v>122</v>
      </c>
      <c r="DX32" s="641"/>
      <c r="DY32" s="641"/>
      <c r="DZ32" s="641"/>
      <c r="EA32" s="641"/>
      <c r="EB32" s="641"/>
      <c r="EC32" s="642"/>
    </row>
    <row r="33" spans="2:133" ht="11.25" customHeight="1" x14ac:dyDescent="0.2">
      <c r="B33" s="608" t="s">
        <v>306</v>
      </c>
      <c r="C33" s="609"/>
      <c r="D33" s="609"/>
      <c r="E33" s="609"/>
      <c r="F33" s="609"/>
      <c r="G33" s="609"/>
      <c r="H33" s="609"/>
      <c r="I33" s="609"/>
      <c r="J33" s="609"/>
      <c r="K33" s="609"/>
      <c r="L33" s="609"/>
      <c r="M33" s="609"/>
      <c r="N33" s="609"/>
      <c r="O33" s="609"/>
      <c r="P33" s="609"/>
      <c r="Q33" s="610"/>
      <c r="R33" s="611">
        <v>103203</v>
      </c>
      <c r="S33" s="612"/>
      <c r="T33" s="612"/>
      <c r="U33" s="612"/>
      <c r="V33" s="612"/>
      <c r="W33" s="612"/>
      <c r="X33" s="612"/>
      <c r="Y33" s="613"/>
      <c r="Z33" s="614">
        <v>0.3</v>
      </c>
      <c r="AA33" s="614"/>
      <c r="AB33" s="614"/>
      <c r="AC33" s="614"/>
      <c r="AD33" s="615">
        <v>11042</v>
      </c>
      <c r="AE33" s="615"/>
      <c r="AF33" s="615"/>
      <c r="AG33" s="615"/>
      <c r="AH33" s="615"/>
      <c r="AI33" s="615"/>
      <c r="AJ33" s="615"/>
      <c r="AK33" s="615"/>
      <c r="AL33" s="616">
        <v>0.1</v>
      </c>
      <c r="AM33" s="617"/>
      <c r="AN33" s="617"/>
      <c r="AO33" s="618"/>
      <c r="AP33" s="661"/>
      <c r="AQ33" s="662"/>
      <c r="AR33" s="662"/>
      <c r="AS33" s="662"/>
      <c r="AT33" s="665"/>
      <c r="AU33" s="201"/>
      <c r="AV33" s="201"/>
      <c r="AW33" s="201"/>
      <c r="AX33" s="632" t="s">
        <v>307</v>
      </c>
      <c r="AY33" s="633"/>
      <c r="AZ33" s="633"/>
      <c r="BA33" s="633"/>
      <c r="BB33" s="633"/>
      <c r="BC33" s="633"/>
      <c r="BD33" s="633"/>
      <c r="BE33" s="633"/>
      <c r="BF33" s="634"/>
      <c r="BG33" s="669">
        <v>99.9</v>
      </c>
      <c r="BH33" s="670"/>
      <c r="BI33" s="670"/>
      <c r="BJ33" s="670"/>
      <c r="BK33" s="670"/>
      <c r="BL33" s="670"/>
      <c r="BM33" s="671">
        <v>99.7</v>
      </c>
      <c r="BN33" s="670"/>
      <c r="BO33" s="670"/>
      <c r="BP33" s="670"/>
      <c r="BQ33" s="672"/>
      <c r="BR33" s="669">
        <v>99.8</v>
      </c>
      <c r="BS33" s="670"/>
      <c r="BT33" s="670"/>
      <c r="BU33" s="670"/>
      <c r="BV33" s="670"/>
      <c r="BW33" s="670"/>
      <c r="BX33" s="671">
        <v>99.6</v>
      </c>
      <c r="BY33" s="670"/>
      <c r="BZ33" s="670"/>
      <c r="CA33" s="670"/>
      <c r="CB33" s="672"/>
      <c r="CD33" s="608" t="s">
        <v>308</v>
      </c>
      <c r="CE33" s="609"/>
      <c r="CF33" s="609"/>
      <c r="CG33" s="609"/>
      <c r="CH33" s="609"/>
      <c r="CI33" s="609"/>
      <c r="CJ33" s="609"/>
      <c r="CK33" s="609"/>
      <c r="CL33" s="609"/>
      <c r="CM33" s="609"/>
      <c r="CN33" s="609"/>
      <c r="CO33" s="609"/>
      <c r="CP33" s="609"/>
      <c r="CQ33" s="610"/>
      <c r="CR33" s="611">
        <v>17732809</v>
      </c>
      <c r="CS33" s="643"/>
      <c r="CT33" s="643"/>
      <c r="CU33" s="643"/>
      <c r="CV33" s="643"/>
      <c r="CW33" s="643"/>
      <c r="CX33" s="643"/>
      <c r="CY33" s="644"/>
      <c r="CZ33" s="616">
        <v>55.1</v>
      </c>
      <c r="DA33" s="641"/>
      <c r="DB33" s="641"/>
      <c r="DC33" s="645"/>
      <c r="DD33" s="620">
        <v>15073255</v>
      </c>
      <c r="DE33" s="643"/>
      <c r="DF33" s="643"/>
      <c r="DG33" s="643"/>
      <c r="DH33" s="643"/>
      <c r="DI33" s="643"/>
      <c r="DJ33" s="643"/>
      <c r="DK33" s="644"/>
      <c r="DL33" s="620">
        <v>9627081</v>
      </c>
      <c r="DM33" s="643"/>
      <c r="DN33" s="643"/>
      <c r="DO33" s="643"/>
      <c r="DP33" s="643"/>
      <c r="DQ33" s="643"/>
      <c r="DR33" s="643"/>
      <c r="DS33" s="643"/>
      <c r="DT33" s="643"/>
      <c r="DU33" s="643"/>
      <c r="DV33" s="644"/>
      <c r="DW33" s="616">
        <v>46</v>
      </c>
      <c r="DX33" s="641"/>
      <c r="DY33" s="641"/>
      <c r="DZ33" s="641"/>
      <c r="EA33" s="641"/>
      <c r="EB33" s="641"/>
      <c r="EC33" s="642"/>
    </row>
    <row r="34" spans="2:133" ht="11.25" customHeight="1" x14ac:dyDescent="0.2">
      <c r="B34" s="608" t="s">
        <v>309</v>
      </c>
      <c r="C34" s="609"/>
      <c r="D34" s="609"/>
      <c r="E34" s="609"/>
      <c r="F34" s="609"/>
      <c r="G34" s="609"/>
      <c r="H34" s="609"/>
      <c r="I34" s="609"/>
      <c r="J34" s="609"/>
      <c r="K34" s="609"/>
      <c r="L34" s="609"/>
      <c r="M34" s="609"/>
      <c r="N34" s="609"/>
      <c r="O34" s="609"/>
      <c r="P34" s="609"/>
      <c r="Q34" s="610"/>
      <c r="R34" s="611">
        <v>211277</v>
      </c>
      <c r="S34" s="612"/>
      <c r="T34" s="612"/>
      <c r="U34" s="612"/>
      <c r="V34" s="612"/>
      <c r="W34" s="612"/>
      <c r="X34" s="612"/>
      <c r="Y34" s="613"/>
      <c r="Z34" s="614">
        <v>0.6</v>
      </c>
      <c r="AA34" s="614"/>
      <c r="AB34" s="614"/>
      <c r="AC34" s="614"/>
      <c r="AD34" s="615" t="s">
        <v>122</v>
      </c>
      <c r="AE34" s="615"/>
      <c r="AF34" s="615"/>
      <c r="AG34" s="615"/>
      <c r="AH34" s="615"/>
      <c r="AI34" s="615"/>
      <c r="AJ34" s="615"/>
      <c r="AK34" s="615"/>
      <c r="AL34" s="616" t="s">
        <v>122</v>
      </c>
      <c r="AM34" s="617"/>
      <c r="AN34" s="617"/>
      <c r="AO34" s="61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8" t="s">
        <v>310</v>
      </c>
      <c r="CE34" s="609"/>
      <c r="CF34" s="609"/>
      <c r="CG34" s="609"/>
      <c r="CH34" s="609"/>
      <c r="CI34" s="609"/>
      <c r="CJ34" s="609"/>
      <c r="CK34" s="609"/>
      <c r="CL34" s="609"/>
      <c r="CM34" s="609"/>
      <c r="CN34" s="609"/>
      <c r="CO34" s="609"/>
      <c r="CP34" s="609"/>
      <c r="CQ34" s="610"/>
      <c r="CR34" s="611">
        <v>6577619</v>
      </c>
      <c r="CS34" s="612"/>
      <c r="CT34" s="612"/>
      <c r="CU34" s="612"/>
      <c r="CV34" s="612"/>
      <c r="CW34" s="612"/>
      <c r="CX34" s="612"/>
      <c r="CY34" s="613"/>
      <c r="CZ34" s="616">
        <v>20.399999999999999</v>
      </c>
      <c r="DA34" s="641"/>
      <c r="DB34" s="641"/>
      <c r="DC34" s="645"/>
      <c r="DD34" s="620">
        <v>5115769</v>
      </c>
      <c r="DE34" s="612"/>
      <c r="DF34" s="612"/>
      <c r="DG34" s="612"/>
      <c r="DH34" s="612"/>
      <c r="DI34" s="612"/>
      <c r="DJ34" s="612"/>
      <c r="DK34" s="613"/>
      <c r="DL34" s="620">
        <v>4284327</v>
      </c>
      <c r="DM34" s="612"/>
      <c r="DN34" s="612"/>
      <c r="DO34" s="612"/>
      <c r="DP34" s="612"/>
      <c r="DQ34" s="612"/>
      <c r="DR34" s="612"/>
      <c r="DS34" s="612"/>
      <c r="DT34" s="612"/>
      <c r="DU34" s="612"/>
      <c r="DV34" s="613"/>
      <c r="DW34" s="616">
        <v>20.5</v>
      </c>
      <c r="DX34" s="641"/>
      <c r="DY34" s="641"/>
      <c r="DZ34" s="641"/>
      <c r="EA34" s="641"/>
      <c r="EB34" s="641"/>
      <c r="EC34" s="642"/>
    </row>
    <row r="35" spans="2:133" ht="11.25" customHeight="1" x14ac:dyDescent="0.2">
      <c r="B35" s="608" t="s">
        <v>311</v>
      </c>
      <c r="C35" s="609"/>
      <c r="D35" s="609"/>
      <c r="E35" s="609"/>
      <c r="F35" s="609"/>
      <c r="G35" s="609"/>
      <c r="H35" s="609"/>
      <c r="I35" s="609"/>
      <c r="J35" s="609"/>
      <c r="K35" s="609"/>
      <c r="L35" s="609"/>
      <c r="M35" s="609"/>
      <c r="N35" s="609"/>
      <c r="O35" s="609"/>
      <c r="P35" s="609"/>
      <c r="Q35" s="610"/>
      <c r="R35" s="611">
        <v>4027939</v>
      </c>
      <c r="S35" s="612"/>
      <c r="T35" s="612"/>
      <c r="U35" s="612"/>
      <c r="V35" s="612"/>
      <c r="W35" s="612"/>
      <c r="X35" s="612"/>
      <c r="Y35" s="613"/>
      <c r="Z35" s="614">
        <v>11.3</v>
      </c>
      <c r="AA35" s="614"/>
      <c r="AB35" s="614"/>
      <c r="AC35" s="614"/>
      <c r="AD35" s="615" t="s">
        <v>122</v>
      </c>
      <c r="AE35" s="615"/>
      <c r="AF35" s="615"/>
      <c r="AG35" s="615"/>
      <c r="AH35" s="615"/>
      <c r="AI35" s="615"/>
      <c r="AJ35" s="615"/>
      <c r="AK35" s="615"/>
      <c r="AL35" s="616" t="s">
        <v>122</v>
      </c>
      <c r="AM35" s="617"/>
      <c r="AN35" s="617"/>
      <c r="AO35" s="618"/>
      <c r="AP35" s="206"/>
      <c r="AQ35" s="593" t="s">
        <v>312</v>
      </c>
      <c r="AR35" s="594"/>
      <c r="AS35" s="594"/>
      <c r="AT35" s="594"/>
      <c r="AU35" s="594"/>
      <c r="AV35" s="594"/>
      <c r="AW35" s="594"/>
      <c r="AX35" s="594"/>
      <c r="AY35" s="594"/>
      <c r="AZ35" s="594"/>
      <c r="BA35" s="594"/>
      <c r="BB35" s="594"/>
      <c r="BC35" s="594"/>
      <c r="BD35" s="594"/>
      <c r="BE35" s="594"/>
      <c r="BF35" s="595"/>
      <c r="BG35" s="593" t="s">
        <v>313</v>
      </c>
      <c r="BH35" s="594"/>
      <c r="BI35" s="594"/>
      <c r="BJ35" s="594"/>
      <c r="BK35" s="594"/>
      <c r="BL35" s="594"/>
      <c r="BM35" s="594"/>
      <c r="BN35" s="594"/>
      <c r="BO35" s="594"/>
      <c r="BP35" s="594"/>
      <c r="BQ35" s="594"/>
      <c r="BR35" s="594"/>
      <c r="BS35" s="594"/>
      <c r="BT35" s="594"/>
      <c r="BU35" s="594"/>
      <c r="BV35" s="594"/>
      <c r="BW35" s="594"/>
      <c r="BX35" s="594"/>
      <c r="BY35" s="594"/>
      <c r="BZ35" s="594"/>
      <c r="CA35" s="594"/>
      <c r="CB35" s="595"/>
      <c r="CD35" s="608" t="s">
        <v>314</v>
      </c>
      <c r="CE35" s="609"/>
      <c r="CF35" s="609"/>
      <c r="CG35" s="609"/>
      <c r="CH35" s="609"/>
      <c r="CI35" s="609"/>
      <c r="CJ35" s="609"/>
      <c r="CK35" s="609"/>
      <c r="CL35" s="609"/>
      <c r="CM35" s="609"/>
      <c r="CN35" s="609"/>
      <c r="CO35" s="609"/>
      <c r="CP35" s="609"/>
      <c r="CQ35" s="610"/>
      <c r="CR35" s="611">
        <v>75942</v>
      </c>
      <c r="CS35" s="643"/>
      <c r="CT35" s="643"/>
      <c r="CU35" s="643"/>
      <c r="CV35" s="643"/>
      <c r="CW35" s="643"/>
      <c r="CX35" s="643"/>
      <c r="CY35" s="644"/>
      <c r="CZ35" s="616">
        <v>0.2</v>
      </c>
      <c r="DA35" s="641"/>
      <c r="DB35" s="641"/>
      <c r="DC35" s="645"/>
      <c r="DD35" s="620">
        <v>71101</v>
      </c>
      <c r="DE35" s="643"/>
      <c r="DF35" s="643"/>
      <c r="DG35" s="643"/>
      <c r="DH35" s="643"/>
      <c r="DI35" s="643"/>
      <c r="DJ35" s="643"/>
      <c r="DK35" s="644"/>
      <c r="DL35" s="620">
        <v>25412</v>
      </c>
      <c r="DM35" s="643"/>
      <c r="DN35" s="643"/>
      <c r="DO35" s="643"/>
      <c r="DP35" s="643"/>
      <c r="DQ35" s="643"/>
      <c r="DR35" s="643"/>
      <c r="DS35" s="643"/>
      <c r="DT35" s="643"/>
      <c r="DU35" s="643"/>
      <c r="DV35" s="644"/>
      <c r="DW35" s="616">
        <v>0.1</v>
      </c>
      <c r="DX35" s="641"/>
      <c r="DY35" s="641"/>
      <c r="DZ35" s="641"/>
      <c r="EA35" s="641"/>
      <c r="EB35" s="641"/>
      <c r="EC35" s="642"/>
    </row>
    <row r="36" spans="2:133" ht="11.25" customHeight="1" x14ac:dyDescent="0.2">
      <c r="B36" s="608" t="s">
        <v>315</v>
      </c>
      <c r="C36" s="609"/>
      <c r="D36" s="609"/>
      <c r="E36" s="609"/>
      <c r="F36" s="609"/>
      <c r="G36" s="609"/>
      <c r="H36" s="609"/>
      <c r="I36" s="609"/>
      <c r="J36" s="609"/>
      <c r="K36" s="609"/>
      <c r="L36" s="609"/>
      <c r="M36" s="609"/>
      <c r="N36" s="609"/>
      <c r="O36" s="609"/>
      <c r="P36" s="609"/>
      <c r="Q36" s="610"/>
      <c r="R36" s="611">
        <v>2367288</v>
      </c>
      <c r="S36" s="612"/>
      <c r="T36" s="612"/>
      <c r="U36" s="612"/>
      <c r="V36" s="612"/>
      <c r="W36" s="612"/>
      <c r="X36" s="612"/>
      <c r="Y36" s="613"/>
      <c r="Z36" s="614">
        <v>6.6</v>
      </c>
      <c r="AA36" s="614"/>
      <c r="AB36" s="614"/>
      <c r="AC36" s="614"/>
      <c r="AD36" s="615" t="s">
        <v>122</v>
      </c>
      <c r="AE36" s="615"/>
      <c r="AF36" s="615"/>
      <c r="AG36" s="615"/>
      <c r="AH36" s="615"/>
      <c r="AI36" s="615"/>
      <c r="AJ36" s="615"/>
      <c r="AK36" s="615"/>
      <c r="AL36" s="616" t="s">
        <v>122</v>
      </c>
      <c r="AM36" s="617"/>
      <c r="AN36" s="617"/>
      <c r="AO36" s="618"/>
      <c r="AP36" s="206"/>
      <c r="AQ36" s="677" t="s">
        <v>316</v>
      </c>
      <c r="AR36" s="678"/>
      <c r="AS36" s="678"/>
      <c r="AT36" s="678"/>
      <c r="AU36" s="678"/>
      <c r="AV36" s="678"/>
      <c r="AW36" s="678"/>
      <c r="AX36" s="678"/>
      <c r="AY36" s="679"/>
      <c r="AZ36" s="600">
        <v>2853418</v>
      </c>
      <c r="BA36" s="601"/>
      <c r="BB36" s="601"/>
      <c r="BC36" s="601"/>
      <c r="BD36" s="601"/>
      <c r="BE36" s="601"/>
      <c r="BF36" s="673"/>
      <c r="BG36" s="597" t="s">
        <v>317</v>
      </c>
      <c r="BH36" s="598"/>
      <c r="BI36" s="598"/>
      <c r="BJ36" s="598"/>
      <c r="BK36" s="598"/>
      <c r="BL36" s="598"/>
      <c r="BM36" s="598"/>
      <c r="BN36" s="598"/>
      <c r="BO36" s="598"/>
      <c r="BP36" s="598"/>
      <c r="BQ36" s="598"/>
      <c r="BR36" s="598"/>
      <c r="BS36" s="598"/>
      <c r="BT36" s="598"/>
      <c r="BU36" s="599"/>
      <c r="BV36" s="600">
        <v>176245</v>
      </c>
      <c r="BW36" s="601"/>
      <c r="BX36" s="601"/>
      <c r="BY36" s="601"/>
      <c r="BZ36" s="601"/>
      <c r="CA36" s="601"/>
      <c r="CB36" s="673"/>
      <c r="CD36" s="608" t="s">
        <v>318</v>
      </c>
      <c r="CE36" s="609"/>
      <c r="CF36" s="609"/>
      <c r="CG36" s="609"/>
      <c r="CH36" s="609"/>
      <c r="CI36" s="609"/>
      <c r="CJ36" s="609"/>
      <c r="CK36" s="609"/>
      <c r="CL36" s="609"/>
      <c r="CM36" s="609"/>
      <c r="CN36" s="609"/>
      <c r="CO36" s="609"/>
      <c r="CP36" s="609"/>
      <c r="CQ36" s="610"/>
      <c r="CR36" s="611">
        <v>5990831</v>
      </c>
      <c r="CS36" s="612"/>
      <c r="CT36" s="612"/>
      <c r="CU36" s="612"/>
      <c r="CV36" s="612"/>
      <c r="CW36" s="612"/>
      <c r="CX36" s="612"/>
      <c r="CY36" s="613"/>
      <c r="CZ36" s="616">
        <v>18.600000000000001</v>
      </c>
      <c r="DA36" s="641"/>
      <c r="DB36" s="641"/>
      <c r="DC36" s="645"/>
      <c r="DD36" s="620">
        <v>5347847</v>
      </c>
      <c r="DE36" s="612"/>
      <c r="DF36" s="612"/>
      <c r="DG36" s="612"/>
      <c r="DH36" s="612"/>
      <c r="DI36" s="612"/>
      <c r="DJ36" s="612"/>
      <c r="DK36" s="613"/>
      <c r="DL36" s="620">
        <v>4438396</v>
      </c>
      <c r="DM36" s="612"/>
      <c r="DN36" s="612"/>
      <c r="DO36" s="612"/>
      <c r="DP36" s="612"/>
      <c r="DQ36" s="612"/>
      <c r="DR36" s="612"/>
      <c r="DS36" s="612"/>
      <c r="DT36" s="612"/>
      <c r="DU36" s="612"/>
      <c r="DV36" s="613"/>
      <c r="DW36" s="616">
        <v>21.2</v>
      </c>
      <c r="DX36" s="641"/>
      <c r="DY36" s="641"/>
      <c r="DZ36" s="641"/>
      <c r="EA36" s="641"/>
      <c r="EB36" s="641"/>
      <c r="EC36" s="642"/>
    </row>
    <row r="37" spans="2:133" ht="11.25" customHeight="1" x14ac:dyDescent="0.2">
      <c r="B37" s="608" t="s">
        <v>319</v>
      </c>
      <c r="C37" s="609"/>
      <c r="D37" s="609"/>
      <c r="E37" s="609"/>
      <c r="F37" s="609"/>
      <c r="G37" s="609"/>
      <c r="H37" s="609"/>
      <c r="I37" s="609"/>
      <c r="J37" s="609"/>
      <c r="K37" s="609"/>
      <c r="L37" s="609"/>
      <c r="M37" s="609"/>
      <c r="N37" s="609"/>
      <c r="O37" s="609"/>
      <c r="P37" s="609"/>
      <c r="Q37" s="610"/>
      <c r="R37" s="611">
        <v>751330</v>
      </c>
      <c r="S37" s="612"/>
      <c r="T37" s="612"/>
      <c r="U37" s="612"/>
      <c r="V37" s="612"/>
      <c r="W37" s="612"/>
      <c r="X37" s="612"/>
      <c r="Y37" s="613"/>
      <c r="Z37" s="614">
        <v>2.1</v>
      </c>
      <c r="AA37" s="614"/>
      <c r="AB37" s="614"/>
      <c r="AC37" s="614"/>
      <c r="AD37" s="615">
        <v>4442</v>
      </c>
      <c r="AE37" s="615"/>
      <c r="AF37" s="615"/>
      <c r="AG37" s="615"/>
      <c r="AH37" s="615"/>
      <c r="AI37" s="615"/>
      <c r="AJ37" s="615"/>
      <c r="AK37" s="615"/>
      <c r="AL37" s="616">
        <v>0</v>
      </c>
      <c r="AM37" s="617"/>
      <c r="AN37" s="617"/>
      <c r="AO37" s="618"/>
      <c r="AQ37" s="674" t="s">
        <v>320</v>
      </c>
      <c r="AR37" s="675"/>
      <c r="AS37" s="675"/>
      <c r="AT37" s="675"/>
      <c r="AU37" s="675"/>
      <c r="AV37" s="675"/>
      <c r="AW37" s="675"/>
      <c r="AX37" s="675"/>
      <c r="AY37" s="676"/>
      <c r="AZ37" s="611">
        <v>1009176</v>
      </c>
      <c r="BA37" s="612"/>
      <c r="BB37" s="612"/>
      <c r="BC37" s="612"/>
      <c r="BD37" s="643"/>
      <c r="BE37" s="643"/>
      <c r="BF37" s="666"/>
      <c r="BG37" s="608" t="s">
        <v>321</v>
      </c>
      <c r="BH37" s="609"/>
      <c r="BI37" s="609"/>
      <c r="BJ37" s="609"/>
      <c r="BK37" s="609"/>
      <c r="BL37" s="609"/>
      <c r="BM37" s="609"/>
      <c r="BN37" s="609"/>
      <c r="BO37" s="609"/>
      <c r="BP37" s="609"/>
      <c r="BQ37" s="609"/>
      <c r="BR37" s="609"/>
      <c r="BS37" s="609"/>
      <c r="BT37" s="609"/>
      <c r="BU37" s="610"/>
      <c r="BV37" s="611">
        <v>176245</v>
      </c>
      <c r="BW37" s="612"/>
      <c r="BX37" s="612"/>
      <c r="BY37" s="612"/>
      <c r="BZ37" s="612"/>
      <c r="CA37" s="612"/>
      <c r="CB37" s="621"/>
      <c r="CD37" s="608" t="s">
        <v>322</v>
      </c>
      <c r="CE37" s="609"/>
      <c r="CF37" s="609"/>
      <c r="CG37" s="609"/>
      <c r="CH37" s="609"/>
      <c r="CI37" s="609"/>
      <c r="CJ37" s="609"/>
      <c r="CK37" s="609"/>
      <c r="CL37" s="609"/>
      <c r="CM37" s="609"/>
      <c r="CN37" s="609"/>
      <c r="CO37" s="609"/>
      <c r="CP37" s="609"/>
      <c r="CQ37" s="610"/>
      <c r="CR37" s="611">
        <v>1327901</v>
      </c>
      <c r="CS37" s="643"/>
      <c r="CT37" s="643"/>
      <c r="CU37" s="643"/>
      <c r="CV37" s="643"/>
      <c r="CW37" s="643"/>
      <c r="CX37" s="643"/>
      <c r="CY37" s="644"/>
      <c r="CZ37" s="616">
        <v>4.0999999999999996</v>
      </c>
      <c r="DA37" s="641"/>
      <c r="DB37" s="641"/>
      <c r="DC37" s="645"/>
      <c r="DD37" s="620">
        <v>1327901</v>
      </c>
      <c r="DE37" s="643"/>
      <c r="DF37" s="643"/>
      <c r="DG37" s="643"/>
      <c r="DH37" s="643"/>
      <c r="DI37" s="643"/>
      <c r="DJ37" s="643"/>
      <c r="DK37" s="644"/>
      <c r="DL37" s="620">
        <v>1228061</v>
      </c>
      <c r="DM37" s="643"/>
      <c r="DN37" s="643"/>
      <c r="DO37" s="643"/>
      <c r="DP37" s="643"/>
      <c r="DQ37" s="643"/>
      <c r="DR37" s="643"/>
      <c r="DS37" s="643"/>
      <c r="DT37" s="643"/>
      <c r="DU37" s="643"/>
      <c r="DV37" s="644"/>
      <c r="DW37" s="616">
        <v>5.9</v>
      </c>
      <c r="DX37" s="641"/>
      <c r="DY37" s="641"/>
      <c r="DZ37" s="641"/>
      <c r="EA37" s="641"/>
      <c r="EB37" s="641"/>
      <c r="EC37" s="642"/>
    </row>
    <row r="38" spans="2:133" ht="11.25" customHeight="1" x14ac:dyDescent="0.2">
      <c r="B38" s="608" t="s">
        <v>323</v>
      </c>
      <c r="C38" s="609"/>
      <c r="D38" s="609"/>
      <c r="E38" s="609"/>
      <c r="F38" s="609"/>
      <c r="G38" s="609"/>
      <c r="H38" s="609"/>
      <c r="I38" s="609"/>
      <c r="J38" s="609"/>
      <c r="K38" s="609"/>
      <c r="L38" s="609"/>
      <c r="M38" s="609"/>
      <c r="N38" s="609"/>
      <c r="O38" s="609"/>
      <c r="P38" s="609"/>
      <c r="Q38" s="610"/>
      <c r="R38" s="611">
        <v>752300</v>
      </c>
      <c r="S38" s="612"/>
      <c r="T38" s="612"/>
      <c r="U38" s="612"/>
      <c r="V38" s="612"/>
      <c r="W38" s="612"/>
      <c r="X38" s="612"/>
      <c r="Y38" s="613"/>
      <c r="Z38" s="614">
        <v>2.1</v>
      </c>
      <c r="AA38" s="614"/>
      <c r="AB38" s="614"/>
      <c r="AC38" s="614"/>
      <c r="AD38" s="615" t="s">
        <v>122</v>
      </c>
      <c r="AE38" s="615"/>
      <c r="AF38" s="615"/>
      <c r="AG38" s="615"/>
      <c r="AH38" s="615"/>
      <c r="AI38" s="615"/>
      <c r="AJ38" s="615"/>
      <c r="AK38" s="615"/>
      <c r="AL38" s="616" t="s">
        <v>122</v>
      </c>
      <c r="AM38" s="617"/>
      <c r="AN38" s="617"/>
      <c r="AO38" s="618"/>
      <c r="AQ38" s="674" t="s">
        <v>324</v>
      </c>
      <c r="AR38" s="675"/>
      <c r="AS38" s="675"/>
      <c r="AT38" s="675"/>
      <c r="AU38" s="675"/>
      <c r="AV38" s="675"/>
      <c r="AW38" s="675"/>
      <c r="AX38" s="675"/>
      <c r="AY38" s="676"/>
      <c r="AZ38" s="611">
        <v>738669</v>
      </c>
      <c r="BA38" s="612"/>
      <c r="BB38" s="612"/>
      <c r="BC38" s="612"/>
      <c r="BD38" s="643"/>
      <c r="BE38" s="643"/>
      <c r="BF38" s="666"/>
      <c r="BG38" s="608" t="s">
        <v>325</v>
      </c>
      <c r="BH38" s="609"/>
      <c r="BI38" s="609"/>
      <c r="BJ38" s="609"/>
      <c r="BK38" s="609"/>
      <c r="BL38" s="609"/>
      <c r="BM38" s="609"/>
      <c r="BN38" s="609"/>
      <c r="BO38" s="609"/>
      <c r="BP38" s="609"/>
      <c r="BQ38" s="609"/>
      <c r="BR38" s="609"/>
      <c r="BS38" s="609"/>
      <c r="BT38" s="609"/>
      <c r="BU38" s="610"/>
      <c r="BV38" s="611">
        <v>4985</v>
      </c>
      <c r="BW38" s="612"/>
      <c r="BX38" s="612"/>
      <c r="BY38" s="612"/>
      <c r="BZ38" s="612"/>
      <c r="CA38" s="612"/>
      <c r="CB38" s="621"/>
      <c r="CD38" s="608" t="s">
        <v>326</v>
      </c>
      <c r="CE38" s="609"/>
      <c r="CF38" s="609"/>
      <c r="CG38" s="609"/>
      <c r="CH38" s="609"/>
      <c r="CI38" s="609"/>
      <c r="CJ38" s="609"/>
      <c r="CK38" s="609"/>
      <c r="CL38" s="609"/>
      <c r="CM38" s="609"/>
      <c r="CN38" s="609"/>
      <c r="CO38" s="609"/>
      <c r="CP38" s="609"/>
      <c r="CQ38" s="610"/>
      <c r="CR38" s="611">
        <v>1099746</v>
      </c>
      <c r="CS38" s="612"/>
      <c r="CT38" s="612"/>
      <c r="CU38" s="612"/>
      <c r="CV38" s="612"/>
      <c r="CW38" s="612"/>
      <c r="CX38" s="612"/>
      <c r="CY38" s="613"/>
      <c r="CZ38" s="616">
        <v>3.4</v>
      </c>
      <c r="DA38" s="641"/>
      <c r="DB38" s="641"/>
      <c r="DC38" s="645"/>
      <c r="DD38" s="620">
        <v>879148</v>
      </c>
      <c r="DE38" s="612"/>
      <c r="DF38" s="612"/>
      <c r="DG38" s="612"/>
      <c r="DH38" s="612"/>
      <c r="DI38" s="612"/>
      <c r="DJ38" s="612"/>
      <c r="DK38" s="613"/>
      <c r="DL38" s="620">
        <v>878946</v>
      </c>
      <c r="DM38" s="612"/>
      <c r="DN38" s="612"/>
      <c r="DO38" s="612"/>
      <c r="DP38" s="612"/>
      <c r="DQ38" s="612"/>
      <c r="DR38" s="612"/>
      <c r="DS38" s="612"/>
      <c r="DT38" s="612"/>
      <c r="DU38" s="612"/>
      <c r="DV38" s="613"/>
      <c r="DW38" s="616">
        <v>4.2</v>
      </c>
      <c r="DX38" s="641"/>
      <c r="DY38" s="641"/>
      <c r="DZ38" s="641"/>
      <c r="EA38" s="641"/>
      <c r="EB38" s="641"/>
      <c r="EC38" s="642"/>
    </row>
    <row r="39" spans="2:133" ht="11.25" customHeight="1" x14ac:dyDescent="0.2">
      <c r="B39" s="608" t="s">
        <v>327</v>
      </c>
      <c r="C39" s="609"/>
      <c r="D39" s="609"/>
      <c r="E39" s="609"/>
      <c r="F39" s="609"/>
      <c r="G39" s="609"/>
      <c r="H39" s="609"/>
      <c r="I39" s="609"/>
      <c r="J39" s="609"/>
      <c r="K39" s="609"/>
      <c r="L39" s="609"/>
      <c r="M39" s="609"/>
      <c r="N39" s="609"/>
      <c r="O39" s="609"/>
      <c r="P39" s="609"/>
      <c r="Q39" s="610"/>
      <c r="R39" s="611" t="s">
        <v>122</v>
      </c>
      <c r="S39" s="612"/>
      <c r="T39" s="612"/>
      <c r="U39" s="612"/>
      <c r="V39" s="612"/>
      <c r="W39" s="612"/>
      <c r="X39" s="612"/>
      <c r="Y39" s="613"/>
      <c r="Z39" s="614" t="s">
        <v>122</v>
      </c>
      <c r="AA39" s="614"/>
      <c r="AB39" s="614"/>
      <c r="AC39" s="614"/>
      <c r="AD39" s="615" t="s">
        <v>122</v>
      </c>
      <c r="AE39" s="615"/>
      <c r="AF39" s="615"/>
      <c r="AG39" s="615"/>
      <c r="AH39" s="615"/>
      <c r="AI39" s="615"/>
      <c r="AJ39" s="615"/>
      <c r="AK39" s="615"/>
      <c r="AL39" s="616" t="s">
        <v>122</v>
      </c>
      <c r="AM39" s="617"/>
      <c r="AN39" s="617"/>
      <c r="AO39" s="618"/>
      <c r="AQ39" s="674" t="s">
        <v>328</v>
      </c>
      <c r="AR39" s="675"/>
      <c r="AS39" s="675"/>
      <c r="AT39" s="675"/>
      <c r="AU39" s="675"/>
      <c r="AV39" s="675"/>
      <c r="AW39" s="675"/>
      <c r="AX39" s="675"/>
      <c r="AY39" s="676"/>
      <c r="AZ39" s="611">
        <v>5827</v>
      </c>
      <c r="BA39" s="612"/>
      <c r="BB39" s="612"/>
      <c r="BC39" s="612"/>
      <c r="BD39" s="643"/>
      <c r="BE39" s="643"/>
      <c r="BF39" s="666"/>
      <c r="BG39" s="608" t="s">
        <v>329</v>
      </c>
      <c r="BH39" s="609"/>
      <c r="BI39" s="609"/>
      <c r="BJ39" s="609"/>
      <c r="BK39" s="609"/>
      <c r="BL39" s="609"/>
      <c r="BM39" s="609"/>
      <c r="BN39" s="609"/>
      <c r="BO39" s="609"/>
      <c r="BP39" s="609"/>
      <c r="BQ39" s="609"/>
      <c r="BR39" s="609"/>
      <c r="BS39" s="609"/>
      <c r="BT39" s="609"/>
      <c r="BU39" s="610"/>
      <c r="BV39" s="611">
        <v>7534</v>
      </c>
      <c r="BW39" s="612"/>
      <c r="BX39" s="612"/>
      <c r="BY39" s="612"/>
      <c r="BZ39" s="612"/>
      <c r="CA39" s="612"/>
      <c r="CB39" s="621"/>
      <c r="CD39" s="608" t="s">
        <v>330</v>
      </c>
      <c r="CE39" s="609"/>
      <c r="CF39" s="609"/>
      <c r="CG39" s="609"/>
      <c r="CH39" s="609"/>
      <c r="CI39" s="609"/>
      <c r="CJ39" s="609"/>
      <c r="CK39" s="609"/>
      <c r="CL39" s="609"/>
      <c r="CM39" s="609"/>
      <c r="CN39" s="609"/>
      <c r="CO39" s="609"/>
      <c r="CP39" s="609"/>
      <c r="CQ39" s="610"/>
      <c r="CR39" s="611">
        <v>3667831</v>
      </c>
      <c r="CS39" s="643"/>
      <c r="CT39" s="643"/>
      <c r="CU39" s="643"/>
      <c r="CV39" s="643"/>
      <c r="CW39" s="643"/>
      <c r="CX39" s="643"/>
      <c r="CY39" s="644"/>
      <c r="CZ39" s="616">
        <v>11.4</v>
      </c>
      <c r="DA39" s="641"/>
      <c r="DB39" s="641"/>
      <c r="DC39" s="645"/>
      <c r="DD39" s="620">
        <v>3596550</v>
      </c>
      <c r="DE39" s="643"/>
      <c r="DF39" s="643"/>
      <c r="DG39" s="643"/>
      <c r="DH39" s="643"/>
      <c r="DI39" s="643"/>
      <c r="DJ39" s="643"/>
      <c r="DK39" s="644"/>
      <c r="DL39" s="620" t="s">
        <v>122</v>
      </c>
      <c r="DM39" s="643"/>
      <c r="DN39" s="643"/>
      <c r="DO39" s="643"/>
      <c r="DP39" s="643"/>
      <c r="DQ39" s="643"/>
      <c r="DR39" s="643"/>
      <c r="DS39" s="643"/>
      <c r="DT39" s="643"/>
      <c r="DU39" s="643"/>
      <c r="DV39" s="644"/>
      <c r="DW39" s="616" t="s">
        <v>122</v>
      </c>
      <c r="DX39" s="641"/>
      <c r="DY39" s="641"/>
      <c r="DZ39" s="641"/>
      <c r="EA39" s="641"/>
      <c r="EB39" s="641"/>
      <c r="EC39" s="642"/>
    </row>
    <row r="40" spans="2:133" ht="11.25" customHeight="1" x14ac:dyDescent="0.2">
      <c r="B40" s="608" t="s">
        <v>331</v>
      </c>
      <c r="C40" s="609"/>
      <c r="D40" s="609"/>
      <c r="E40" s="609"/>
      <c r="F40" s="609"/>
      <c r="G40" s="609"/>
      <c r="H40" s="609"/>
      <c r="I40" s="609"/>
      <c r="J40" s="609"/>
      <c r="K40" s="609"/>
      <c r="L40" s="609"/>
      <c r="M40" s="609"/>
      <c r="N40" s="609"/>
      <c r="O40" s="609"/>
      <c r="P40" s="609"/>
      <c r="Q40" s="610"/>
      <c r="R40" s="611" t="s">
        <v>122</v>
      </c>
      <c r="S40" s="612"/>
      <c r="T40" s="612"/>
      <c r="U40" s="612"/>
      <c r="V40" s="612"/>
      <c r="W40" s="612"/>
      <c r="X40" s="612"/>
      <c r="Y40" s="613"/>
      <c r="Z40" s="614" t="s">
        <v>122</v>
      </c>
      <c r="AA40" s="614"/>
      <c r="AB40" s="614"/>
      <c r="AC40" s="614"/>
      <c r="AD40" s="615" t="s">
        <v>122</v>
      </c>
      <c r="AE40" s="615"/>
      <c r="AF40" s="615"/>
      <c r="AG40" s="615"/>
      <c r="AH40" s="615"/>
      <c r="AI40" s="615"/>
      <c r="AJ40" s="615"/>
      <c r="AK40" s="615"/>
      <c r="AL40" s="616" t="s">
        <v>122</v>
      </c>
      <c r="AM40" s="617"/>
      <c r="AN40" s="617"/>
      <c r="AO40" s="618"/>
      <c r="AQ40" s="674" t="s">
        <v>332</v>
      </c>
      <c r="AR40" s="675"/>
      <c r="AS40" s="675"/>
      <c r="AT40" s="675"/>
      <c r="AU40" s="675"/>
      <c r="AV40" s="675"/>
      <c r="AW40" s="675"/>
      <c r="AX40" s="675"/>
      <c r="AY40" s="676"/>
      <c r="AZ40" s="611" t="s">
        <v>122</v>
      </c>
      <c r="BA40" s="612"/>
      <c r="BB40" s="612"/>
      <c r="BC40" s="612"/>
      <c r="BD40" s="643"/>
      <c r="BE40" s="643"/>
      <c r="BF40" s="666"/>
      <c r="BG40" s="659" t="s">
        <v>333</v>
      </c>
      <c r="BH40" s="660"/>
      <c r="BI40" s="660"/>
      <c r="BJ40" s="660"/>
      <c r="BK40" s="660"/>
      <c r="BL40" s="202"/>
      <c r="BM40" s="609" t="s">
        <v>334</v>
      </c>
      <c r="BN40" s="609"/>
      <c r="BO40" s="609"/>
      <c r="BP40" s="609"/>
      <c r="BQ40" s="609"/>
      <c r="BR40" s="609"/>
      <c r="BS40" s="609"/>
      <c r="BT40" s="609"/>
      <c r="BU40" s="610"/>
      <c r="BV40" s="611">
        <v>135</v>
      </c>
      <c r="BW40" s="612"/>
      <c r="BX40" s="612"/>
      <c r="BY40" s="612"/>
      <c r="BZ40" s="612"/>
      <c r="CA40" s="612"/>
      <c r="CB40" s="621"/>
      <c r="CD40" s="608" t="s">
        <v>335</v>
      </c>
      <c r="CE40" s="609"/>
      <c r="CF40" s="609"/>
      <c r="CG40" s="609"/>
      <c r="CH40" s="609"/>
      <c r="CI40" s="609"/>
      <c r="CJ40" s="609"/>
      <c r="CK40" s="609"/>
      <c r="CL40" s="609"/>
      <c r="CM40" s="609"/>
      <c r="CN40" s="609"/>
      <c r="CO40" s="609"/>
      <c r="CP40" s="609"/>
      <c r="CQ40" s="610"/>
      <c r="CR40" s="611">
        <v>320840</v>
      </c>
      <c r="CS40" s="612"/>
      <c r="CT40" s="612"/>
      <c r="CU40" s="612"/>
      <c r="CV40" s="612"/>
      <c r="CW40" s="612"/>
      <c r="CX40" s="612"/>
      <c r="CY40" s="613"/>
      <c r="CZ40" s="616">
        <v>1</v>
      </c>
      <c r="DA40" s="641"/>
      <c r="DB40" s="641"/>
      <c r="DC40" s="645"/>
      <c r="DD40" s="620">
        <v>62840</v>
      </c>
      <c r="DE40" s="612"/>
      <c r="DF40" s="612"/>
      <c r="DG40" s="612"/>
      <c r="DH40" s="612"/>
      <c r="DI40" s="612"/>
      <c r="DJ40" s="612"/>
      <c r="DK40" s="613"/>
      <c r="DL40" s="620" t="s">
        <v>122</v>
      </c>
      <c r="DM40" s="612"/>
      <c r="DN40" s="612"/>
      <c r="DO40" s="612"/>
      <c r="DP40" s="612"/>
      <c r="DQ40" s="612"/>
      <c r="DR40" s="612"/>
      <c r="DS40" s="612"/>
      <c r="DT40" s="612"/>
      <c r="DU40" s="612"/>
      <c r="DV40" s="613"/>
      <c r="DW40" s="616" t="s">
        <v>122</v>
      </c>
      <c r="DX40" s="641"/>
      <c r="DY40" s="641"/>
      <c r="DZ40" s="641"/>
      <c r="EA40" s="641"/>
      <c r="EB40" s="641"/>
      <c r="EC40" s="642"/>
    </row>
    <row r="41" spans="2:133" ht="11.25" customHeight="1" x14ac:dyDescent="0.2">
      <c r="B41" s="632" t="s">
        <v>336</v>
      </c>
      <c r="C41" s="633"/>
      <c r="D41" s="633"/>
      <c r="E41" s="633"/>
      <c r="F41" s="633"/>
      <c r="G41" s="633"/>
      <c r="H41" s="633"/>
      <c r="I41" s="633"/>
      <c r="J41" s="633"/>
      <c r="K41" s="633"/>
      <c r="L41" s="633"/>
      <c r="M41" s="633"/>
      <c r="N41" s="633"/>
      <c r="O41" s="633"/>
      <c r="P41" s="633"/>
      <c r="Q41" s="634"/>
      <c r="R41" s="683">
        <v>35761760</v>
      </c>
      <c r="S41" s="684"/>
      <c r="T41" s="684"/>
      <c r="U41" s="684"/>
      <c r="V41" s="684"/>
      <c r="W41" s="684"/>
      <c r="X41" s="684"/>
      <c r="Y41" s="688"/>
      <c r="Z41" s="689">
        <v>100</v>
      </c>
      <c r="AA41" s="689"/>
      <c r="AB41" s="689"/>
      <c r="AC41" s="689"/>
      <c r="AD41" s="690">
        <v>20910494</v>
      </c>
      <c r="AE41" s="690"/>
      <c r="AF41" s="690"/>
      <c r="AG41" s="690"/>
      <c r="AH41" s="690"/>
      <c r="AI41" s="690"/>
      <c r="AJ41" s="690"/>
      <c r="AK41" s="690"/>
      <c r="AL41" s="691">
        <v>100</v>
      </c>
      <c r="AM41" s="671"/>
      <c r="AN41" s="671"/>
      <c r="AO41" s="692"/>
      <c r="AQ41" s="674" t="s">
        <v>337</v>
      </c>
      <c r="AR41" s="675"/>
      <c r="AS41" s="675"/>
      <c r="AT41" s="675"/>
      <c r="AU41" s="675"/>
      <c r="AV41" s="675"/>
      <c r="AW41" s="675"/>
      <c r="AX41" s="675"/>
      <c r="AY41" s="676"/>
      <c r="AZ41" s="611">
        <v>516377</v>
      </c>
      <c r="BA41" s="612"/>
      <c r="BB41" s="612"/>
      <c r="BC41" s="612"/>
      <c r="BD41" s="643"/>
      <c r="BE41" s="643"/>
      <c r="BF41" s="666"/>
      <c r="BG41" s="659"/>
      <c r="BH41" s="660"/>
      <c r="BI41" s="660"/>
      <c r="BJ41" s="660"/>
      <c r="BK41" s="660"/>
      <c r="BL41" s="202"/>
      <c r="BM41" s="609" t="s">
        <v>338</v>
      </c>
      <c r="BN41" s="609"/>
      <c r="BO41" s="609"/>
      <c r="BP41" s="609"/>
      <c r="BQ41" s="609"/>
      <c r="BR41" s="609"/>
      <c r="BS41" s="609"/>
      <c r="BT41" s="609"/>
      <c r="BU41" s="610"/>
      <c r="BV41" s="611">
        <v>2</v>
      </c>
      <c r="BW41" s="612"/>
      <c r="BX41" s="612"/>
      <c r="BY41" s="612"/>
      <c r="BZ41" s="612"/>
      <c r="CA41" s="612"/>
      <c r="CB41" s="621"/>
      <c r="CD41" s="608" t="s">
        <v>339</v>
      </c>
      <c r="CE41" s="609"/>
      <c r="CF41" s="609"/>
      <c r="CG41" s="609"/>
      <c r="CH41" s="609"/>
      <c r="CI41" s="609"/>
      <c r="CJ41" s="609"/>
      <c r="CK41" s="609"/>
      <c r="CL41" s="609"/>
      <c r="CM41" s="609"/>
      <c r="CN41" s="609"/>
      <c r="CO41" s="609"/>
      <c r="CP41" s="609"/>
      <c r="CQ41" s="610"/>
      <c r="CR41" s="611" t="s">
        <v>122</v>
      </c>
      <c r="CS41" s="643"/>
      <c r="CT41" s="643"/>
      <c r="CU41" s="643"/>
      <c r="CV41" s="643"/>
      <c r="CW41" s="643"/>
      <c r="CX41" s="643"/>
      <c r="CY41" s="644"/>
      <c r="CZ41" s="616" t="s">
        <v>122</v>
      </c>
      <c r="DA41" s="641"/>
      <c r="DB41" s="641"/>
      <c r="DC41" s="645"/>
      <c r="DD41" s="620" t="s">
        <v>122</v>
      </c>
      <c r="DE41" s="643"/>
      <c r="DF41" s="643"/>
      <c r="DG41" s="643"/>
      <c r="DH41" s="643"/>
      <c r="DI41" s="643"/>
      <c r="DJ41" s="643"/>
      <c r="DK41" s="644"/>
      <c r="DL41" s="694"/>
      <c r="DM41" s="695"/>
      <c r="DN41" s="695"/>
      <c r="DO41" s="695"/>
      <c r="DP41" s="695"/>
      <c r="DQ41" s="695"/>
      <c r="DR41" s="695"/>
      <c r="DS41" s="695"/>
      <c r="DT41" s="695"/>
      <c r="DU41" s="695"/>
      <c r="DV41" s="696"/>
      <c r="DW41" s="685"/>
      <c r="DX41" s="686"/>
      <c r="DY41" s="686"/>
      <c r="DZ41" s="686"/>
      <c r="EA41" s="686"/>
      <c r="EB41" s="686"/>
      <c r="EC41" s="687"/>
    </row>
    <row r="42" spans="2:133" ht="11.25" customHeight="1" x14ac:dyDescent="0.2">
      <c r="AQ42" s="680" t="s">
        <v>340</v>
      </c>
      <c r="AR42" s="681"/>
      <c r="AS42" s="681"/>
      <c r="AT42" s="681"/>
      <c r="AU42" s="681"/>
      <c r="AV42" s="681"/>
      <c r="AW42" s="681"/>
      <c r="AX42" s="681"/>
      <c r="AY42" s="682"/>
      <c r="AZ42" s="683">
        <v>583369</v>
      </c>
      <c r="BA42" s="684"/>
      <c r="BB42" s="684"/>
      <c r="BC42" s="684"/>
      <c r="BD42" s="670"/>
      <c r="BE42" s="670"/>
      <c r="BF42" s="672"/>
      <c r="BG42" s="661"/>
      <c r="BH42" s="662"/>
      <c r="BI42" s="662"/>
      <c r="BJ42" s="662"/>
      <c r="BK42" s="662"/>
      <c r="BL42" s="203"/>
      <c r="BM42" s="633" t="s">
        <v>341</v>
      </c>
      <c r="BN42" s="633"/>
      <c r="BO42" s="633"/>
      <c r="BP42" s="633"/>
      <c r="BQ42" s="633"/>
      <c r="BR42" s="633"/>
      <c r="BS42" s="633"/>
      <c r="BT42" s="633"/>
      <c r="BU42" s="634"/>
      <c r="BV42" s="683">
        <v>348</v>
      </c>
      <c r="BW42" s="684"/>
      <c r="BX42" s="684"/>
      <c r="BY42" s="684"/>
      <c r="BZ42" s="684"/>
      <c r="CA42" s="684"/>
      <c r="CB42" s="693"/>
      <c r="CD42" s="608" t="s">
        <v>342</v>
      </c>
      <c r="CE42" s="609"/>
      <c r="CF42" s="609"/>
      <c r="CG42" s="609"/>
      <c r="CH42" s="609"/>
      <c r="CI42" s="609"/>
      <c r="CJ42" s="609"/>
      <c r="CK42" s="609"/>
      <c r="CL42" s="609"/>
      <c r="CM42" s="609"/>
      <c r="CN42" s="609"/>
      <c r="CO42" s="609"/>
      <c r="CP42" s="609"/>
      <c r="CQ42" s="610"/>
      <c r="CR42" s="611">
        <v>4720491</v>
      </c>
      <c r="CS42" s="643"/>
      <c r="CT42" s="643"/>
      <c r="CU42" s="643"/>
      <c r="CV42" s="643"/>
      <c r="CW42" s="643"/>
      <c r="CX42" s="643"/>
      <c r="CY42" s="644"/>
      <c r="CZ42" s="616">
        <v>14.7</v>
      </c>
      <c r="DA42" s="641"/>
      <c r="DB42" s="641"/>
      <c r="DC42" s="645"/>
      <c r="DD42" s="620">
        <v>2101820</v>
      </c>
      <c r="DE42" s="643"/>
      <c r="DF42" s="643"/>
      <c r="DG42" s="643"/>
      <c r="DH42" s="643"/>
      <c r="DI42" s="643"/>
      <c r="DJ42" s="643"/>
      <c r="DK42" s="644"/>
      <c r="DL42" s="694"/>
      <c r="DM42" s="695"/>
      <c r="DN42" s="695"/>
      <c r="DO42" s="695"/>
      <c r="DP42" s="695"/>
      <c r="DQ42" s="695"/>
      <c r="DR42" s="695"/>
      <c r="DS42" s="695"/>
      <c r="DT42" s="695"/>
      <c r="DU42" s="695"/>
      <c r="DV42" s="696"/>
      <c r="DW42" s="685"/>
      <c r="DX42" s="686"/>
      <c r="DY42" s="686"/>
      <c r="DZ42" s="686"/>
      <c r="EA42" s="686"/>
      <c r="EB42" s="686"/>
      <c r="EC42" s="687"/>
    </row>
    <row r="43" spans="2:133" ht="11.25" customHeight="1" x14ac:dyDescent="0.2">
      <c r="B43" s="196" t="s">
        <v>343</v>
      </c>
      <c r="CD43" s="608" t="s">
        <v>344</v>
      </c>
      <c r="CE43" s="609"/>
      <c r="CF43" s="609"/>
      <c r="CG43" s="609"/>
      <c r="CH43" s="609"/>
      <c r="CI43" s="609"/>
      <c r="CJ43" s="609"/>
      <c r="CK43" s="609"/>
      <c r="CL43" s="609"/>
      <c r="CM43" s="609"/>
      <c r="CN43" s="609"/>
      <c r="CO43" s="609"/>
      <c r="CP43" s="609"/>
      <c r="CQ43" s="610"/>
      <c r="CR43" s="611">
        <v>127556</v>
      </c>
      <c r="CS43" s="643"/>
      <c r="CT43" s="643"/>
      <c r="CU43" s="643"/>
      <c r="CV43" s="643"/>
      <c r="CW43" s="643"/>
      <c r="CX43" s="643"/>
      <c r="CY43" s="644"/>
      <c r="CZ43" s="616">
        <v>0.4</v>
      </c>
      <c r="DA43" s="641"/>
      <c r="DB43" s="641"/>
      <c r="DC43" s="645"/>
      <c r="DD43" s="620">
        <v>127556</v>
      </c>
      <c r="DE43" s="643"/>
      <c r="DF43" s="643"/>
      <c r="DG43" s="643"/>
      <c r="DH43" s="643"/>
      <c r="DI43" s="643"/>
      <c r="DJ43" s="643"/>
      <c r="DK43" s="644"/>
      <c r="DL43" s="694"/>
      <c r="DM43" s="695"/>
      <c r="DN43" s="695"/>
      <c r="DO43" s="695"/>
      <c r="DP43" s="695"/>
      <c r="DQ43" s="695"/>
      <c r="DR43" s="695"/>
      <c r="DS43" s="695"/>
      <c r="DT43" s="695"/>
      <c r="DU43" s="695"/>
      <c r="DV43" s="696"/>
      <c r="DW43" s="685"/>
      <c r="DX43" s="686"/>
      <c r="DY43" s="686"/>
      <c r="DZ43" s="686"/>
      <c r="EA43" s="686"/>
      <c r="EB43" s="686"/>
      <c r="EC43" s="687"/>
    </row>
    <row r="44" spans="2:133" ht="11.25" customHeight="1" x14ac:dyDescent="0.2">
      <c r="B44" s="697" t="s">
        <v>345</v>
      </c>
      <c r="C44" s="697"/>
      <c r="D44" s="697"/>
      <c r="E44" s="697"/>
      <c r="F44" s="697"/>
      <c r="G44" s="697"/>
      <c r="H44" s="697"/>
      <c r="I44" s="697"/>
      <c r="J44" s="697"/>
      <c r="K44" s="697"/>
      <c r="L44" s="697"/>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7"/>
      <c r="AP44" s="697"/>
      <c r="AQ44" s="697"/>
      <c r="AR44" s="697"/>
      <c r="AS44" s="697"/>
      <c r="AT44" s="697"/>
      <c r="AU44" s="697"/>
      <c r="AV44" s="697"/>
      <c r="AW44" s="697"/>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7"/>
      <c r="BU44" s="697"/>
      <c r="BV44" s="697"/>
      <c r="BW44" s="697"/>
      <c r="BX44" s="697"/>
      <c r="BY44" s="697"/>
      <c r="BZ44" s="697"/>
      <c r="CA44" s="697"/>
      <c r="CB44" s="697"/>
      <c r="CC44" s="698"/>
      <c r="CD44" s="647" t="s">
        <v>293</v>
      </c>
      <c r="CE44" s="648"/>
      <c r="CF44" s="608" t="s">
        <v>346</v>
      </c>
      <c r="CG44" s="609"/>
      <c r="CH44" s="609"/>
      <c r="CI44" s="609"/>
      <c r="CJ44" s="609"/>
      <c r="CK44" s="609"/>
      <c r="CL44" s="609"/>
      <c r="CM44" s="609"/>
      <c r="CN44" s="609"/>
      <c r="CO44" s="609"/>
      <c r="CP44" s="609"/>
      <c r="CQ44" s="610"/>
      <c r="CR44" s="611">
        <v>4720295</v>
      </c>
      <c r="CS44" s="612"/>
      <c r="CT44" s="612"/>
      <c r="CU44" s="612"/>
      <c r="CV44" s="612"/>
      <c r="CW44" s="612"/>
      <c r="CX44" s="612"/>
      <c r="CY44" s="613"/>
      <c r="CZ44" s="616">
        <v>14.7</v>
      </c>
      <c r="DA44" s="617"/>
      <c r="DB44" s="617"/>
      <c r="DC44" s="623"/>
      <c r="DD44" s="620">
        <v>2101820</v>
      </c>
      <c r="DE44" s="612"/>
      <c r="DF44" s="612"/>
      <c r="DG44" s="612"/>
      <c r="DH44" s="612"/>
      <c r="DI44" s="612"/>
      <c r="DJ44" s="612"/>
      <c r="DK44" s="613"/>
      <c r="DL44" s="694"/>
      <c r="DM44" s="695"/>
      <c r="DN44" s="695"/>
      <c r="DO44" s="695"/>
      <c r="DP44" s="695"/>
      <c r="DQ44" s="695"/>
      <c r="DR44" s="695"/>
      <c r="DS44" s="695"/>
      <c r="DT44" s="695"/>
      <c r="DU44" s="695"/>
      <c r="DV44" s="696"/>
      <c r="DW44" s="685"/>
      <c r="DX44" s="686"/>
      <c r="DY44" s="686"/>
      <c r="DZ44" s="686"/>
      <c r="EA44" s="686"/>
      <c r="EB44" s="686"/>
      <c r="EC44" s="687"/>
    </row>
    <row r="45" spans="2:133" ht="11.25" customHeight="1" x14ac:dyDescent="0.2">
      <c r="B45" s="697" t="s">
        <v>347</v>
      </c>
      <c r="C45" s="697"/>
      <c r="D45" s="697"/>
      <c r="E45" s="697"/>
      <c r="F45" s="697"/>
      <c r="G45" s="697"/>
      <c r="H45" s="697"/>
      <c r="I45" s="697"/>
      <c r="J45" s="697"/>
      <c r="K45" s="697"/>
      <c r="L45" s="697"/>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7"/>
      <c r="AP45" s="697"/>
      <c r="AQ45" s="697"/>
      <c r="AR45" s="697"/>
      <c r="AS45" s="697"/>
      <c r="AT45" s="697"/>
      <c r="AU45" s="697"/>
      <c r="AV45" s="697"/>
      <c r="AW45" s="697"/>
      <c r="AX45" s="697"/>
      <c r="AY45" s="697"/>
      <c r="AZ45" s="697"/>
      <c r="BA45" s="697"/>
      <c r="BB45" s="697"/>
      <c r="BC45" s="697"/>
      <c r="BD45" s="697"/>
      <c r="BE45" s="697"/>
      <c r="BF45" s="697"/>
      <c r="BG45" s="697"/>
      <c r="BH45" s="697"/>
      <c r="BI45" s="697"/>
      <c r="BJ45" s="697"/>
      <c r="BK45" s="697"/>
      <c r="BL45" s="697"/>
      <c r="BM45" s="697"/>
      <c r="BN45" s="697"/>
      <c r="BO45" s="697"/>
      <c r="BP45" s="697"/>
      <c r="BQ45" s="697"/>
      <c r="BR45" s="697"/>
      <c r="BS45" s="697"/>
      <c r="BT45" s="697"/>
      <c r="BU45" s="697"/>
      <c r="BV45" s="697"/>
      <c r="BW45" s="697"/>
      <c r="BX45" s="697"/>
      <c r="BY45" s="697"/>
      <c r="BZ45" s="697"/>
      <c r="CA45" s="697"/>
      <c r="CB45" s="697"/>
      <c r="CC45" s="698"/>
      <c r="CD45" s="649"/>
      <c r="CE45" s="650"/>
      <c r="CF45" s="608" t="s">
        <v>348</v>
      </c>
      <c r="CG45" s="609"/>
      <c r="CH45" s="609"/>
      <c r="CI45" s="609"/>
      <c r="CJ45" s="609"/>
      <c r="CK45" s="609"/>
      <c r="CL45" s="609"/>
      <c r="CM45" s="609"/>
      <c r="CN45" s="609"/>
      <c r="CO45" s="609"/>
      <c r="CP45" s="609"/>
      <c r="CQ45" s="610"/>
      <c r="CR45" s="611">
        <v>1257063</v>
      </c>
      <c r="CS45" s="643"/>
      <c r="CT45" s="643"/>
      <c r="CU45" s="643"/>
      <c r="CV45" s="643"/>
      <c r="CW45" s="643"/>
      <c r="CX45" s="643"/>
      <c r="CY45" s="644"/>
      <c r="CZ45" s="616">
        <v>3.9</v>
      </c>
      <c r="DA45" s="641"/>
      <c r="DB45" s="641"/>
      <c r="DC45" s="645"/>
      <c r="DD45" s="620">
        <v>380129</v>
      </c>
      <c r="DE45" s="643"/>
      <c r="DF45" s="643"/>
      <c r="DG45" s="643"/>
      <c r="DH45" s="643"/>
      <c r="DI45" s="643"/>
      <c r="DJ45" s="643"/>
      <c r="DK45" s="644"/>
      <c r="DL45" s="694"/>
      <c r="DM45" s="695"/>
      <c r="DN45" s="695"/>
      <c r="DO45" s="695"/>
      <c r="DP45" s="695"/>
      <c r="DQ45" s="695"/>
      <c r="DR45" s="695"/>
      <c r="DS45" s="695"/>
      <c r="DT45" s="695"/>
      <c r="DU45" s="695"/>
      <c r="DV45" s="696"/>
      <c r="DW45" s="685"/>
      <c r="DX45" s="686"/>
      <c r="DY45" s="686"/>
      <c r="DZ45" s="686"/>
      <c r="EA45" s="686"/>
      <c r="EB45" s="686"/>
      <c r="EC45" s="687"/>
    </row>
    <row r="46" spans="2:133" ht="11.25" customHeight="1" x14ac:dyDescent="0.2">
      <c r="B46" s="207"/>
      <c r="CD46" s="649"/>
      <c r="CE46" s="650"/>
      <c r="CF46" s="608" t="s">
        <v>349</v>
      </c>
      <c r="CG46" s="609"/>
      <c r="CH46" s="609"/>
      <c r="CI46" s="609"/>
      <c r="CJ46" s="609"/>
      <c r="CK46" s="609"/>
      <c r="CL46" s="609"/>
      <c r="CM46" s="609"/>
      <c r="CN46" s="609"/>
      <c r="CO46" s="609"/>
      <c r="CP46" s="609"/>
      <c r="CQ46" s="610"/>
      <c r="CR46" s="611">
        <v>3439604</v>
      </c>
      <c r="CS46" s="612"/>
      <c r="CT46" s="612"/>
      <c r="CU46" s="612"/>
      <c r="CV46" s="612"/>
      <c r="CW46" s="612"/>
      <c r="CX46" s="612"/>
      <c r="CY46" s="613"/>
      <c r="CZ46" s="616">
        <v>10.7</v>
      </c>
      <c r="DA46" s="617"/>
      <c r="DB46" s="617"/>
      <c r="DC46" s="623"/>
      <c r="DD46" s="620">
        <v>1698063</v>
      </c>
      <c r="DE46" s="612"/>
      <c r="DF46" s="612"/>
      <c r="DG46" s="612"/>
      <c r="DH46" s="612"/>
      <c r="DI46" s="612"/>
      <c r="DJ46" s="612"/>
      <c r="DK46" s="613"/>
      <c r="DL46" s="694"/>
      <c r="DM46" s="695"/>
      <c r="DN46" s="695"/>
      <c r="DO46" s="695"/>
      <c r="DP46" s="695"/>
      <c r="DQ46" s="695"/>
      <c r="DR46" s="695"/>
      <c r="DS46" s="695"/>
      <c r="DT46" s="695"/>
      <c r="DU46" s="695"/>
      <c r="DV46" s="696"/>
      <c r="DW46" s="685"/>
      <c r="DX46" s="686"/>
      <c r="DY46" s="686"/>
      <c r="DZ46" s="686"/>
      <c r="EA46" s="686"/>
      <c r="EB46" s="686"/>
      <c r="EC46" s="687"/>
    </row>
    <row r="47" spans="2:133" ht="11.25" customHeight="1" x14ac:dyDescent="0.2">
      <c r="B47" s="207"/>
      <c r="CD47" s="649"/>
      <c r="CE47" s="650"/>
      <c r="CF47" s="608" t="s">
        <v>350</v>
      </c>
      <c r="CG47" s="609"/>
      <c r="CH47" s="609"/>
      <c r="CI47" s="609"/>
      <c r="CJ47" s="609"/>
      <c r="CK47" s="609"/>
      <c r="CL47" s="609"/>
      <c r="CM47" s="609"/>
      <c r="CN47" s="609"/>
      <c r="CO47" s="609"/>
      <c r="CP47" s="609"/>
      <c r="CQ47" s="610"/>
      <c r="CR47" s="611">
        <v>196</v>
      </c>
      <c r="CS47" s="643"/>
      <c r="CT47" s="643"/>
      <c r="CU47" s="643"/>
      <c r="CV47" s="643"/>
      <c r="CW47" s="643"/>
      <c r="CX47" s="643"/>
      <c r="CY47" s="644"/>
      <c r="CZ47" s="616">
        <v>0</v>
      </c>
      <c r="DA47" s="641"/>
      <c r="DB47" s="641"/>
      <c r="DC47" s="645"/>
      <c r="DD47" s="620" t="s">
        <v>122</v>
      </c>
      <c r="DE47" s="643"/>
      <c r="DF47" s="643"/>
      <c r="DG47" s="643"/>
      <c r="DH47" s="643"/>
      <c r="DI47" s="643"/>
      <c r="DJ47" s="643"/>
      <c r="DK47" s="644"/>
      <c r="DL47" s="694"/>
      <c r="DM47" s="695"/>
      <c r="DN47" s="695"/>
      <c r="DO47" s="695"/>
      <c r="DP47" s="695"/>
      <c r="DQ47" s="695"/>
      <c r="DR47" s="695"/>
      <c r="DS47" s="695"/>
      <c r="DT47" s="695"/>
      <c r="DU47" s="695"/>
      <c r="DV47" s="696"/>
      <c r="DW47" s="685"/>
      <c r="DX47" s="686"/>
      <c r="DY47" s="686"/>
      <c r="DZ47" s="686"/>
      <c r="EA47" s="686"/>
      <c r="EB47" s="686"/>
      <c r="EC47" s="687"/>
    </row>
    <row r="48" spans="2:133" ht="11" x14ac:dyDescent="0.2">
      <c r="B48" s="207"/>
      <c r="CD48" s="651"/>
      <c r="CE48" s="652"/>
      <c r="CF48" s="608" t="s">
        <v>351</v>
      </c>
      <c r="CG48" s="609"/>
      <c r="CH48" s="609"/>
      <c r="CI48" s="609"/>
      <c r="CJ48" s="609"/>
      <c r="CK48" s="609"/>
      <c r="CL48" s="609"/>
      <c r="CM48" s="609"/>
      <c r="CN48" s="609"/>
      <c r="CO48" s="609"/>
      <c r="CP48" s="609"/>
      <c r="CQ48" s="610"/>
      <c r="CR48" s="611" t="s">
        <v>122</v>
      </c>
      <c r="CS48" s="612"/>
      <c r="CT48" s="612"/>
      <c r="CU48" s="612"/>
      <c r="CV48" s="612"/>
      <c r="CW48" s="612"/>
      <c r="CX48" s="612"/>
      <c r="CY48" s="613"/>
      <c r="CZ48" s="616" t="s">
        <v>122</v>
      </c>
      <c r="DA48" s="617"/>
      <c r="DB48" s="617"/>
      <c r="DC48" s="623"/>
      <c r="DD48" s="620" t="s">
        <v>122</v>
      </c>
      <c r="DE48" s="612"/>
      <c r="DF48" s="612"/>
      <c r="DG48" s="612"/>
      <c r="DH48" s="612"/>
      <c r="DI48" s="612"/>
      <c r="DJ48" s="612"/>
      <c r="DK48" s="613"/>
      <c r="DL48" s="694"/>
      <c r="DM48" s="695"/>
      <c r="DN48" s="695"/>
      <c r="DO48" s="695"/>
      <c r="DP48" s="695"/>
      <c r="DQ48" s="695"/>
      <c r="DR48" s="695"/>
      <c r="DS48" s="695"/>
      <c r="DT48" s="695"/>
      <c r="DU48" s="695"/>
      <c r="DV48" s="696"/>
      <c r="DW48" s="685"/>
      <c r="DX48" s="686"/>
      <c r="DY48" s="686"/>
      <c r="DZ48" s="686"/>
      <c r="EA48" s="686"/>
      <c r="EB48" s="686"/>
      <c r="EC48" s="687"/>
    </row>
    <row r="49" spans="2:133" ht="11.25" customHeight="1" x14ac:dyDescent="0.2">
      <c r="B49" s="207"/>
      <c r="CD49" s="632" t="s">
        <v>352</v>
      </c>
      <c r="CE49" s="633"/>
      <c r="CF49" s="633"/>
      <c r="CG49" s="633"/>
      <c r="CH49" s="633"/>
      <c r="CI49" s="633"/>
      <c r="CJ49" s="633"/>
      <c r="CK49" s="633"/>
      <c r="CL49" s="633"/>
      <c r="CM49" s="633"/>
      <c r="CN49" s="633"/>
      <c r="CO49" s="633"/>
      <c r="CP49" s="633"/>
      <c r="CQ49" s="634"/>
      <c r="CR49" s="683">
        <v>32207335</v>
      </c>
      <c r="CS49" s="670"/>
      <c r="CT49" s="670"/>
      <c r="CU49" s="670"/>
      <c r="CV49" s="670"/>
      <c r="CW49" s="670"/>
      <c r="CX49" s="670"/>
      <c r="CY49" s="699"/>
      <c r="CZ49" s="691">
        <v>100</v>
      </c>
      <c r="DA49" s="700"/>
      <c r="DB49" s="700"/>
      <c r="DC49" s="701"/>
      <c r="DD49" s="702">
        <v>24084577</v>
      </c>
      <c r="DE49" s="670"/>
      <c r="DF49" s="670"/>
      <c r="DG49" s="670"/>
      <c r="DH49" s="670"/>
      <c r="DI49" s="670"/>
      <c r="DJ49" s="670"/>
      <c r="DK49" s="699"/>
      <c r="DL49" s="703"/>
      <c r="DM49" s="704"/>
      <c r="DN49" s="704"/>
      <c r="DO49" s="704"/>
      <c r="DP49" s="704"/>
      <c r="DQ49" s="704"/>
      <c r="DR49" s="704"/>
      <c r="DS49" s="704"/>
      <c r="DT49" s="704"/>
      <c r="DU49" s="704"/>
      <c r="DV49" s="705"/>
      <c r="DW49" s="706"/>
      <c r="DX49" s="707"/>
      <c r="DY49" s="707"/>
      <c r="DZ49" s="707"/>
      <c r="EA49" s="707"/>
      <c r="EB49" s="707"/>
      <c r="EC49" s="708"/>
    </row>
  </sheetData>
  <sheetProtection algorithmName="SHA-512" hashValue="YnO7V8Tvb5xOWup1ZnQH+MvTq2LYevFXlXn1K4dfUkbpaqbRx1XijZOJjyZ4IcBYx17qtjNR67EBudxR/SFHNA==" saltValue="JkIaYwn7HV2AdcHH+hPO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9" t="s">
        <v>353</v>
      </c>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9"/>
      <c r="AN2" s="709"/>
      <c r="AO2" s="709"/>
      <c r="AP2" s="709"/>
      <c r="AQ2" s="709"/>
      <c r="AR2" s="709"/>
      <c r="AS2" s="709"/>
      <c r="AT2" s="709"/>
      <c r="AU2" s="709"/>
      <c r="AV2" s="709"/>
      <c r="AW2" s="709"/>
      <c r="AX2" s="709"/>
      <c r="AY2" s="709"/>
      <c r="AZ2" s="709"/>
      <c r="BA2" s="709"/>
      <c r="BB2" s="709"/>
      <c r="BC2" s="709"/>
      <c r="BD2" s="709"/>
      <c r="BE2" s="709"/>
      <c r="BF2" s="709"/>
      <c r="BG2" s="709"/>
      <c r="BH2" s="709"/>
      <c r="BI2" s="70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0" t="s">
        <v>354</v>
      </c>
      <c r="DK2" s="711"/>
      <c r="DL2" s="711"/>
      <c r="DM2" s="711"/>
      <c r="DN2" s="711"/>
      <c r="DO2" s="712"/>
      <c r="DP2" s="210"/>
      <c r="DQ2" s="710" t="s">
        <v>355</v>
      </c>
      <c r="DR2" s="711"/>
      <c r="DS2" s="711"/>
      <c r="DT2" s="711"/>
      <c r="DU2" s="711"/>
      <c r="DV2" s="711"/>
      <c r="DW2" s="711"/>
      <c r="DX2" s="711"/>
      <c r="DY2" s="711"/>
      <c r="DZ2" s="71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3" t="s">
        <v>356</v>
      </c>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214"/>
      <c r="BA4" s="214"/>
      <c r="BB4" s="214"/>
      <c r="BC4" s="214"/>
      <c r="BD4" s="214"/>
      <c r="BE4" s="215"/>
      <c r="BF4" s="215"/>
      <c r="BG4" s="215"/>
      <c r="BH4" s="215"/>
      <c r="BI4" s="215"/>
      <c r="BJ4" s="215"/>
      <c r="BK4" s="215"/>
      <c r="BL4" s="215"/>
      <c r="BM4" s="215"/>
      <c r="BN4" s="215"/>
      <c r="BO4" s="215"/>
      <c r="BP4" s="215"/>
      <c r="BQ4" s="714" t="s">
        <v>357</v>
      </c>
      <c r="BR4" s="714"/>
      <c r="BS4" s="714"/>
      <c r="BT4" s="714"/>
      <c r="BU4" s="714"/>
      <c r="BV4" s="714"/>
      <c r="BW4" s="714"/>
      <c r="BX4" s="714"/>
      <c r="BY4" s="714"/>
      <c r="BZ4" s="714"/>
      <c r="CA4" s="714"/>
      <c r="CB4" s="714"/>
      <c r="CC4" s="714"/>
      <c r="CD4" s="714"/>
      <c r="CE4" s="714"/>
      <c r="CF4" s="714"/>
      <c r="CG4" s="714"/>
      <c r="CH4" s="714"/>
      <c r="CI4" s="714"/>
      <c r="CJ4" s="714"/>
      <c r="CK4" s="714"/>
      <c r="CL4" s="714"/>
      <c r="CM4" s="714"/>
      <c r="CN4" s="714"/>
      <c r="CO4" s="714"/>
      <c r="CP4" s="714"/>
      <c r="CQ4" s="714"/>
      <c r="CR4" s="714"/>
      <c r="CS4" s="714"/>
      <c r="CT4" s="714"/>
      <c r="CU4" s="714"/>
      <c r="CV4" s="714"/>
      <c r="CW4" s="714"/>
      <c r="CX4" s="714"/>
      <c r="CY4" s="714"/>
      <c r="CZ4" s="714"/>
      <c r="DA4" s="714"/>
      <c r="DB4" s="714"/>
      <c r="DC4" s="714"/>
      <c r="DD4" s="714"/>
      <c r="DE4" s="714"/>
      <c r="DF4" s="714"/>
      <c r="DG4" s="714"/>
      <c r="DH4" s="714"/>
      <c r="DI4" s="714"/>
      <c r="DJ4" s="714"/>
      <c r="DK4" s="714"/>
      <c r="DL4" s="714"/>
      <c r="DM4" s="714"/>
      <c r="DN4" s="714"/>
      <c r="DO4" s="714"/>
      <c r="DP4" s="714"/>
      <c r="DQ4" s="714"/>
      <c r="DR4" s="714"/>
      <c r="DS4" s="714"/>
      <c r="DT4" s="714"/>
      <c r="DU4" s="714"/>
      <c r="DV4" s="714"/>
      <c r="DW4" s="714"/>
      <c r="DX4" s="714"/>
      <c r="DY4" s="714"/>
      <c r="DZ4" s="714"/>
      <c r="EA4" s="217"/>
    </row>
    <row r="5" spans="1:131" s="218" customFormat="1" ht="26.25" customHeight="1" x14ac:dyDescent="0.2">
      <c r="A5" s="715" t="s">
        <v>358</v>
      </c>
      <c r="B5" s="716"/>
      <c r="C5" s="716"/>
      <c r="D5" s="716"/>
      <c r="E5" s="716"/>
      <c r="F5" s="716"/>
      <c r="G5" s="716"/>
      <c r="H5" s="716"/>
      <c r="I5" s="716"/>
      <c r="J5" s="716"/>
      <c r="K5" s="716"/>
      <c r="L5" s="716"/>
      <c r="M5" s="716"/>
      <c r="N5" s="716"/>
      <c r="O5" s="716"/>
      <c r="P5" s="717"/>
      <c r="Q5" s="721" t="s">
        <v>359</v>
      </c>
      <c r="R5" s="722"/>
      <c r="S5" s="722"/>
      <c r="T5" s="722"/>
      <c r="U5" s="723"/>
      <c r="V5" s="721" t="s">
        <v>360</v>
      </c>
      <c r="W5" s="722"/>
      <c r="X5" s="722"/>
      <c r="Y5" s="722"/>
      <c r="Z5" s="723"/>
      <c r="AA5" s="721" t="s">
        <v>361</v>
      </c>
      <c r="AB5" s="722"/>
      <c r="AC5" s="722"/>
      <c r="AD5" s="722"/>
      <c r="AE5" s="722"/>
      <c r="AF5" s="727" t="s">
        <v>362</v>
      </c>
      <c r="AG5" s="722"/>
      <c r="AH5" s="722"/>
      <c r="AI5" s="722"/>
      <c r="AJ5" s="728"/>
      <c r="AK5" s="722" t="s">
        <v>363</v>
      </c>
      <c r="AL5" s="722"/>
      <c r="AM5" s="722"/>
      <c r="AN5" s="722"/>
      <c r="AO5" s="723"/>
      <c r="AP5" s="721" t="s">
        <v>364</v>
      </c>
      <c r="AQ5" s="722"/>
      <c r="AR5" s="722"/>
      <c r="AS5" s="722"/>
      <c r="AT5" s="723"/>
      <c r="AU5" s="721" t="s">
        <v>365</v>
      </c>
      <c r="AV5" s="722"/>
      <c r="AW5" s="722"/>
      <c r="AX5" s="722"/>
      <c r="AY5" s="728"/>
      <c r="AZ5" s="214"/>
      <c r="BA5" s="214"/>
      <c r="BB5" s="214"/>
      <c r="BC5" s="214"/>
      <c r="BD5" s="214"/>
      <c r="BE5" s="215"/>
      <c r="BF5" s="215"/>
      <c r="BG5" s="215"/>
      <c r="BH5" s="215"/>
      <c r="BI5" s="215"/>
      <c r="BJ5" s="215"/>
      <c r="BK5" s="215"/>
      <c r="BL5" s="215"/>
      <c r="BM5" s="215"/>
      <c r="BN5" s="215"/>
      <c r="BO5" s="215"/>
      <c r="BP5" s="215"/>
      <c r="BQ5" s="715" t="s">
        <v>366</v>
      </c>
      <c r="BR5" s="716"/>
      <c r="BS5" s="716"/>
      <c r="BT5" s="716"/>
      <c r="BU5" s="716"/>
      <c r="BV5" s="716"/>
      <c r="BW5" s="716"/>
      <c r="BX5" s="716"/>
      <c r="BY5" s="716"/>
      <c r="BZ5" s="716"/>
      <c r="CA5" s="716"/>
      <c r="CB5" s="716"/>
      <c r="CC5" s="716"/>
      <c r="CD5" s="716"/>
      <c r="CE5" s="716"/>
      <c r="CF5" s="716"/>
      <c r="CG5" s="717"/>
      <c r="CH5" s="721" t="s">
        <v>367</v>
      </c>
      <c r="CI5" s="722"/>
      <c r="CJ5" s="722"/>
      <c r="CK5" s="722"/>
      <c r="CL5" s="723"/>
      <c r="CM5" s="721" t="s">
        <v>368</v>
      </c>
      <c r="CN5" s="722"/>
      <c r="CO5" s="722"/>
      <c r="CP5" s="722"/>
      <c r="CQ5" s="723"/>
      <c r="CR5" s="721" t="s">
        <v>369</v>
      </c>
      <c r="CS5" s="722"/>
      <c r="CT5" s="722"/>
      <c r="CU5" s="722"/>
      <c r="CV5" s="723"/>
      <c r="CW5" s="721" t="s">
        <v>370</v>
      </c>
      <c r="CX5" s="722"/>
      <c r="CY5" s="722"/>
      <c r="CZ5" s="722"/>
      <c r="DA5" s="723"/>
      <c r="DB5" s="721" t="s">
        <v>371</v>
      </c>
      <c r="DC5" s="722"/>
      <c r="DD5" s="722"/>
      <c r="DE5" s="722"/>
      <c r="DF5" s="723"/>
      <c r="DG5" s="751" t="s">
        <v>372</v>
      </c>
      <c r="DH5" s="752"/>
      <c r="DI5" s="752"/>
      <c r="DJ5" s="752"/>
      <c r="DK5" s="753"/>
      <c r="DL5" s="751" t="s">
        <v>373</v>
      </c>
      <c r="DM5" s="752"/>
      <c r="DN5" s="752"/>
      <c r="DO5" s="752"/>
      <c r="DP5" s="753"/>
      <c r="DQ5" s="721" t="s">
        <v>374</v>
      </c>
      <c r="DR5" s="722"/>
      <c r="DS5" s="722"/>
      <c r="DT5" s="722"/>
      <c r="DU5" s="723"/>
      <c r="DV5" s="721" t="s">
        <v>365</v>
      </c>
      <c r="DW5" s="722"/>
      <c r="DX5" s="722"/>
      <c r="DY5" s="722"/>
      <c r="DZ5" s="728"/>
      <c r="EA5" s="217"/>
    </row>
    <row r="6" spans="1:131" s="218" customFormat="1" ht="26.25" customHeight="1" thickBot="1" x14ac:dyDescent="0.25">
      <c r="A6" s="718"/>
      <c r="B6" s="719"/>
      <c r="C6" s="719"/>
      <c r="D6" s="719"/>
      <c r="E6" s="719"/>
      <c r="F6" s="719"/>
      <c r="G6" s="719"/>
      <c r="H6" s="719"/>
      <c r="I6" s="719"/>
      <c r="J6" s="719"/>
      <c r="K6" s="719"/>
      <c r="L6" s="719"/>
      <c r="M6" s="719"/>
      <c r="N6" s="719"/>
      <c r="O6" s="719"/>
      <c r="P6" s="720"/>
      <c r="Q6" s="724"/>
      <c r="R6" s="725"/>
      <c r="S6" s="725"/>
      <c r="T6" s="725"/>
      <c r="U6" s="726"/>
      <c r="V6" s="724"/>
      <c r="W6" s="725"/>
      <c r="X6" s="725"/>
      <c r="Y6" s="725"/>
      <c r="Z6" s="726"/>
      <c r="AA6" s="724"/>
      <c r="AB6" s="725"/>
      <c r="AC6" s="725"/>
      <c r="AD6" s="725"/>
      <c r="AE6" s="725"/>
      <c r="AF6" s="729"/>
      <c r="AG6" s="725"/>
      <c r="AH6" s="725"/>
      <c r="AI6" s="725"/>
      <c r="AJ6" s="730"/>
      <c r="AK6" s="725"/>
      <c r="AL6" s="725"/>
      <c r="AM6" s="725"/>
      <c r="AN6" s="725"/>
      <c r="AO6" s="726"/>
      <c r="AP6" s="724"/>
      <c r="AQ6" s="725"/>
      <c r="AR6" s="725"/>
      <c r="AS6" s="725"/>
      <c r="AT6" s="726"/>
      <c r="AU6" s="724"/>
      <c r="AV6" s="725"/>
      <c r="AW6" s="725"/>
      <c r="AX6" s="725"/>
      <c r="AY6" s="730"/>
      <c r="AZ6" s="214"/>
      <c r="BA6" s="214"/>
      <c r="BB6" s="214"/>
      <c r="BC6" s="214"/>
      <c r="BD6" s="214"/>
      <c r="BE6" s="215"/>
      <c r="BF6" s="215"/>
      <c r="BG6" s="215"/>
      <c r="BH6" s="215"/>
      <c r="BI6" s="215"/>
      <c r="BJ6" s="215"/>
      <c r="BK6" s="215"/>
      <c r="BL6" s="215"/>
      <c r="BM6" s="215"/>
      <c r="BN6" s="215"/>
      <c r="BO6" s="215"/>
      <c r="BP6" s="215"/>
      <c r="BQ6" s="718"/>
      <c r="BR6" s="719"/>
      <c r="BS6" s="719"/>
      <c r="BT6" s="719"/>
      <c r="BU6" s="719"/>
      <c r="BV6" s="719"/>
      <c r="BW6" s="719"/>
      <c r="BX6" s="719"/>
      <c r="BY6" s="719"/>
      <c r="BZ6" s="719"/>
      <c r="CA6" s="719"/>
      <c r="CB6" s="719"/>
      <c r="CC6" s="719"/>
      <c r="CD6" s="719"/>
      <c r="CE6" s="719"/>
      <c r="CF6" s="719"/>
      <c r="CG6" s="720"/>
      <c r="CH6" s="724"/>
      <c r="CI6" s="725"/>
      <c r="CJ6" s="725"/>
      <c r="CK6" s="725"/>
      <c r="CL6" s="726"/>
      <c r="CM6" s="724"/>
      <c r="CN6" s="725"/>
      <c r="CO6" s="725"/>
      <c r="CP6" s="725"/>
      <c r="CQ6" s="726"/>
      <c r="CR6" s="724"/>
      <c r="CS6" s="725"/>
      <c r="CT6" s="725"/>
      <c r="CU6" s="725"/>
      <c r="CV6" s="726"/>
      <c r="CW6" s="724"/>
      <c r="CX6" s="725"/>
      <c r="CY6" s="725"/>
      <c r="CZ6" s="725"/>
      <c r="DA6" s="726"/>
      <c r="DB6" s="724"/>
      <c r="DC6" s="725"/>
      <c r="DD6" s="725"/>
      <c r="DE6" s="725"/>
      <c r="DF6" s="726"/>
      <c r="DG6" s="754"/>
      <c r="DH6" s="755"/>
      <c r="DI6" s="755"/>
      <c r="DJ6" s="755"/>
      <c r="DK6" s="756"/>
      <c r="DL6" s="754"/>
      <c r="DM6" s="755"/>
      <c r="DN6" s="755"/>
      <c r="DO6" s="755"/>
      <c r="DP6" s="756"/>
      <c r="DQ6" s="724"/>
      <c r="DR6" s="725"/>
      <c r="DS6" s="725"/>
      <c r="DT6" s="725"/>
      <c r="DU6" s="726"/>
      <c r="DV6" s="724"/>
      <c r="DW6" s="725"/>
      <c r="DX6" s="725"/>
      <c r="DY6" s="725"/>
      <c r="DZ6" s="730"/>
      <c r="EA6" s="217"/>
    </row>
    <row r="7" spans="1:131" s="218" customFormat="1" ht="26.25" customHeight="1" thickTop="1" x14ac:dyDescent="0.2">
      <c r="A7" s="219">
        <v>1</v>
      </c>
      <c r="B7" s="737" t="s">
        <v>375</v>
      </c>
      <c r="C7" s="738"/>
      <c r="D7" s="738"/>
      <c r="E7" s="738"/>
      <c r="F7" s="738"/>
      <c r="G7" s="738"/>
      <c r="H7" s="738"/>
      <c r="I7" s="738"/>
      <c r="J7" s="738"/>
      <c r="K7" s="738"/>
      <c r="L7" s="738"/>
      <c r="M7" s="738"/>
      <c r="N7" s="738"/>
      <c r="O7" s="738"/>
      <c r="P7" s="739"/>
      <c r="Q7" s="740">
        <v>35769</v>
      </c>
      <c r="R7" s="741"/>
      <c r="S7" s="741"/>
      <c r="T7" s="741"/>
      <c r="U7" s="741"/>
      <c r="V7" s="741">
        <v>32215</v>
      </c>
      <c r="W7" s="741"/>
      <c r="X7" s="741"/>
      <c r="Y7" s="741"/>
      <c r="Z7" s="741"/>
      <c r="AA7" s="741">
        <v>3554</v>
      </c>
      <c r="AB7" s="741"/>
      <c r="AC7" s="741"/>
      <c r="AD7" s="741"/>
      <c r="AE7" s="742"/>
      <c r="AF7" s="743">
        <v>2513</v>
      </c>
      <c r="AG7" s="744"/>
      <c r="AH7" s="744"/>
      <c r="AI7" s="744"/>
      <c r="AJ7" s="745"/>
      <c r="AK7" s="746">
        <v>4028</v>
      </c>
      <c r="AL7" s="747"/>
      <c r="AM7" s="747"/>
      <c r="AN7" s="747"/>
      <c r="AO7" s="747"/>
      <c r="AP7" s="747">
        <v>6160</v>
      </c>
      <c r="AQ7" s="747"/>
      <c r="AR7" s="747"/>
      <c r="AS7" s="747"/>
      <c r="AT7" s="747"/>
      <c r="AU7" s="748"/>
      <c r="AV7" s="748"/>
      <c r="AW7" s="748"/>
      <c r="AX7" s="748"/>
      <c r="AY7" s="749"/>
      <c r="AZ7" s="214"/>
      <c r="BA7" s="214"/>
      <c r="BB7" s="214"/>
      <c r="BC7" s="214"/>
      <c r="BD7" s="214"/>
      <c r="BE7" s="215"/>
      <c r="BF7" s="215"/>
      <c r="BG7" s="215"/>
      <c r="BH7" s="215"/>
      <c r="BI7" s="215"/>
      <c r="BJ7" s="215"/>
      <c r="BK7" s="215"/>
      <c r="BL7" s="215"/>
      <c r="BM7" s="215"/>
      <c r="BN7" s="215"/>
      <c r="BO7" s="215"/>
      <c r="BP7" s="215"/>
      <c r="BQ7" s="219">
        <v>1</v>
      </c>
      <c r="BR7" s="220"/>
      <c r="BS7" s="734" t="s">
        <v>552</v>
      </c>
      <c r="BT7" s="735"/>
      <c r="BU7" s="735"/>
      <c r="BV7" s="735"/>
      <c r="BW7" s="735"/>
      <c r="BX7" s="735"/>
      <c r="BY7" s="735"/>
      <c r="BZ7" s="735"/>
      <c r="CA7" s="735"/>
      <c r="CB7" s="735"/>
      <c r="CC7" s="735"/>
      <c r="CD7" s="735"/>
      <c r="CE7" s="735"/>
      <c r="CF7" s="735"/>
      <c r="CG7" s="750"/>
      <c r="CH7" s="731">
        <v>427</v>
      </c>
      <c r="CI7" s="732"/>
      <c r="CJ7" s="732"/>
      <c r="CK7" s="732"/>
      <c r="CL7" s="733"/>
      <c r="CM7" s="731">
        <v>1634</v>
      </c>
      <c r="CN7" s="732"/>
      <c r="CO7" s="732"/>
      <c r="CP7" s="732"/>
      <c r="CQ7" s="733"/>
      <c r="CR7" s="731">
        <v>6</v>
      </c>
      <c r="CS7" s="732"/>
      <c r="CT7" s="732"/>
      <c r="CU7" s="732"/>
      <c r="CV7" s="733"/>
      <c r="CW7" s="731" t="s">
        <v>545</v>
      </c>
      <c r="CX7" s="732"/>
      <c r="CY7" s="732"/>
      <c r="CZ7" s="732"/>
      <c r="DA7" s="733"/>
      <c r="DB7" s="731">
        <v>484</v>
      </c>
      <c r="DC7" s="732"/>
      <c r="DD7" s="732"/>
      <c r="DE7" s="732"/>
      <c r="DF7" s="733"/>
      <c r="DG7" s="731" t="s">
        <v>545</v>
      </c>
      <c r="DH7" s="732"/>
      <c r="DI7" s="732"/>
      <c r="DJ7" s="732"/>
      <c r="DK7" s="733"/>
      <c r="DL7" s="731" t="s">
        <v>545</v>
      </c>
      <c r="DM7" s="732"/>
      <c r="DN7" s="732"/>
      <c r="DO7" s="732"/>
      <c r="DP7" s="733"/>
      <c r="DQ7" s="731" t="s">
        <v>545</v>
      </c>
      <c r="DR7" s="732"/>
      <c r="DS7" s="732"/>
      <c r="DT7" s="732"/>
      <c r="DU7" s="733"/>
      <c r="DV7" s="734"/>
      <c r="DW7" s="735"/>
      <c r="DX7" s="735"/>
      <c r="DY7" s="735"/>
      <c r="DZ7" s="736"/>
      <c r="EA7" s="217"/>
    </row>
    <row r="8" spans="1:131" s="218" customFormat="1" ht="26.25" customHeight="1" x14ac:dyDescent="0.2">
      <c r="A8" s="221">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57"/>
      <c r="AL8" s="758"/>
      <c r="AM8" s="758"/>
      <c r="AN8" s="758"/>
      <c r="AO8" s="758"/>
      <c r="AP8" s="758"/>
      <c r="AQ8" s="758"/>
      <c r="AR8" s="758"/>
      <c r="AS8" s="758"/>
      <c r="AT8" s="758"/>
      <c r="AU8" s="759"/>
      <c r="AV8" s="759"/>
      <c r="AW8" s="759"/>
      <c r="AX8" s="759"/>
      <c r="AY8" s="760"/>
      <c r="AZ8" s="214"/>
      <c r="BA8" s="214"/>
      <c r="BB8" s="214"/>
      <c r="BC8" s="214"/>
      <c r="BD8" s="214"/>
      <c r="BE8" s="215"/>
      <c r="BF8" s="215"/>
      <c r="BG8" s="215"/>
      <c r="BH8" s="215"/>
      <c r="BI8" s="215"/>
      <c r="BJ8" s="215"/>
      <c r="BK8" s="215"/>
      <c r="BL8" s="215"/>
      <c r="BM8" s="215"/>
      <c r="BN8" s="215"/>
      <c r="BO8" s="215"/>
      <c r="BP8" s="215"/>
      <c r="BQ8" s="221">
        <v>2</v>
      </c>
      <c r="BR8" s="222"/>
      <c r="BS8" s="761" t="s">
        <v>553</v>
      </c>
      <c r="BT8" s="762"/>
      <c r="BU8" s="762"/>
      <c r="BV8" s="762"/>
      <c r="BW8" s="762"/>
      <c r="BX8" s="762"/>
      <c r="BY8" s="762"/>
      <c r="BZ8" s="762"/>
      <c r="CA8" s="762"/>
      <c r="CB8" s="762"/>
      <c r="CC8" s="762"/>
      <c r="CD8" s="762"/>
      <c r="CE8" s="762"/>
      <c r="CF8" s="762"/>
      <c r="CG8" s="763"/>
      <c r="CH8" s="764" t="s">
        <v>545</v>
      </c>
      <c r="CI8" s="765"/>
      <c r="CJ8" s="765"/>
      <c r="CK8" s="765"/>
      <c r="CL8" s="766"/>
      <c r="CM8" s="764" t="s">
        <v>545</v>
      </c>
      <c r="CN8" s="765"/>
      <c r="CO8" s="765"/>
      <c r="CP8" s="765"/>
      <c r="CQ8" s="766"/>
      <c r="CR8" s="764">
        <v>3</v>
      </c>
      <c r="CS8" s="765"/>
      <c r="CT8" s="765"/>
      <c r="CU8" s="765"/>
      <c r="CV8" s="766"/>
      <c r="CW8" s="764" t="s">
        <v>545</v>
      </c>
      <c r="CX8" s="765"/>
      <c r="CY8" s="765"/>
      <c r="CZ8" s="765"/>
      <c r="DA8" s="766"/>
      <c r="DB8" s="764" t="s">
        <v>545</v>
      </c>
      <c r="DC8" s="765"/>
      <c r="DD8" s="765"/>
      <c r="DE8" s="765"/>
      <c r="DF8" s="766"/>
      <c r="DG8" s="764" t="s">
        <v>545</v>
      </c>
      <c r="DH8" s="765"/>
      <c r="DI8" s="765"/>
      <c r="DJ8" s="765"/>
      <c r="DK8" s="766"/>
      <c r="DL8" s="764" t="s">
        <v>545</v>
      </c>
      <c r="DM8" s="765"/>
      <c r="DN8" s="765"/>
      <c r="DO8" s="765"/>
      <c r="DP8" s="766"/>
      <c r="DQ8" s="764" t="s">
        <v>545</v>
      </c>
      <c r="DR8" s="765"/>
      <c r="DS8" s="765"/>
      <c r="DT8" s="765"/>
      <c r="DU8" s="766"/>
      <c r="DV8" s="761" t="s">
        <v>559</v>
      </c>
      <c r="DW8" s="762"/>
      <c r="DX8" s="762"/>
      <c r="DY8" s="762"/>
      <c r="DZ8" s="767"/>
      <c r="EA8" s="217"/>
    </row>
    <row r="9" spans="1:131" s="218" customFormat="1" ht="26.25" customHeight="1" x14ac:dyDescent="0.2">
      <c r="A9" s="221">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57"/>
      <c r="AL9" s="758"/>
      <c r="AM9" s="758"/>
      <c r="AN9" s="758"/>
      <c r="AO9" s="758"/>
      <c r="AP9" s="758"/>
      <c r="AQ9" s="758"/>
      <c r="AR9" s="758"/>
      <c r="AS9" s="758"/>
      <c r="AT9" s="758"/>
      <c r="AU9" s="759"/>
      <c r="AV9" s="759"/>
      <c r="AW9" s="759"/>
      <c r="AX9" s="759"/>
      <c r="AY9" s="760"/>
      <c r="AZ9" s="214"/>
      <c r="BA9" s="214"/>
      <c r="BB9" s="214"/>
      <c r="BC9" s="214"/>
      <c r="BD9" s="214"/>
      <c r="BE9" s="215"/>
      <c r="BF9" s="215"/>
      <c r="BG9" s="215"/>
      <c r="BH9" s="215"/>
      <c r="BI9" s="215"/>
      <c r="BJ9" s="215"/>
      <c r="BK9" s="215"/>
      <c r="BL9" s="215"/>
      <c r="BM9" s="215"/>
      <c r="BN9" s="215"/>
      <c r="BO9" s="215"/>
      <c r="BP9" s="215"/>
      <c r="BQ9" s="221">
        <v>3</v>
      </c>
      <c r="BR9" s="222"/>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67"/>
      <c r="EA9" s="217"/>
    </row>
    <row r="10" spans="1:131" s="218" customFormat="1" ht="26.25" customHeight="1" x14ac:dyDescent="0.2">
      <c r="A10" s="221">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57"/>
      <c r="AL10" s="758"/>
      <c r="AM10" s="758"/>
      <c r="AN10" s="758"/>
      <c r="AO10" s="758"/>
      <c r="AP10" s="758"/>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1">
        <v>4</v>
      </c>
      <c r="BR10" s="222"/>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67"/>
      <c r="EA10" s="217"/>
    </row>
    <row r="11" spans="1:131" s="218" customFormat="1" ht="26.25" customHeight="1" x14ac:dyDescent="0.2">
      <c r="A11" s="221">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1">
        <v>5</v>
      </c>
      <c r="BR11" s="222"/>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67"/>
      <c r="EA11" s="217"/>
    </row>
    <row r="12" spans="1:131" s="218" customFormat="1" ht="26.25" customHeight="1" x14ac:dyDescent="0.2">
      <c r="A12" s="221">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1">
        <v>6</v>
      </c>
      <c r="BR12" s="222"/>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17"/>
    </row>
    <row r="13" spans="1:131" s="218" customFormat="1" ht="26.25" customHeight="1" x14ac:dyDescent="0.2">
      <c r="A13" s="221">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1">
        <v>7</v>
      </c>
      <c r="BR13" s="222"/>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17"/>
    </row>
    <row r="14" spans="1:131" s="218" customFormat="1" ht="26.25" customHeight="1" x14ac:dyDescent="0.2">
      <c r="A14" s="221">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1">
        <v>8</v>
      </c>
      <c r="BR14" s="222"/>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17"/>
    </row>
    <row r="15" spans="1:131" s="218" customFormat="1" ht="26.25" customHeight="1" x14ac:dyDescent="0.2">
      <c r="A15" s="221">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1">
        <v>9</v>
      </c>
      <c r="BR15" s="222"/>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17"/>
    </row>
    <row r="16" spans="1:131" s="218" customFormat="1" ht="26.25" customHeight="1" x14ac:dyDescent="0.2">
      <c r="A16" s="221">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1">
        <v>10</v>
      </c>
      <c r="BR16" s="222"/>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17"/>
    </row>
    <row r="17" spans="1:131" s="218" customFormat="1" ht="26.25" customHeight="1" x14ac:dyDescent="0.2">
      <c r="A17" s="221">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1">
        <v>11</v>
      </c>
      <c r="BR17" s="222"/>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17"/>
    </row>
    <row r="18" spans="1:131" s="218" customFormat="1" ht="26.25" customHeight="1" x14ac:dyDescent="0.2">
      <c r="A18" s="221">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1">
        <v>12</v>
      </c>
      <c r="BR18" s="222"/>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17"/>
    </row>
    <row r="19" spans="1:131" s="218" customFormat="1" ht="26.25" customHeight="1" x14ac:dyDescent="0.2">
      <c r="A19" s="221">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1">
        <v>13</v>
      </c>
      <c r="BR19" s="222"/>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17"/>
    </row>
    <row r="20" spans="1:131" s="218" customFormat="1" ht="26.25" customHeight="1" x14ac:dyDescent="0.2">
      <c r="A20" s="221">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1">
        <v>14</v>
      </c>
      <c r="BR20" s="222"/>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17"/>
    </row>
    <row r="21" spans="1:131" s="218" customFormat="1" ht="26.25" customHeight="1" thickBot="1" x14ac:dyDescent="0.25">
      <c r="A21" s="221">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1">
        <v>15</v>
      </c>
      <c r="BR21" s="222"/>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17"/>
    </row>
    <row r="22" spans="1:131" s="218" customFormat="1" ht="26.25" customHeight="1" x14ac:dyDescent="0.2">
      <c r="A22" s="221">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376</v>
      </c>
      <c r="BA22" s="794"/>
      <c r="BB22" s="794"/>
      <c r="BC22" s="794"/>
      <c r="BD22" s="795"/>
      <c r="BE22" s="215"/>
      <c r="BF22" s="215"/>
      <c r="BG22" s="215"/>
      <c r="BH22" s="215"/>
      <c r="BI22" s="215"/>
      <c r="BJ22" s="215"/>
      <c r="BK22" s="215"/>
      <c r="BL22" s="215"/>
      <c r="BM22" s="215"/>
      <c r="BN22" s="215"/>
      <c r="BO22" s="215"/>
      <c r="BP22" s="215"/>
      <c r="BQ22" s="221">
        <v>16</v>
      </c>
      <c r="BR22" s="222"/>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17"/>
    </row>
    <row r="23" spans="1:131" s="218" customFormat="1" ht="26.25" customHeight="1" thickBot="1" x14ac:dyDescent="0.25">
      <c r="A23" s="223" t="s">
        <v>377</v>
      </c>
      <c r="B23" s="777" t="s">
        <v>378</v>
      </c>
      <c r="C23" s="778"/>
      <c r="D23" s="778"/>
      <c r="E23" s="778"/>
      <c r="F23" s="778"/>
      <c r="G23" s="778"/>
      <c r="H23" s="778"/>
      <c r="I23" s="778"/>
      <c r="J23" s="778"/>
      <c r="K23" s="778"/>
      <c r="L23" s="778"/>
      <c r="M23" s="778"/>
      <c r="N23" s="778"/>
      <c r="O23" s="778"/>
      <c r="P23" s="779"/>
      <c r="Q23" s="780">
        <v>35762</v>
      </c>
      <c r="R23" s="781"/>
      <c r="S23" s="781"/>
      <c r="T23" s="781"/>
      <c r="U23" s="781"/>
      <c r="V23" s="781">
        <v>32207</v>
      </c>
      <c r="W23" s="781"/>
      <c r="X23" s="781"/>
      <c r="Y23" s="781"/>
      <c r="Z23" s="781"/>
      <c r="AA23" s="781">
        <v>3554</v>
      </c>
      <c r="AB23" s="781"/>
      <c r="AC23" s="781"/>
      <c r="AD23" s="781"/>
      <c r="AE23" s="782"/>
      <c r="AF23" s="783">
        <v>2513</v>
      </c>
      <c r="AG23" s="781"/>
      <c r="AH23" s="781"/>
      <c r="AI23" s="781"/>
      <c r="AJ23" s="784"/>
      <c r="AK23" s="785"/>
      <c r="AL23" s="786"/>
      <c r="AM23" s="786"/>
      <c r="AN23" s="786"/>
      <c r="AO23" s="786"/>
      <c r="AP23" s="781">
        <v>6160</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1">
        <v>17</v>
      </c>
      <c r="BR23" s="222"/>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17"/>
    </row>
    <row r="24" spans="1:131" s="218" customFormat="1" ht="26.25" customHeight="1" x14ac:dyDescent="0.2">
      <c r="A24" s="796" t="s">
        <v>379</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1">
        <v>18</v>
      </c>
      <c r="BR24" s="222"/>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17"/>
    </row>
    <row r="25" spans="1:131" ht="26.25" customHeight="1" thickBot="1" x14ac:dyDescent="0.25">
      <c r="A25" s="713" t="s">
        <v>380</v>
      </c>
      <c r="B25" s="713"/>
      <c r="C25" s="713"/>
      <c r="D25" s="713"/>
      <c r="E25" s="713"/>
      <c r="F25" s="713"/>
      <c r="G25" s="713"/>
      <c r="H25" s="713"/>
      <c r="I25" s="713"/>
      <c r="J25" s="713"/>
      <c r="K25" s="713"/>
      <c r="L25" s="713"/>
      <c r="M25" s="713"/>
      <c r="N25" s="713"/>
      <c r="O25" s="713"/>
      <c r="P25" s="713"/>
      <c r="Q25" s="713"/>
      <c r="R25" s="713"/>
      <c r="S25" s="713"/>
      <c r="T25" s="713"/>
      <c r="U25" s="713"/>
      <c r="V25" s="713"/>
      <c r="W25" s="713"/>
      <c r="X25" s="713"/>
      <c r="Y25" s="713"/>
      <c r="Z25" s="713"/>
      <c r="AA25" s="713"/>
      <c r="AB25" s="713"/>
      <c r="AC25" s="713"/>
      <c r="AD25" s="713"/>
      <c r="AE25" s="713"/>
      <c r="AF25" s="713"/>
      <c r="AG25" s="713"/>
      <c r="AH25" s="713"/>
      <c r="AI25" s="713"/>
      <c r="AJ25" s="713"/>
      <c r="AK25" s="713"/>
      <c r="AL25" s="713"/>
      <c r="AM25" s="713"/>
      <c r="AN25" s="713"/>
      <c r="AO25" s="713"/>
      <c r="AP25" s="713"/>
      <c r="AQ25" s="713"/>
      <c r="AR25" s="713"/>
      <c r="AS25" s="713"/>
      <c r="AT25" s="713"/>
      <c r="AU25" s="713"/>
      <c r="AV25" s="713"/>
      <c r="AW25" s="713"/>
      <c r="AX25" s="713"/>
      <c r="AY25" s="713"/>
      <c r="AZ25" s="713"/>
      <c r="BA25" s="713"/>
      <c r="BB25" s="713"/>
      <c r="BC25" s="713"/>
      <c r="BD25" s="713"/>
      <c r="BE25" s="713"/>
      <c r="BF25" s="713"/>
      <c r="BG25" s="713"/>
      <c r="BH25" s="713"/>
      <c r="BI25" s="713"/>
      <c r="BJ25" s="214"/>
      <c r="BK25" s="214"/>
      <c r="BL25" s="214"/>
      <c r="BM25" s="214"/>
      <c r="BN25" s="214"/>
      <c r="BO25" s="224"/>
      <c r="BP25" s="224"/>
      <c r="BQ25" s="221">
        <v>19</v>
      </c>
      <c r="BR25" s="222"/>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12"/>
    </row>
    <row r="26" spans="1:131" ht="26.25" customHeight="1" x14ac:dyDescent="0.2">
      <c r="A26" s="715" t="s">
        <v>358</v>
      </c>
      <c r="B26" s="716"/>
      <c r="C26" s="716"/>
      <c r="D26" s="716"/>
      <c r="E26" s="716"/>
      <c r="F26" s="716"/>
      <c r="G26" s="716"/>
      <c r="H26" s="716"/>
      <c r="I26" s="716"/>
      <c r="J26" s="716"/>
      <c r="K26" s="716"/>
      <c r="L26" s="716"/>
      <c r="M26" s="716"/>
      <c r="N26" s="716"/>
      <c r="O26" s="716"/>
      <c r="P26" s="717"/>
      <c r="Q26" s="721" t="s">
        <v>381</v>
      </c>
      <c r="R26" s="722"/>
      <c r="S26" s="722"/>
      <c r="T26" s="722"/>
      <c r="U26" s="723"/>
      <c r="V26" s="721" t="s">
        <v>382</v>
      </c>
      <c r="W26" s="722"/>
      <c r="X26" s="722"/>
      <c r="Y26" s="722"/>
      <c r="Z26" s="723"/>
      <c r="AA26" s="721" t="s">
        <v>383</v>
      </c>
      <c r="AB26" s="722"/>
      <c r="AC26" s="722"/>
      <c r="AD26" s="722"/>
      <c r="AE26" s="722"/>
      <c r="AF26" s="802" t="s">
        <v>384</v>
      </c>
      <c r="AG26" s="803"/>
      <c r="AH26" s="803"/>
      <c r="AI26" s="803"/>
      <c r="AJ26" s="804"/>
      <c r="AK26" s="722" t="s">
        <v>385</v>
      </c>
      <c r="AL26" s="722"/>
      <c r="AM26" s="722"/>
      <c r="AN26" s="722"/>
      <c r="AO26" s="723"/>
      <c r="AP26" s="721" t="s">
        <v>386</v>
      </c>
      <c r="AQ26" s="722"/>
      <c r="AR26" s="722"/>
      <c r="AS26" s="722"/>
      <c r="AT26" s="723"/>
      <c r="AU26" s="721" t="s">
        <v>387</v>
      </c>
      <c r="AV26" s="722"/>
      <c r="AW26" s="722"/>
      <c r="AX26" s="722"/>
      <c r="AY26" s="723"/>
      <c r="AZ26" s="721" t="s">
        <v>388</v>
      </c>
      <c r="BA26" s="722"/>
      <c r="BB26" s="722"/>
      <c r="BC26" s="722"/>
      <c r="BD26" s="723"/>
      <c r="BE26" s="721" t="s">
        <v>365</v>
      </c>
      <c r="BF26" s="722"/>
      <c r="BG26" s="722"/>
      <c r="BH26" s="722"/>
      <c r="BI26" s="728"/>
      <c r="BJ26" s="214"/>
      <c r="BK26" s="214"/>
      <c r="BL26" s="214"/>
      <c r="BM26" s="214"/>
      <c r="BN26" s="214"/>
      <c r="BO26" s="224"/>
      <c r="BP26" s="224"/>
      <c r="BQ26" s="221">
        <v>20</v>
      </c>
      <c r="BR26" s="222"/>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12"/>
    </row>
    <row r="27" spans="1:131" ht="26.25" customHeight="1" thickBot="1" x14ac:dyDescent="0.25">
      <c r="A27" s="718"/>
      <c r="B27" s="719"/>
      <c r="C27" s="719"/>
      <c r="D27" s="719"/>
      <c r="E27" s="719"/>
      <c r="F27" s="719"/>
      <c r="G27" s="719"/>
      <c r="H27" s="719"/>
      <c r="I27" s="719"/>
      <c r="J27" s="719"/>
      <c r="K27" s="719"/>
      <c r="L27" s="719"/>
      <c r="M27" s="719"/>
      <c r="N27" s="719"/>
      <c r="O27" s="719"/>
      <c r="P27" s="720"/>
      <c r="Q27" s="724"/>
      <c r="R27" s="725"/>
      <c r="S27" s="725"/>
      <c r="T27" s="725"/>
      <c r="U27" s="726"/>
      <c r="V27" s="724"/>
      <c r="W27" s="725"/>
      <c r="X27" s="725"/>
      <c r="Y27" s="725"/>
      <c r="Z27" s="726"/>
      <c r="AA27" s="724"/>
      <c r="AB27" s="725"/>
      <c r="AC27" s="725"/>
      <c r="AD27" s="725"/>
      <c r="AE27" s="725"/>
      <c r="AF27" s="805"/>
      <c r="AG27" s="806"/>
      <c r="AH27" s="806"/>
      <c r="AI27" s="806"/>
      <c r="AJ27" s="807"/>
      <c r="AK27" s="725"/>
      <c r="AL27" s="725"/>
      <c r="AM27" s="725"/>
      <c r="AN27" s="725"/>
      <c r="AO27" s="726"/>
      <c r="AP27" s="724"/>
      <c r="AQ27" s="725"/>
      <c r="AR27" s="725"/>
      <c r="AS27" s="725"/>
      <c r="AT27" s="726"/>
      <c r="AU27" s="724"/>
      <c r="AV27" s="725"/>
      <c r="AW27" s="725"/>
      <c r="AX27" s="725"/>
      <c r="AY27" s="726"/>
      <c r="AZ27" s="724"/>
      <c r="BA27" s="725"/>
      <c r="BB27" s="725"/>
      <c r="BC27" s="725"/>
      <c r="BD27" s="726"/>
      <c r="BE27" s="724"/>
      <c r="BF27" s="725"/>
      <c r="BG27" s="725"/>
      <c r="BH27" s="725"/>
      <c r="BI27" s="730"/>
      <c r="BJ27" s="214"/>
      <c r="BK27" s="214"/>
      <c r="BL27" s="214"/>
      <c r="BM27" s="214"/>
      <c r="BN27" s="214"/>
      <c r="BO27" s="224"/>
      <c r="BP27" s="224"/>
      <c r="BQ27" s="221">
        <v>21</v>
      </c>
      <c r="BR27" s="222"/>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12"/>
    </row>
    <row r="28" spans="1:131" ht="26.25" customHeight="1" thickTop="1" x14ac:dyDescent="0.2">
      <c r="A28" s="225">
        <v>1</v>
      </c>
      <c r="B28" s="737" t="s">
        <v>389</v>
      </c>
      <c r="C28" s="738"/>
      <c r="D28" s="738"/>
      <c r="E28" s="738"/>
      <c r="F28" s="738"/>
      <c r="G28" s="738"/>
      <c r="H28" s="738"/>
      <c r="I28" s="738"/>
      <c r="J28" s="738"/>
      <c r="K28" s="738"/>
      <c r="L28" s="738"/>
      <c r="M28" s="738"/>
      <c r="N28" s="738"/>
      <c r="O28" s="738"/>
      <c r="P28" s="739"/>
      <c r="Q28" s="810">
        <v>4527</v>
      </c>
      <c r="R28" s="811"/>
      <c r="S28" s="811"/>
      <c r="T28" s="811"/>
      <c r="U28" s="811"/>
      <c r="V28" s="811">
        <v>4351</v>
      </c>
      <c r="W28" s="811"/>
      <c r="X28" s="811"/>
      <c r="Y28" s="811"/>
      <c r="Z28" s="811"/>
      <c r="AA28" s="811">
        <v>176</v>
      </c>
      <c r="AB28" s="811"/>
      <c r="AC28" s="811"/>
      <c r="AD28" s="811"/>
      <c r="AE28" s="812"/>
      <c r="AF28" s="813">
        <v>176</v>
      </c>
      <c r="AG28" s="811"/>
      <c r="AH28" s="811"/>
      <c r="AI28" s="811"/>
      <c r="AJ28" s="814"/>
      <c r="AK28" s="815">
        <v>696</v>
      </c>
      <c r="AL28" s="816"/>
      <c r="AM28" s="816"/>
      <c r="AN28" s="816"/>
      <c r="AO28" s="816"/>
      <c r="AP28" s="816" t="s">
        <v>545</v>
      </c>
      <c r="AQ28" s="816"/>
      <c r="AR28" s="816"/>
      <c r="AS28" s="816"/>
      <c r="AT28" s="816"/>
      <c r="AU28" s="816" t="s">
        <v>545</v>
      </c>
      <c r="AV28" s="816"/>
      <c r="AW28" s="816"/>
      <c r="AX28" s="816"/>
      <c r="AY28" s="816"/>
      <c r="AZ28" s="817"/>
      <c r="BA28" s="817"/>
      <c r="BB28" s="817"/>
      <c r="BC28" s="817"/>
      <c r="BD28" s="817"/>
      <c r="BE28" s="808"/>
      <c r="BF28" s="808"/>
      <c r="BG28" s="808"/>
      <c r="BH28" s="808"/>
      <c r="BI28" s="809"/>
      <c r="BJ28" s="214"/>
      <c r="BK28" s="214"/>
      <c r="BL28" s="214"/>
      <c r="BM28" s="214"/>
      <c r="BN28" s="214"/>
      <c r="BO28" s="224"/>
      <c r="BP28" s="224"/>
      <c r="BQ28" s="221">
        <v>22</v>
      </c>
      <c r="BR28" s="222"/>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12"/>
    </row>
    <row r="29" spans="1:131" ht="26.25" customHeight="1" x14ac:dyDescent="0.2">
      <c r="A29" s="225">
        <v>2</v>
      </c>
      <c r="B29" s="768" t="s">
        <v>390</v>
      </c>
      <c r="C29" s="769"/>
      <c r="D29" s="769"/>
      <c r="E29" s="769"/>
      <c r="F29" s="769"/>
      <c r="G29" s="769"/>
      <c r="H29" s="769"/>
      <c r="I29" s="769"/>
      <c r="J29" s="769"/>
      <c r="K29" s="769"/>
      <c r="L29" s="769"/>
      <c r="M29" s="769"/>
      <c r="N29" s="769"/>
      <c r="O29" s="769"/>
      <c r="P29" s="770"/>
      <c r="Q29" s="771">
        <v>2959</v>
      </c>
      <c r="R29" s="772"/>
      <c r="S29" s="772"/>
      <c r="T29" s="772"/>
      <c r="U29" s="772"/>
      <c r="V29" s="772">
        <v>2854</v>
      </c>
      <c r="W29" s="772"/>
      <c r="X29" s="772"/>
      <c r="Y29" s="772"/>
      <c r="Z29" s="772"/>
      <c r="AA29" s="772">
        <v>105</v>
      </c>
      <c r="AB29" s="772"/>
      <c r="AC29" s="772"/>
      <c r="AD29" s="772"/>
      <c r="AE29" s="773"/>
      <c r="AF29" s="774">
        <v>105</v>
      </c>
      <c r="AG29" s="775"/>
      <c r="AH29" s="775"/>
      <c r="AI29" s="775"/>
      <c r="AJ29" s="776"/>
      <c r="AK29" s="822">
        <v>520</v>
      </c>
      <c r="AL29" s="818"/>
      <c r="AM29" s="818"/>
      <c r="AN29" s="818"/>
      <c r="AO29" s="818"/>
      <c r="AP29" s="818" t="s">
        <v>545</v>
      </c>
      <c r="AQ29" s="818"/>
      <c r="AR29" s="818"/>
      <c r="AS29" s="818"/>
      <c r="AT29" s="818"/>
      <c r="AU29" s="818" t="s">
        <v>545</v>
      </c>
      <c r="AV29" s="818"/>
      <c r="AW29" s="818"/>
      <c r="AX29" s="818"/>
      <c r="AY29" s="818"/>
      <c r="AZ29" s="819"/>
      <c r="BA29" s="819"/>
      <c r="BB29" s="819"/>
      <c r="BC29" s="819"/>
      <c r="BD29" s="819"/>
      <c r="BE29" s="820"/>
      <c r="BF29" s="820"/>
      <c r="BG29" s="820"/>
      <c r="BH29" s="820"/>
      <c r="BI29" s="821"/>
      <c r="BJ29" s="214"/>
      <c r="BK29" s="214"/>
      <c r="BL29" s="214"/>
      <c r="BM29" s="214"/>
      <c r="BN29" s="214"/>
      <c r="BO29" s="224"/>
      <c r="BP29" s="224"/>
      <c r="BQ29" s="221">
        <v>23</v>
      </c>
      <c r="BR29" s="222"/>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12"/>
    </row>
    <row r="30" spans="1:131" ht="26.25" customHeight="1" x14ac:dyDescent="0.2">
      <c r="A30" s="225">
        <v>3</v>
      </c>
      <c r="B30" s="768" t="s">
        <v>391</v>
      </c>
      <c r="C30" s="769"/>
      <c r="D30" s="769"/>
      <c r="E30" s="769"/>
      <c r="F30" s="769"/>
      <c r="G30" s="769"/>
      <c r="H30" s="769"/>
      <c r="I30" s="769"/>
      <c r="J30" s="769"/>
      <c r="K30" s="769"/>
      <c r="L30" s="769"/>
      <c r="M30" s="769"/>
      <c r="N30" s="769"/>
      <c r="O30" s="769"/>
      <c r="P30" s="770"/>
      <c r="Q30" s="771">
        <v>949</v>
      </c>
      <c r="R30" s="772"/>
      <c r="S30" s="772"/>
      <c r="T30" s="772"/>
      <c r="U30" s="772"/>
      <c r="V30" s="772">
        <v>948</v>
      </c>
      <c r="W30" s="772"/>
      <c r="X30" s="772"/>
      <c r="Y30" s="772"/>
      <c r="Z30" s="772"/>
      <c r="AA30" s="772">
        <v>1</v>
      </c>
      <c r="AB30" s="772"/>
      <c r="AC30" s="772"/>
      <c r="AD30" s="772"/>
      <c r="AE30" s="773"/>
      <c r="AF30" s="774">
        <v>1</v>
      </c>
      <c r="AG30" s="775"/>
      <c r="AH30" s="775"/>
      <c r="AI30" s="775"/>
      <c r="AJ30" s="776"/>
      <c r="AK30" s="822">
        <v>127</v>
      </c>
      <c r="AL30" s="818"/>
      <c r="AM30" s="818"/>
      <c r="AN30" s="818"/>
      <c r="AO30" s="818"/>
      <c r="AP30" s="818" t="s">
        <v>545</v>
      </c>
      <c r="AQ30" s="818"/>
      <c r="AR30" s="818"/>
      <c r="AS30" s="818"/>
      <c r="AT30" s="818"/>
      <c r="AU30" s="818" t="s">
        <v>545</v>
      </c>
      <c r="AV30" s="818"/>
      <c r="AW30" s="818"/>
      <c r="AX30" s="818"/>
      <c r="AY30" s="818"/>
      <c r="AZ30" s="819"/>
      <c r="BA30" s="819"/>
      <c r="BB30" s="819"/>
      <c r="BC30" s="819"/>
      <c r="BD30" s="819"/>
      <c r="BE30" s="820"/>
      <c r="BF30" s="820"/>
      <c r="BG30" s="820"/>
      <c r="BH30" s="820"/>
      <c r="BI30" s="821"/>
      <c r="BJ30" s="214"/>
      <c r="BK30" s="214"/>
      <c r="BL30" s="214"/>
      <c r="BM30" s="214"/>
      <c r="BN30" s="214"/>
      <c r="BO30" s="224"/>
      <c r="BP30" s="224"/>
      <c r="BQ30" s="221">
        <v>24</v>
      </c>
      <c r="BR30" s="222"/>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12"/>
    </row>
    <row r="31" spans="1:131" ht="26.25" customHeight="1" x14ac:dyDescent="0.2">
      <c r="A31" s="225">
        <v>4</v>
      </c>
      <c r="B31" s="768" t="s">
        <v>392</v>
      </c>
      <c r="C31" s="769"/>
      <c r="D31" s="769"/>
      <c r="E31" s="769"/>
      <c r="F31" s="769"/>
      <c r="G31" s="769"/>
      <c r="H31" s="769"/>
      <c r="I31" s="769"/>
      <c r="J31" s="769"/>
      <c r="K31" s="769"/>
      <c r="L31" s="769"/>
      <c r="M31" s="769"/>
      <c r="N31" s="769"/>
      <c r="O31" s="769"/>
      <c r="P31" s="770"/>
      <c r="Q31" s="771">
        <v>3071</v>
      </c>
      <c r="R31" s="772"/>
      <c r="S31" s="772"/>
      <c r="T31" s="772"/>
      <c r="U31" s="772"/>
      <c r="V31" s="772">
        <v>3294</v>
      </c>
      <c r="W31" s="772"/>
      <c r="X31" s="772"/>
      <c r="Y31" s="772"/>
      <c r="Z31" s="772"/>
      <c r="AA31" s="772">
        <v>223</v>
      </c>
      <c r="AB31" s="772"/>
      <c r="AC31" s="772"/>
      <c r="AD31" s="772"/>
      <c r="AE31" s="773"/>
      <c r="AF31" s="774">
        <v>993</v>
      </c>
      <c r="AG31" s="775"/>
      <c r="AH31" s="775"/>
      <c r="AI31" s="775"/>
      <c r="AJ31" s="776"/>
      <c r="AK31" s="822">
        <v>1009</v>
      </c>
      <c r="AL31" s="818"/>
      <c r="AM31" s="818"/>
      <c r="AN31" s="818"/>
      <c r="AO31" s="818"/>
      <c r="AP31" s="818">
        <v>1629</v>
      </c>
      <c r="AQ31" s="818"/>
      <c r="AR31" s="818"/>
      <c r="AS31" s="818"/>
      <c r="AT31" s="818"/>
      <c r="AU31" s="818">
        <v>1471</v>
      </c>
      <c r="AV31" s="818"/>
      <c r="AW31" s="818"/>
      <c r="AX31" s="818"/>
      <c r="AY31" s="818"/>
      <c r="AZ31" s="819" t="s">
        <v>545</v>
      </c>
      <c r="BA31" s="819"/>
      <c r="BB31" s="819"/>
      <c r="BC31" s="819"/>
      <c r="BD31" s="819"/>
      <c r="BE31" s="820" t="s">
        <v>393</v>
      </c>
      <c r="BF31" s="820"/>
      <c r="BG31" s="820"/>
      <c r="BH31" s="820"/>
      <c r="BI31" s="821"/>
      <c r="BJ31" s="214"/>
      <c r="BK31" s="214"/>
      <c r="BL31" s="214"/>
      <c r="BM31" s="214"/>
      <c r="BN31" s="214"/>
      <c r="BO31" s="224"/>
      <c r="BP31" s="224"/>
      <c r="BQ31" s="221">
        <v>25</v>
      </c>
      <c r="BR31" s="222"/>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12"/>
    </row>
    <row r="32" spans="1:131" ht="26.25" customHeight="1" x14ac:dyDescent="0.2">
      <c r="A32" s="225">
        <v>5</v>
      </c>
      <c r="B32" s="768" t="s">
        <v>394</v>
      </c>
      <c r="C32" s="769"/>
      <c r="D32" s="769"/>
      <c r="E32" s="769"/>
      <c r="F32" s="769"/>
      <c r="G32" s="769"/>
      <c r="H32" s="769"/>
      <c r="I32" s="769"/>
      <c r="J32" s="769"/>
      <c r="K32" s="769"/>
      <c r="L32" s="769"/>
      <c r="M32" s="769"/>
      <c r="N32" s="769"/>
      <c r="O32" s="769"/>
      <c r="P32" s="770"/>
      <c r="Q32" s="771">
        <v>1807</v>
      </c>
      <c r="R32" s="772"/>
      <c r="S32" s="772"/>
      <c r="T32" s="772"/>
      <c r="U32" s="772"/>
      <c r="V32" s="772">
        <v>1772</v>
      </c>
      <c r="W32" s="772"/>
      <c r="X32" s="772"/>
      <c r="Y32" s="772"/>
      <c r="Z32" s="772"/>
      <c r="AA32" s="772">
        <v>34</v>
      </c>
      <c r="AB32" s="772"/>
      <c r="AC32" s="772"/>
      <c r="AD32" s="772"/>
      <c r="AE32" s="773"/>
      <c r="AF32" s="774">
        <v>462</v>
      </c>
      <c r="AG32" s="775"/>
      <c r="AH32" s="775"/>
      <c r="AI32" s="775"/>
      <c r="AJ32" s="776"/>
      <c r="AK32" s="822">
        <v>739</v>
      </c>
      <c r="AL32" s="818"/>
      <c r="AM32" s="818"/>
      <c r="AN32" s="818"/>
      <c r="AO32" s="818"/>
      <c r="AP32" s="818">
        <v>4149</v>
      </c>
      <c r="AQ32" s="818"/>
      <c r="AR32" s="818"/>
      <c r="AS32" s="818"/>
      <c r="AT32" s="818"/>
      <c r="AU32" s="818">
        <v>3988</v>
      </c>
      <c r="AV32" s="818"/>
      <c r="AW32" s="818"/>
      <c r="AX32" s="818"/>
      <c r="AY32" s="818"/>
      <c r="AZ32" s="819" t="s">
        <v>545</v>
      </c>
      <c r="BA32" s="819"/>
      <c r="BB32" s="819"/>
      <c r="BC32" s="819"/>
      <c r="BD32" s="819"/>
      <c r="BE32" s="820" t="s">
        <v>393</v>
      </c>
      <c r="BF32" s="820"/>
      <c r="BG32" s="820"/>
      <c r="BH32" s="820"/>
      <c r="BI32" s="821"/>
      <c r="BJ32" s="214"/>
      <c r="BK32" s="214"/>
      <c r="BL32" s="214"/>
      <c r="BM32" s="214"/>
      <c r="BN32" s="214"/>
      <c r="BO32" s="224"/>
      <c r="BP32" s="224"/>
      <c r="BQ32" s="221">
        <v>26</v>
      </c>
      <c r="BR32" s="222"/>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12"/>
    </row>
    <row r="33" spans="1:131" ht="26.25" customHeight="1" x14ac:dyDescent="0.2">
      <c r="A33" s="225">
        <v>6</v>
      </c>
      <c r="B33" s="768"/>
      <c r="C33" s="769"/>
      <c r="D33" s="769"/>
      <c r="E33" s="769"/>
      <c r="F33" s="769"/>
      <c r="G33" s="769"/>
      <c r="H33" s="769"/>
      <c r="I33" s="769"/>
      <c r="J33" s="769"/>
      <c r="K33" s="769"/>
      <c r="L33" s="769"/>
      <c r="M33" s="769"/>
      <c r="N33" s="769"/>
      <c r="O33" s="769"/>
      <c r="P33" s="770"/>
      <c r="Q33" s="771"/>
      <c r="R33" s="772"/>
      <c r="S33" s="772"/>
      <c r="T33" s="772"/>
      <c r="U33" s="772"/>
      <c r="V33" s="772"/>
      <c r="W33" s="772"/>
      <c r="X33" s="772"/>
      <c r="Y33" s="772"/>
      <c r="Z33" s="772"/>
      <c r="AA33" s="772"/>
      <c r="AB33" s="772"/>
      <c r="AC33" s="772"/>
      <c r="AD33" s="772"/>
      <c r="AE33" s="773"/>
      <c r="AF33" s="774"/>
      <c r="AG33" s="775"/>
      <c r="AH33" s="775"/>
      <c r="AI33" s="775"/>
      <c r="AJ33" s="776"/>
      <c r="AK33" s="822"/>
      <c r="AL33" s="818"/>
      <c r="AM33" s="818"/>
      <c r="AN33" s="818"/>
      <c r="AO33" s="818"/>
      <c r="AP33" s="818"/>
      <c r="AQ33" s="818"/>
      <c r="AR33" s="818"/>
      <c r="AS33" s="818"/>
      <c r="AT33" s="818"/>
      <c r="AU33" s="818"/>
      <c r="AV33" s="818"/>
      <c r="AW33" s="818"/>
      <c r="AX33" s="818"/>
      <c r="AY33" s="818"/>
      <c r="AZ33" s="819"/>
      <c r="BA33" s="819"/>
      <c r="BB33" s="819"/>
      <c r="BC33" s="819"/>
      <c r="BD33" s="819"/>
      <c r="BE33" s="820"/>
      <c r="BF33" s="820"/>
      <c r="BG33" s="820"/>
      <c r="BH33" s="820"/>
      <c r="BI33" s="821"/>
      <c r="BJ33" s="214"/>
      <c r="BK33" s="214"/>
      <c r="BL33" s="214"/>
      <c r="BM33" s="214"/>
      <c r="BN33" s="214"/>
      <c r="BO33" s="224"/>
      <c r="BP33" s="224"/>
      <c r="BQ33" s="221">
        <v>27</v>
      </c>
      <c r="BR33" s="222"/>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12"/>
    </row>
    <row r="34" spans="1:131" ht="26.25" customHeight="1" x14ac:dyDescent="0.2">
      <c r="A34" s="225">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22"/>
      <c r="AL34" s="818"/>
      <c r="AM34" s="818"/>
      <c r="AN34" s="818"/>
      <c r="AO34" s="818"/>
      <c r="AP34" s="818"/>
      <c r="AQ34" s="818"/>
      <c r="AR34" s="818"/>
      <c r="AS34" s="818"/>
      <c r="AT34" s="818"/>
      <c r="AU34" s="818"/>
      <c r="AV34" s="818"/>
      <c r="AW34" s="818"/>
      <c r="AX34" s="818"/>
      <c r="AY34" s="818"/>
      <c r="AZ34" s="819"/>
      <c r="BA34" s="819"/>
      <c r="BB34" s="819"/>
      <c r="BC34" s="819"/>
      <c r="BD34" s="819"/>
      <c r="BE34" s="820"/>
      <c r="BF34" s="820"/>
      <c r="BG34" s="820"/>
      <c r="BH34" s="820"/>
      <c r="BI34" s="821"/>
      <c r="BJ34" s="214"/>
      <c r="BK34" s="214"/>
      <c r="BL34" s="214"/>
      <c r="BM34" s="214"/>
      <c r="BN34" s="214"/>
      <c r="BO34" s="224"/>
      <c r="BP34" s="224"/>
      <c r="BQ34" s="221">
        <v>28</v>
      </c>
      <c r="BR34" s="222"/>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12"/>
    </row>
    <row r="35" spans="1:131" ht="26.25" customHeight="1" x14ac:dyDescent="0.2">
      <c r="A35" s="225">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14"/>
      <c r="BK35" s="214"/>
      <c r="BL35" s="214"/>
      <c r="BM35" s="214"/>
      <c r="BN35" s="214"/>
      <c r="BO35" s="224"/>
      <c r="BP35" s="224"/>
      <c r="BQ35" s="221">
        <v>29</v>
      </c>
      <c r="BR35" s="222"/>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12"/>
    </row>
    <row r="36" spans="1:131" ht="26.25" customHeight="1" x14ac:dyDescent="0.2">
      <c r="A36" s="225">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14"/>
      <c r="BK36" s="214"/>
      <c r="BL36" s="214"/>
      <c r="BM36" s="214"/>
      <c r="BN36" s="214"/>
      <c r="BO36" s="224"/>
      <c r="BP36" s="224"/>
      <c r="BQ36" s="221">
        <v>30</v>
      </c>
      <c r="BR36" s="222"/>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12"/>
    </row>
    <row r="37" spans="1:131" ht="26.25" customHeight="1" x14ac:dyDescent="0.2">
      <c r="A37" s="225">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4"/>
      <c r="BK37" s="214"/>
      <c r="BL37" s="214"/>
      <c r="BM37" s="214"/>
      <c r="BN37" s="214"/>
      <c r="BO37" s="224"/>
      <c r="BP37" s="224"/>
      <c r="BQ37" s="221">
        <v>31</v>
      </c>
      <c r="BR37" s="222"/>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12"/>
    </row>
    <row r="38" spans="1:131" ht="26.25" customHeight="1" x14ac:dyDescent="0.2">
      <c r="A38" s="225">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4"/>
      <c r="BP38" s="224"/>
      <c r="BQ38" s="221">
        <v>32</v>
      </c>
      <c r="BR38" s="222"/>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12"/>
    </row>
    <row r="39" spans="1:131" ht="26.25" customHeight="1" x14ac:dyDescent="0.2">
      <c r="A39" s="225">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4"/>
      <c r="BP39" s="224"/>
      <c r="BQ39" s="221">
        <v>33</v>
      </c>
      <c r="BR39" s="222"/>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12"/>
    </row>
    <row r="40" spans="1:131" ht="26.25" customHeight="1" x14ac:dyDescent="0.2">
      <c r="A40" s="221">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4"/>
      <c r="BP40" s="224"/>
      <c r="BQ40" s="221">
        <v>34</v>
      </c>
      <c r="BR40" s="222"/>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12"/>
    </row>
    <row r="41" spans="1:131" ht="26.25" customHeight="1" x14ac:dyDescent="0.2">
      <c r="A41" s="221">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4"/>
      <c r="BP41" s="224"/>
      <c r="BQ41" s="221">
        <v>35</v>
      </c>
      <c r="BR41" s="222"/>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12"/>
    </row>
    <row r="42" spans="1:131" ht="26.25" customHeight="1" x14ac:dyDescent="0.2">
      <c r="A42" s="221">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4"/>
      <c r="BP42" s="224"/>
      <c r="BQ42" s="221">
        <v>36</v>
      </c>
      <c r="BR42" s="222"/>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12"/>
    </row>
    <row r="43" spans="1:131" ht="26.25" customHeight="1" x14ac:dyDescent="0.2">
      <c r="A43" s="221">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4"/>
      <c r="BP43" s="224"/>
      <c r="BQ43" s="221">
        <v>37</v>
      </c>
      <c r="BR43" s="222"/>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12"/>
    </row>
    <row r="44" spans="1:131" ht="26.25" customHeight="1" x14ac:dyDescent="0.2">
      <c r="A44" s="221">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4"/>
      <c r="BP44" s="224"/>
      <c r="BQ44" s="221">
        <v>38</v>
      </c>
      <c r="BR44" s="222"/>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12"/>
    </row>
    <row r="45" spans="1:131" ht="26.25" customHeight="1" x14ac:dyDescent="0.2">
      <c r="A45" s="221">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4"/>
      <c r="BP45" s="224"/>
      <c r="BQ45" s="221">
        <v>39</v>
      </c>
      <c r="BR45" s="222"/>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12"/>
    </row>
    <row r="46" spans="1:131" ht="26.25" customHeight="1" x14ac:dyDescent="0.2">
      <c r="A46" s="221">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4"/>
      <c r="BP46" s="224"/>
      <c r="BQ46" s="221">
        <v>40</v>
      </c>
      <c r="BR46" s="222"/>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12"/>
    </row>
    <row r="47" spans="1:131" ht="26.25" customHeight="1" x14ac:dyDescent="0.2">
      <c r="A47" s="221">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4"/>
      <c r="BP47" s="224"/>
      <c r="BQ47" s="221">
        <v>41</v>
      </c>
      <c r="BR47" s="222"/>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12"/>
    </row>
    <row r="48" spans="1:131" ht="26.25" customHeight="1" x14ac:dyDescent="0.2">
      <c r="A48" s="221">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4"/>
      <c r="BP48" s="224"/>
      <c r="BQ48" s="221">
        <v>42</v>
      </c>
      <c r="BR48" s="222"/>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12"/>
    </row>
    <row r="49" spans="1:131" ht="26.25" customHeight="1" x14ac:dyDescent="0.2">
      <c r="A49" s="221">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4"/>
      <c r="BP49" s="224"/>
      <c r="BQ49" s="221">
        <v>43</v>
      </c>
      <c r="BR49" s="222"/>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12"/>
    </row>
    <row r="50" spans="1:131" ht="26.25" customHeight="1" x14ac:dyDescent="0.2">
      <c r="A50" s="221">
        <v>23</v>
      </c>
      <c r="B50" s="768"/>
      <c r="C50" s="769"/>
      <c r="D50" s="769"/>
      <c r="E50" s="769"/>
      <c r="F50" s="769"/>
      <c r="G50" s="769"/>
      <c r="H50" s="769"/>
      <c r="I50" s="769"/>
      <c r="J50" s="769"/>
      <c r="K50" s="769"/>
      <c r="L50" s="769"/>
      <c r="M50" s="769"/>
      <c r="N50" s="769"/>
      <c r="O50" s="769"/>
      <c r="P50" s="770"/>
      <c r="Q50" s="823"/>
      <c r="R50" s="824"/>
      <c r="S50" s="824"/>
      <c r="T50" s="824"/>
      <c r="U50" s="824"/>
      <c r="V50" s="824"/>
      <c r="W50" s="824"/>
      <c r="X50" s="824"/>
      <c r="Y50" s="824"/>
      <c r="Z50" s="824"/>
      <c r="AA50" s="824"/>
      <c r="AB50" s="824"/>
      <c r="AC50" s="824"/>
      <c r="AD50" s="824"/>
      <c r="AE50" s="825"/>
      <c r="AF50" s="774"/>
      <c r="AG50" s="775"/>
      <c r="AH50" s="775"/>
      <c r="AI50" s="775"/>
      <c r="AJ50" s="776"/>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4"/>
      <c r="BP50" s="224"/>
      <c r="BQ50" s="221">
        <v>44</v>
      </c>
      <c r="BR50" s="222"/>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12"/>
    </row>
    <row r="51" spans="1:131" ht="26.25" customHeight="1" x14ac:dyDescent="0.2">
      <c r="A51" s="221">
        <v>24</v>
      </c>
      <c r="B51" s="768"/>
      <c r="C51" s="769"/>
      <c r="D51" s="769"/>
      <c r="E51" s="769"/>
      <c r="F51" s="769"/>
      <c r="G51" s="769"/>
      <c r="H51" s="769"/>
      <c r="I51" s="769"/>
      <c r="J51" s="769"/>
      <c r="K51" s="769"/>
      <c r="L51" s="769"/>
      <c r="M51" s="769"/>
      <c r="N51" s="769"/>
      <c r="O51" s="769"/>
      <c r="P51" s="770"/>
      <c r="Q51" s="823"/>
      <c r="R51" s="824"/>
      <c r="S51" s="824"/>
      <c r="T51" s="824"/>
      <c r="U51" s="824"/>
      <c r="V51" s="824"/>
      <c r="W51" s="824"/>
      <c r="X51" s="824"/>
      <c r="Y51" s="824"/>
      <c r="Z51" s="824"/>
      <c r="AA51" s="824"/>
      <c r="AB51" s="824"/>
      <c r="AC51" s="824"/>
      <c r="AD51" s="824"/>
      <c r="AE51" s="825"/>
      <c r="AF51" s="774"/>
      <c r="AG51" s="775"/>
      <c r="AH51" s="775"/>
      <c r="AI51" s="775"/>
      <c r="AJ51" s="776"/>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4"/>
      <c r="BP51" s="224"/>
      <c r="BQ51" s="221">
        <v>45</v>
      </c>
      <c r="BR51" s="222"/>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12"/>
    </row>
    <row r="52" spans="1:131" ht="26.25" customHeight="1" x14ac:dyDescent="0.2">
      <c r="A52" s="221">
        <v>25</v>
      </c>
      <c r="B52" s="768"/>
      <c r="C52" s="769"/>
      <c r="D52" s="769"/>
      <c r="E52" s="769"/>
      <c r="F52" s="769"/>
      <c r="G52" s="769"/>
      <c r="H52" s="769"/>
      <c r="I52" s="769"/>
      <c r="J52" s="769"/>
      <c r="K52" s="769"/>
      <c r="L52" s="769"/>
      <c r="M52" s="769"/>
      <c r="N52" s="769"/>
      <c r="O52" s="769"/>
      <c r="P52" s="770"/>
      <c r="Q52" s="823"/>
      <c r="R52" s="824"/>
      <c r="S52" s="824"/>
      <c r="T52" s="824"/>
      <c r="U52" s="824"/>
      <c r="V52" s="824"/>
      <c r="W52" s="824"/>
      <c r="X52" s="824"/>
      <c r="Y52" s="824"/>
      <c r="Z52" s="824"/>
      <c r="AA52" s="824"/>
      <c r="AB52" s="824"/>
      <c r="AC52" s="824"/>
      <c r="AD52" s="824"/>
      <c r="AE52" s="825"/>
      <c r="AF52" s="774"/>
      <c r="AG52" s="775"/>
      <c r="AH52" s="775"/>
      <c r="AI52" s="775"/>
      <c r="AJ52" s="776"/>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4"/>
      <c r="BP52" s="224"/>
      <c r="BQ52" s="221">
        <v>46</v>
      </c>
      <c r="BR52" s="222"/>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12"/>
    </row>
    <row r="53" spans="1:131" ht="26.25" customHeight="1" x14ac:dyDescent="0.2">
      <c r="A53" s="221">
        <v>26</v>
      </c>
      <c r="B53" s="768"/>
      <c r="C53" s="769"/>
      <c r="D53" s="769"/>
      <c r="E53" s="769"/>
      <c r="F53" s="769"/>
      <c r="G53" s="769"/>
      <c r="H53" s="769"/>
      <c r="I53" s="769"/>
      <c r="J53" s="769"/>
      <c r="K53" s="769"/>
      <c r="L53" s="769"/>
      <c r="M53" s="769"/>
      <c r="N53" s="769"/>
      <c r="O53" s="769"/>
      <c r="P53" s="770"/>
      <c r="Q53" s="823"/>
      <c r="R53" s="824"/>
      <c r="S53" s="824"/>
      <c r="T53" s="824"/>
      <c r="U53" s="824"/>
      <c r="V53" s="824"/>
      <c r="W53" s="824"/>
      <c r="X53" s="824"/>
      <c r="Y53" s="824"/>
      <c r="Z53" s="824"/>
      <c r="AA53" s="824"/>
      <c r="AB53" s="824"/>
      <c r="AC53" s="824"/>
      <c r="AD53" s="824"/>
      <c r="AE53" s="825"/>
      <c r="AF53" s="774"/>
      <c r="AG53" s="775"/>
      <c r="AH53" s="775"/>
      <c r="AI53" s="775"/>
      <c r="AJ53" s="776"/>
      <c r="AK53" s="351"/>
      <c r="AL53" s="351"/>
      <c r="AM53" s="351"/>
      <c r="AN53" s="351"/>
      <c r="AO53" s="351"/>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4"/>
      <c r="BP53" s="224"/>
      <c r="BQ53" s="221">
        <v>47</v>
      </c>
      <c r="BR53" s="222"/>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12"/>
    </row>
    <row r="54" spans="1:131" ht="26.25" customHeight="1" x14ac:dyDescent="0.2">
      <c r="A54" s="221">
        <v>27</v>
      </c>
      <c r="B54" s="768"/>
      <c r="C54" s="769"/>
      <c r="D54" s="769"/>
      <c r="E54" s="769"/>
      <c r="F54" s="769"/>
      <c r="G54" s="769"/>
      <c r="H54" s="769"/>
      <c r="I54" s="769"/>
      <c r="J54" s="769"/>
      <c r="K54" s="769"/>
      <c r="L54" s="769"/>
      <c r="M54" s="769"/>
      <c r="N54" s="769"/>
      <c r="O54" s="769"/>
      <c r="P54" s="770"/>
      <c r="Q54" s="823"/>
      <c r="R54" s="824"/>
      <c r="S54" s="824"/>
      <c r="T54" s="824"/>
      <c r="U54" s="824"/>
      <c r="V54" s="824"/>
      <c r="W54" s="824"/>
      <c r="X54" s="824"/>
      <c r="Y54" s="824"/>
      <c r="Z54" s="824"/>
      <c r="AA54" s="824"/>
      <c r="AB54" s="824"/>
      <c r="AC54" s="824"/>
      <c r="AD54" s="824"/>
      <c r="AE54" s="825"/>
      <c r="AF54" s="774"/>
      <c r="AG54" s="775"/>
      <c r="AH54" s="775"/>
      <c r="AI54" s="775"/>
      <c r="AJ54" s="776"/>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4"/>
      <c r="BP54" s="224"/>
      <c r="BQ54" s="221">
        <v>48</v>
      </c>
      <c r="BR54" s="222"/>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12"/>
    </row>
    <row r="55" spans="1:131" ht="26.25" customHeight="1" x14ac:dyDescent="0.2">
      <c r="A55" s="221">
        <v>28</v>
      </c>
      <c r="B55" s="768"/>
      <c r="C55" s="769"/>
      <c r="D55" s="769"/>
      <c r="E55" s="769"/>
      <c r="F55" s="769"/>
      <c r="G55" s="769"/>
      <c r="H55" s="769"/>
      <c r="I55" s="769"/>
      <c r="J55" s="769"/>
      <c r="K55" s="769"/>
      <c r="L55" s="769"/>
      <c r="M55" s="769"/>
      <c r="N55" s="769"/>
      <c r="O55" s="769"/>
      <c r="P55" s="770"/>
      <c r="Q55" s="823"/>
      <c r="R55" s="824"/>
      <c r="S55" s="824"/>
      <c r="T55" s="824"/>
      <c r="U55" s="824"/>
      <c r="V55" s="824"/>
      <c r="W55" s="824"/>
      <c r="X55" s="824"/>
      <c r="Y55" s="824"/>
      <c r="Z55" s="824"/>
      <c r="AA55" s="824"/>
      <c r="AB55" s="824"/>
      <c r="AC55" s="824"/>
      <c r="AD55" s="824"/>
      <c r="AE55" s="825"/>
      <c r="AF55" s="774"/>
      <c r="AG55" s="775"/>
      <c r="AH55" s="775"/>
      <c r="AI55" s="775"/>
      <c r="AJ55" s="776"/>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4"/>
      <c r="BP55" s="224"/>
      <c r="BQ55" s="221">
        <v>49</v>
      </c>
      <c r="BR55" s="222"/>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12"/>
    </row>
    <row r="56" spans="1:131" ht="26.25" customHeight="1" x14ac:dyDescent="0.2">
      <c r="A56" s="221">
        <v>29</v>
      </c>
      <c r="B56" s="768"/>
      <c r="C56" s="769"/>
      <c r="D56" s="769"/>
      <c r="E56" s="769"/>
      <c r="F56" s="769"/>
      <c r="G56" s="769"/>
      <c r="H56" s="769"/>
      <c r="I56" s="769"/>
      <c r="J56" s="769"/>
      <c r="K56" s="769"/>
      <c r="L56" s="769"/>
      <c r="M56" s="769"/>
      <c r="N56" s="769"/>
      <c r="O56" s="769"/>
      <c r="P56" s="770"/>
      <c r="Q56" s="823"/>
      <c r="R56" s="824"/>
      <c r="S56" s="824"/>
      <c r="T56" s="824"/>
      <c r="U56" s="824"/>
      <c r="V56" s="824"/>
      <c r="W56" s="824"/>
      <c r="X56" s="824"/>
      <c r="Y56" s="824"/>
      <c r="Z56" s="824"/>
      <c r="AA56" s="824"/>
      <c r="AB56" s="824"/>
      <c r="AC56" s="824"/>
      <c r="AD56" s="824"/>
      <c r="AE56" s="825"/>
      <c r="AF56" s="774"/>
      <c r="AG56" s="775"/>
      <c r="AH56" s="775"/>
      <c r="AI56" s="775"/>
      <c r="AJ56" s="776"/>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4"/>
      <c r="BP56" s="224"/>
      <c r="BQ56" s="221">
        <v>50</v>
      </c>
      <c r="BR56" s="222"/>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12"/>
    </row>
    <row r="57" spans="1:131" ht="26.25" customHeight="1" x14ac:dyDescent="0.2">
      <c r="A57" s="221">
        <v>30</v>
      </c>
      <c r="B57" s="768"/>
      <c r="C57" s="769"/>
      <c r="D57" s="769"/>
      <c r="E57" s="769"/>
      <c r="F57" s="769"/>
      <c r="G57" s="769"/>
      <c r="H57" s="769"/>
      <c r="I57" s="769"/>
      <c r="J57" s="769"/>
      <c r="K57" s="769"/>
      <c r="L57" s="769"/>
      <c r="M57" s="769"/>
      <c r="N57" s="769"/>
      <c r="O57" s="769"/>
      <c r="P57" s="770"/>
      <c r="Q57" s="823"/>
      <c r="R57" s="824"/>
      <c r="S57" s="824"/>
      <c r="T57" s="824"/>
      <c r="U57" s="824"/>
      <c r="V57" s="824"/>
      <c r="W57" s="824"/>
      <c r="X57" s="824"/>
      <c r="Y57" s="824"/>
      <c r="Z57" s="824"/>
      <c r="AA57" s="824"/>
      <c r="AB57" s="824"/>
      <c r="AC57" s="824"/>
      <c r="AD57" s="824"/>
      <c r="AE57" s="825"/>
      <c r="AF57" s="774"/>
      <c r="AG57" s="775"/>
      <c r="AH57" s="775"/>
      <c r="AI57" s="775"/>
      <c r="AJ57" s="776"/>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4"/>
      <c r="BP57" s="224"/>
      <c r="BQ57" s="221">
        <v>51</v>
      </c>
      <c r="BR57" s="222"/>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12"/>
    </row>
    <row r="58" spans="1:131" ht="26.25" customHeight="1" x14ac:dyDescent="0.2">
      <c r="A58" s="221">
        <v>31</v>
      </c>
      <c r="B58" s="768"/>
      <c r="C58" s="769"/>
      <c r="D58" s="769"/>
      <c r="E58" s="769"/>
      <c r="F58" s="769"/>
      <c r="G58" s="769"/>
      <c r="H58" s="769"/>
      <c r="I58" s="769"/>
      <c r="J58" s="769"/>
      <c r="K58" s="769"/>
      <c r="L58" s="769"/>
      <c r="M58" s="769"/>
      <c r="N58" s="769"/>
      <c r="O58" s="769"/>
      <c r="P58" s="770"/>
      <c r="Q58" s="823"/>
      <c r="R58" s="824"/>
      <c r="S58" s="824"/>
      <c r="T58" s="824"/>
      <c r="U58" s="824"/>
      <c r="V58" s="824"/>
      <c r="W58" s="824"/>
      <c r="X58" s="824"/>
      <c r="Y58" s="824"/>
      <c r="Z58" s="824"/>
      <c r="AA58" s="824"/>
      <c r="AB58" s="824"/>
      <c r="AC58" s="824"/>
      <c r="AD58" s="824"/>
      <c r="AE58" s="825"/>
      <c r="AF58" s="774"/>
      <c r="AG58" s="775"/>
      <c r="AH58" s="775"/>
      <c r="AI58" s="775"/>
      <c r="AJ58" s="776"/>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4"/>
      <c r="BP58" s="224"/>
      <c r="BQ58" s="221">
        <v>52</v>
      </c>
      <c r="BR58" s="222"/>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12"/>
    </row>
    <row r="59" spans="1:131" ht="26.25" customHeight="1" x14ac:dyDescent="0.2">
      <c r="A59" s="221">
        <v>32</v>
      </c>
      <c r="B59" s="768"/>
      <c r="C59" s="769"/>
      <c r="D59" s="769"/>
      <c r="E59" s="769"/>
      <c r="F59" s="769"/>
      <c r="G59" s="769"/>
      <c r="H59" s="769"/>
      <c r="I59" s="769"/>
      <c r="J59" s="769"/>
      <c r="K59" s="769"/>
      <c r="L59" s="769"/>
      <c r="M59" s="769"/>
      <c r="N59" s="769"/>
      <c r="O59" s="769"/>
      <c r="P59" s="770"/>
      <c r="Q59" s="823"/>
      <c r="R59" s="824"/>
      <c r="S59" s="824"/>
      <c r="T59" s="824"/>
      <c r="U59" s="824"/>
      <c r="V59" s="824"/>
      <c r="W59" s="824"/>
      <c r="X59" s="824"/>
      <c r="Y59" s="824"/>
      <c r="Z59" s="824"/>
      <c r="AA59" s="824"/>
      <c r="AB59" s="824"/>
      <c r="AC59" s="824"/>
      <c r="AD59" s="824"/>
      <c r="AE59" s="825"/>
      <c r="AF59" s="774"/>
      <c r="AG59" s="775"/>
      <c r="AH59" s="775"/>
      <c r="AI59" s="775"/>
      <c r="AJ59" s="776"/>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4"/>
      <c r="BP59" s="224"/>
      <c r="BQ59" s="221">
        <v>53</v>
      </c>
      <c r="BR59" s="222"/>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12"/>
    </row>
    <row r="60" spans="1:131" ht="26.25" customHeight="1" x14ac:dyDescent="0.2">
      <c r="A60" s="221">
        <v>33</v>
      </c>
      <c r="B60" s="768"/>
      <c r="C60" s="769"/>
      <c r="D60" s="769"/>
      <c r="E60" s="769"/>
      <c r="F60" s="769"/>
      <c r="G60" s="769"/>
      <c r="H60" s="769"/>
      <c r="I60" s="769"/>
      <c r="J60" s="769"/>
      <c r="K60" s="769"/>
      <c r="L60" s="769"/>
      <c r="M60" s="769"/>
      <c r="N60" s="769"/>
      <c r="O60" s="769"/>
      <c r="P60" s="770"/>
      <c r="Q60" s="823"/>
      <c r="R60" s="824"/>
      <c r="S60" s="824"/>
      <c r="T60" s="824"/>
      <c r="U60" s="824"/>
      <c r="V60" s="824"/>
      <c r="W60" s="824"/>
      <c r="X60" s="824"/>
      <c r="Y60" s="824"/>
      <c r="Z60" s="824"/>
      <c r="AA60" s="824"/>
      <c r="AB60" s="824"/>
      <c r="AC60" s="824"/>
      <c r="AD60" s="824"/>
      <c r="AE60" s="825"/>
      <c r="AF60" s="774"/>
      <c r="AG60" s="775"/>
      <c r="AH60" s="775"/>
      <c r="AI60" s="775"/>
      <c r="AJ60" s="776"/>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4"/>
      <c r="BP60" s="224"/>
      <c r="BQ60" s="221">
        <v>54</v>
      </c>
      <c r="BR60" s="222"/>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12"/>
    </row>
    <row r="61" spans="1:131" ht="26.25" customHeight="1" thickBot="1" x14ac:dyDescent="0.25">
      <c r="A61" s="221">
        <v>34</v>
      </c>
      <c r="B61" s="768"/>
      <c r="C61" s="769"/>
      <c r="D61" s="769"/>
      <c r="E61" s="769"/>
      <c r="F61" s="769"/>
      <c r="G61" s="769"/>
      <c r="H61" s="769"/>
      <c r="I61" s="769"/>
      <c r="J61" s="769"/>
      <c r="K61" s="769"/>
      <c r="L61" s="769"/>
      <c r="M61" s="769"/>
      <c r="N61" s="769"/>
      <c r="O61" s="769"/>
      <c r="P61" s="770"/>
      <c r="Q61" s="823"/>
      <c r="R61" s="824"/>
      <c r="S61" s="824"/>
      <c r="T61" s="824"/>
      <c r="U61" s="824"/>
      <c r="V61" s="824"/>
      <c r="W61" s="824"/>
      <c r="X61" s="824"/>
      <c r="Y61" s="824"/>
      <c r="Z61" s="824"/>
      <c r="AA61" s="824"/>
      <c r="AB61" s="824"/>
      <c r="AC61" s="824"/>
      <c r="AD61" s="824"/>
      <c r="AE61" s="825"/>
      <c r="AF61" s="774"/>
      <c r="AG61" s="775"/>
      <c r="AH61" s="775"/>
      <c r="AI61" s="775"/>
      <c r="AJ61" s="776"/>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4"/>
      <c r="BP61" s="224"/>
      <c r="BQ61" s="221">
        <v>55</v>
      </c>
      <c r="BR61" s="222"/>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12"/>
    </row>
    <row r="62" spans="1:131" ht="26.25" customHeight="1" x14ac:dyDescent="0.2">
      <c r="A62" s="221">
        <v>35</v>
      </c>
      <c r="B62" s="768"/>
      <c r="C62" s="769"/>
      <c r="D62" s="769"/>
      <c r="E62" s="769"/>
      <c r="F62" s="769"/>
      <c r="G62" s="769"/>
      <c r="H62" s="769"/>
      <c r="I62" s="769"/>
      <c r="J62" s="769"/>
      <c r="K62" s="769"/>
      <c r="L62" s="769"/>
      <c r="M62" s="769"/>
      <c r="N62" s="769"/>
      <c r="O62" s="769"/>
      <c r="P62" s="770"/>
      <c r="Q62" s="823"/>
      <c r="R62" s="824"/>
      <c r="S62" s="824"/>
      <c r="T62" s="824"/>
      <c r="U62" s="824"/>
      <c r="V62" s="824"/>
      <c r="W62" s="824"/>
      <c r="X62" s="824"/>
      <c r="Y62" s="824"/>
      <c r="Z62" s="824"/>
      <c r="AA62" s="824"/>
      <c r="AB62" s="824"/>
      <c r="AC62" s="824"/>
      <c r="AD62" s="824"/>
      <c r="AE62" s="825"/>
      <c r="AF62" s="774"/>
      <c r="AG62" s="775"/>
      <c r="AH62" s="775"/>
      <c r="AI62" s="775"/>
      <c r="AJ62" s="776"/>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395</v>
      </c>
      <c r="BK62" s="794"/>
      <c r="BL62" s="794"/>
      <c r="BM62" s="794"/>
      <c r="BN62" s="795"/>
      <c r="BO62" s="224"/>
      <c r="BP62" s="224"/>
      <c r="BQ62" s="221">
        <v>56</v>
      </c>
      <c r="BR62" s="222"/>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12"/>
    </row>
    <row r="63" spans="1:131" ht="26.25" customHeight="1" thickBot="1" x14ac:dyDescent="0.25">
      <c r="A63" s="223" t="s">
        <v>377</v>
      </c>
      <c r="B63" s="777" t="s">
        <v>396</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1738</v>
      </c>
      <c r="AG63" s="832"/>
      <c r="AH63" s="832"/>
      <c r="AI63" s="832"/>
      <c r="AJ63" s="833"/>
      <c r="AK63" s="834"/>
      <c r="AL63" s="829"/>
      <c r="AM63" s="829"/>
      <c r="AN63" s="829"/>
      <c r="AO63" s="829"/>
      <c r="AP63" s="832">
        <v>5778</v>
      </c>
      <c r="AQ63" s="832"/>
      <c r="AR63" s="832"/>
      <c r="AS63" s="832"/>
      <c r="AT63" s="832"/>
      <c r="AU63" s="832">
        <v>5459</v>
      </c>
      <c r="AV63" s="832"/>
      <c r="AW63" s="832"/>
      <c r="AX63" s="832"/>
      <c r="AY63" s="832"/>
      <c r="AZ63" s="836"/>
      <c r="BA63" s="836"/>
      <c r="BB63" s="836"/>
      <c r="BC63" s="836"/>
      <c r="BD63" s="836"/>
      <c r="BE63" s="837"/>
      <c r="BF63" s="837"/>
      <c r="BG63" s="837"/>
      <c r="BH63" s="837"/>
      <c r="BI63" s="838"/>
      <c r="BJ63" s="839" t="s">
        <v>122</v>
      </c>
      <c r="BK63" s="840"/>
      <c r="BL63" s="840"/>
      <c r="BM63" s="840"/>
      <c r="BN63" s="841"/>
      <c r="BO63" s="224"/>
      <c r="BP63" s="224"/>
      <c r="BQ63" s="221">
        <v>57</v>
      </c>
      <c r="BR63" s="222"/>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12"/>
    </row>
    <row r="66" spans="1:131" ht="26.25" customHeight="1" x14ac:dyDescent="0.2">
      <c r="A66" s="715" t="s">
        <v>398</v>
      </c>
      <c r="B66" s="716"/>
      <c r="C66" s="716"/>
      <c r="D66" s="716"/>
      <c r="E66" s="716"/>
      <c r="F66" s="716"/>
      <c r="G66" s="716"/>
      <c r="H66" s="716"/>
      <c r="I66" s="716"/>
      <c r="J66" s="716"/>
      <c r="K66" s="716"/>
      <c r="L66" s="716"/>
      <c r="M66" s="716"/>
      <c r="N66" s="716"/>
      <c r="O66" s="716"/>
      <c r="P66" s="717"/>
      <c r="Q66" s="721" t="s">
        <v>381</v>
      </c>
      <c r="R66" s="722"/>
      <c r="S66" s="722"/>
      <c r="T66" s="722"/>
      <c r="U66" s="723"/>
      <c r="V66" s="721" t="s">
        <v>382</v>
      </c>
      <c r="W66" s="722"/>
      <c r="X66" s="722"/>
      <c r="Y66" s="722"/>
      <c r="Z66" s="723"/>
      <c r="AA66" s="721" t="s">
        <v>383</v>
      </c>
      <c r="AB66" s="722"/>
      <c r="AC66" s="722"/>
      <c r="AD66" s="722"/>
      <c r="AE66" s="723"/>
      <c r="AF66" s="842" t="s">
        <v>384</v>
      </c>
      <c r="AG66" s="803"/>
      <c r="AH66" s="803"/>
      <c r="AI66" s="803"/>
      <c r="AJ66" s="843"/>
      <c r="AK66" s="721" t="s">
        <v>385</v>
      </c>
      <c r="AL66" s="716"/>
      <c r="AM66" s="716"/>
      <c r="AN66" s="716"/>
      <c r="AO66" s="717"/>
      <c r="AP66" s="721" t="s">
        <v>386</v>
      </c>
      <c r="AQ66" s="722"/>
      <c r="AR66" s="722"/>
      <c r="AS66" s="722"/>
      <c r="AT66" s="723"/>
      <c r="AU66" s="721" t="s">
        <v>399</v>
      </c>
      <c r="AV66" s="722"/>
      <c r="AW66" s="722"/>
      <c r="AX66" s="722"/>
      <c r="AY66" s="723"/>
      <c r="AZ66" s="721" t="s">
        <v>365</v>
      </c>
      <c r="BA66" s="722"/>
      <c r="BB66" s="722"/>
      <c r="BC66" s="722"/>
      <c r="BD66" s="728"/>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5">
      <c r="A67" s="718"/>
      <c r="B67" s="719"/>
      <c r="C67" s="719"/>
      <c r="D67" s="719"/>
      <c r="E67" s="719"/>
      <c r="F67" s="719"/>
      <c r="G67" s="719"/>
      <c r="H67" s="719"/>
      <c r="I67" s="719"/>
      <c r="J67" s="719"/>
      <c r="K67" s="719"/>
      <c r="L67" s="719"/>
      <c r="M67" s="719"/>
      <c r="N67" s="719"/>
      <c r="O67" s="719"/>
      <c r="P67" s="720"/>
      <c r="Q67" s="724"/>
      <c r="R67" s="725"/>
      <c r="S67" s="725"/>
      <c r="T67" s="725"/>
      <c r="U67" s="726"/>
      <c r="V67" s="724"/>
      <c r="W67" s="725"/>
      <c r="X67" s="725"/>
      <c r="Y67" s="725"/>
      <c r="Z67" s="726"/>
      <c r="AA67" s="724"/>
      <c r="AB67" s="725"/>
      <c r="AC67" s="725"/>
      <c r="AD67" s="725"/>
      <c r="AE67" s="726"/>
      <c r="AF67" s="844"/>
      <c r="AG67" s="806"/>
      <c r="AH67" s="806"/>
      <c r="AI67" s="806"/>
      <c r="AJ67" s="845"/>
      <c r="AK67" s="846"/>
      <c r="AL67" s="719"/>
      <c r="AM67" s="719"/>
      <c r="AN67" s="719"/>
      <c r="AO67" s="720"/>
      <c r="AP67" s="724"/>
      <c r="AQ67" s="725"/>
      <c r="AR67" s="725"/>
      <c r="AS67" s="725"/>
      <c r="AT67" s="726"/>
      <c r="AU67" s="724"/>
      <c r="AV67" s="725"/>
      <c r="AW67" s="725"/>
      <c r="AX67" s="725"/>
      <c r="AY67" s="726"/>
      <c r="AZ67" s="724"/>
      <c r="BA67" s="725"/>
      <c r="BB67" s="725"/>
      <c r="BC67" s="725"/>
      <c r="BD67" s="730"/>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2">
      <c r="A68" s="219">
        <v>1</v>
      </c>
      <c r="B68" s="857" t="s">
        <v>546</v>
      </c>
      <c r="C68" s="858"/>
      <c r="D68" s="858"/>
      <c r="E68" s="858"/>
      <c r="F68" s="858"/>
      <c r="G68" s="858"/>
      <c r="H68" s="858"/>
      <c r="I68" s="858"/>
      <c r="J68" s="858"/>
      <c r="K68" s="858"/>
      <c r="L68" s="858"/>
      <c r="M68" s="858"/>
      <c r="N68" s="858"/>
      <c r="O68" s="858"/>
      <c r="P68" s="859"/>
      <c r="Q68" s="860">
        <v>4580</v>
      </c>
      <c r="R68" s="854"/>
      <c r="S68" s="854"/>
      <c r="T68" s="854"/>
      <c r="U68" s="854"/>
      <c r="V68" s="854">
        <v>4368</v>
      </c>
      <c r="W68" s="854"/>
      <c r="X68" s="854"/>
      <c r="Y68" s="854"/>
      <c r="Z68" s="854"/>
      <c r="AA68" s="854">
        <v>212</v>
      </c>
      <c r="AB68" s="854"/>
      <c r="AC68" s="854"/>
      <c r="AD68" s="854"/>
      <c r="AE68" s="854"/>
      <c r="AF68" s="854">
        <v>65</v>
      </c>
      <c r="AG68" s="854"/>
      <c r="AH68" s="854"/>
      <c r="AI68" s="854"/>
      <c r="AJ68" s="854"/>
      <c r="AK68" s="854">
        <v>50</v>
      </c>
      <c r="AL68" s="854"/>
      <c r="AM68" s="854"/>
      <c r="AN68" s="854"/>
      <c r="AO68" s="854"/>
      <c r="AP68" s="854">
        <v>644</v>
      </c>
      <c r="AQ68" s="854"/>
      <c r="AR68" s="854"/>
      <c r="AS68" s="854"/>
      <c r="AT68" s="854"/>
      <c r="AU68" s="854">
        <v>138</v>
      </c>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2">
      <c r="A69" s="221">
        <v>2</v>
      </c>
      <c r="B69" s="861" t="s">
        <v>547</v>
      </c>
      <c r="C69" s="862"/>
      <c r="D69" s="862"/>
      <c r="E69" s="862"/>
      <c r="F69" s="862"/>
      <c r="G69" s="862"/>
      <c r="H69" s="862"/>
      <c r="I69" s="862"/>
      <c r="J69" s="862"/>
      <c r="K69" s="862"/>
      <c r="L69" s="862"/>
      <c r="M69" s="862"/>
      <c r="N69" s="862"/>
      <c r="O69" s="862"/>
      <c r="P69" s="863"/>
      <c r="Q69" s="864">
        <v>2075</v>
      </c>
      <c r="R69" s="818"/>
      <c r="S69" s="818"/>
      <c r="T69" s="818"/>
      <c r="U69" s="818"/>
      <c r="V69" s="818">
        <v>1984</v>
      </c>
      <c r="W69" s="818"/>
      <c r="X69" s="818"/>
      <c r="Y69" s="818"/>
      <c r="Z69" s="818"/>
      <c r="AA69" s="818">
        <v>91</v>
      </c>
      <c r="AB69" s="818"/>
      <c r="AC69" s="818"/>
      <c r="AD69" s="818"/>
      <c r="AE69" s="818"/>
      <c r="AF69" s="818">
        <v>91</v>
      </c>
      <c r="AG69" s="818"/>
      <c r="AH69" s="818"/>
      <c r="AI69" s="818"/>
      <c r="AJ69" s="818"/>
      <c r="AK69" s="818">
        <v>101</v>
      </c>
      <c r="AL69" s="818"/>
      <c r="AM69" s="818"/>
      <c r="AN69" s="818"/>
      <c r="AO69" s="818"/>
      <c r="AP69" s="818">
        <v>377</v>
      </c>
      <c r="AQ69" s="818"/>
      <c r="AR69" s="818"/>
      <c r="AS69" s="818"/>
      <c r="AT69" s="818"/>
      <c r="AU69" s="818">
        <v>89</v>
      </c>
      <c r="AV69" s="818"/>
      <c r="AW69" s="818"/>
      <c r="AX69" s="818"/>
      <c r="AY69" s="818"/>
      <c r="AZ69" s="820"/>
      <c r="BA69" s="820"/>
      <c r="BB69" s="820"/>
      <c r="BC69" s="820"/>
      <c r="BD69" s="821"/>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2">
      <c r="A70" s="221">
        <v>3</v>
      </c>
      <c r="B70" s="861" t="s">
        <v>548</v>
      </c>
      <c r="C70" s="862"/>
      <c r="D70" s="862"/>
      <c r="E70" s="862"/>
      <c r="F70" s="862"/>
      <c r="G70" s="862"/>
      <c r="H70" s="862"/>
      <c r="I70" s="862"/>
      <c r="J70" s="862"/>
      <c r="K70" s="862"/>
      <c r="L70" s="862"/>
      <c r="M70" s="862"/>
      <c r="N70" s="862"/>
      <c r="O70" s="862"/>
      <c r="P70" s="863"/>
      <c r="Q70" s="864">
        <v>7070</v>
      </c>
      <c r="R70" s="818"/>
      <c r="S70" s="818"/>
      <c r="T70" s="818"/>
      <c r="U70" s="818"/>
      <c r="V70" s="818">
        <v>6154</v>
      </c>
      <c r="W70" s="818"/>
      <c r="X70" s="818"/>
      <c r="Y70" s="818"/>
      <c r="Z70" s="818"/>
      <c r="AA70" s="818">
        <v>916</v>
      </c>
      <c r="AB70" s="818"/>
      <c r="AC70" s="818"/>
      <c r="AD70" s="818"/>
      <c r="AE70" s="818"/>
      <c r="AF70" s="818">
        <v>2588</v>
      </c>
      <c r="AG70" s="818"/>
      <c r="AH70" s="818"/>
      <c r="AI70" s="818"/>
      <c r="AJ70" s="818"/>
      <c r="AK70" s="818" t="s">
        <v>545</v>
      </c>
      <c r="AL70" s="818"/>
      <c r="AM70" s="818"/>
      <c r="AN70" s="818"/>
      <c r="AO70" s="818"/>
      <c r="AP70" s="818">
        <v>2579</v>
      </c>
      <c r="AQ70" s="818"/>
      <c r="AR70" s="818"/>
      <c r="AS70" s="818"/>
      <c r="AT70" s="818"/>
      <c r="AU70" s="818" t="s">
        <v>545</v>
      </c>
      <c r="AV70" s="818"/>
      <c r="AW70" s="818"/>
      <c r="AX70" s="818"/>
      <c r="AY70" s="818"/>
      <c r="AZ70" s="820"/>
      <c r="BA70" s="820"/>
      <c r="BB70" s="820"/>
      <c r="BC70" s="820"/>
      <c r="BD70" s="821"/>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2">
      <c r="A71" s="221">
        <v>4</v>
      </c>
      <c r="B71" s="861" t="s">
        <v>549</v>
      </c>
      <c r="C71" s="862"/>
      <c r="D71" s="862"/>
      <c r="E71" s="862"/>
      <c r="F71" s="862"/>
      <c r="G71" s="862"/>
      <c r="H71" s="862"/>
      <c r="I71" s="862"/>
      <c r="J71" s="862"/>
      <c r="K71" s="862"/>
      <c r="L71" s="862"/>
      <c r="M71" s="862"/>
      <c r="N71" s="862"/>
      <c r="O71" s="862"/>
      <c r="P71" s="863"/>
      <c r="Q71" s="864">
        <v>8102</v>
      </c>
      <c r="R71" s="818"/>
      <c r="S71" s="818"/>
      <c r="T71" s="818"/>
      <c r="U71" s="818"/>
      <c r="V71" s="818">
        <v>6206</v>
      </c>
      <c r="W71" s="818"/>
      <c r="X71" s="818"/>
      <c r="Y71" s="818"/>
      <c r="Z71" s="818"/>
      <c r="AA71" s="818">
        <v>1897</v>
      </c>
      <c r="AB71" s="818"/>
      <c r="AC71" s="818"/>
      <c r="AD71" s="818"/>
      <c r="AE71" s="818"/>
      <c r="AF71" s="818">
        <v>1897</v>
      </c>
      <c r="AG71" s="818"/>
      <c r="AH71" s="818"/>
      <c r="AI71" s="818"/>
      <c r="AJ71" s="818"/>
      <c r="AK71" s="818" t="s">
        <v>545</v>
      </c>
      <c r="AL71" s="818"/>
      <c r="AM71" s="818"/>
      <c r="AN71" s="818"/>
      <c r="AO71" s="818"/>
      <c r="AP71" s="818" t="s">
        <v>545</v>
      </c>
      <c r="AQ71" s="818"/>
      <c r="AR71" s="818"/>
      <c r="AS71" s="818"/>
      <c r="AT71" s="818"/>
      <c r="AU71" s="818" t="s">
        <v>545</v>
      </c>
      <c r="AV71" s="818"/>
      <c r="AW71" s="818"/>
      <c r="AX71" s="818"/>
      <c r="AY71" s="818"/>
      <c r="AZ71" s="820"/>
      <c r="BA71" s="820"/>
      <c r="BB71" s="820"/>
      <c r="BC71" s="820"/>
      <c r="BD71" s="821"/>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2">
      <c r="A72" s="221">
        <v>5</v>
      </c>
      <c r="B72" s="861" t="s">
        <v>550</v>
      </c>
      <c r="C72" s="862"/>
      <c r="D72" s="862"/>
      <c r="E72" s="862"/>
      <c r="F72" s="862"/>
      <c r="G72" s="862"/>
      <c r="H72" s="862"/>
      <c r="I72" s="862"/>
      <c r="J72" s="862"/>
      <c r="K72" s="862"/>
      <c r="L72" s="862"/>
      <c r="M72" s="862"/>
      <c r="N72" s="862"/>
      <c r="O72" s="862"/>
      <c r="P72" s="863"/>
      <c r="Q72" s="864">
        <v>2653</v>
      </c>
      <c r="R72" s="818"/>
      <c r="S72" s="818"/>
      <c r="T72" s="818"/>
      <c r="U72" s="818"/>
      <c r="V72" s="818">
        <v>2392</v>
      </c>
      <c r="W72" s="818"/>
      <c r="X72" s="818"/>
      <c r="Y72" s="818"/>
      <c r="Z72" s="818"/>
      <c r="AA72" s="818">
        <v>261</v>
      </c>
      <c r="AB72" s="818"/>
      <c r="AC72" s="818"/>
      <c r="AD72" s="818"/>
      <c r="AE72" s="818"/>
      <c r="AF72" s="818">
        <v>261</v>
      </c>
      <c r="AG72" s="818"/>
      <c r="AH72" s="818"/>
      <c r="AI72" s="818"/>
      <c r="AJ72" s="818"/>
      <c r="AK72" s="818" t="s">
        <v>545</v>
      </c>
      <c r="AL72" s="818"/>
      <c r="AM72" s="818"/>
      <c r="AN72" s="818"/>
      <c r="AO72" s="818"/>
      <c r="AP72" s="818" t="s">
        <v>545</v>
      </c>
      <c r="AQ72" s="818"/>
      <c r="AR72" s="818"/>
      <c r="AS72" s="818"/>
      <c r="AT72" s="818"/>
      <c r="AU72" s="818" t="s">
        <v>545</v>
      </c>
      <c r="AV72" s="818"/>
      <c r="AW72" s="818"/>
      <c r="AX72" s="818"/>
      <c r="AY72" s="818"/>
      <c r="AZ72" s="820"/>
      <c r="BA72" s="820"/>
      <c r="BB72" s="820"/>
      <c r="BC72" s="820"/>
      <c r="BD72" s="821"/>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2">
      <c r="A73" s="221">
        <v>6</v>
      </c>
      <c r="B73" s="861" t="s">
        <v>551</v>
      </c>
      <c r="C73" s="862"/>
      <c r="D73" s="862"/>
      <c r="E73" s="862"/>
      <c r="F73" s="862"/>
      <c r="G73" s="862"/>
      <c r="H73" s="862"/>
      <c r="I73" s="862"/>
      <c r="J73" s="862"/>
      <c r="K73" s="862"/>
      <c r="L73" s="862"/>
      <c r="M73" s="862"/>
      <c r="N73" s="862"/>
      <c r="O73" s="862"/>
      <c r="P73" s="863"/>
      <c r="Q73" s="864">
        <v>1047955</v>
      </c>
      <c r="R73" s="818"/>
      <c r="S73" s="818"/>
      <c r="T73" s="818"/>
      <c r="U73" s="818"/>
      <c r="V73" s="818">
        <v>1016638</v>
      </c>
      <c r="W73" s="818"/>
      <c r="X73" s="818"/>
      <c r="Y73" s="818"/>
      <c r="Z73" s="818"/>
      <c r="AA73" s="818">
        <v>31318</v>
      </c>
      <c r="AB73" s="818"/>
      <c r="AC73" s="818"/>
      <c r="AD73" s="818"/>
      <c r="AE73" s="818"/>
      <c r="AF73" s="818">
        <v>31318</v>
      </c>
      <c r="AG73" s="818"/>
      <c r="AH73" s="818"/>
      <c r="AI73" s="818"/>
      <c r="AJ73" s="818"/>
      <c r="AK73" s="818">
        <v>1</v>
      </c>
      <c r="AL73" s="818"/>
      <c r="AM73" s="818"/>
      <c r="AN73" s="818"/>
      <c r="AO73" s="818"/>
      <c r="AP73" s="818" t="s">
        <v>545</v>
      </c>
      <c r="AQ73" s="818"/>
      <c r="AR73" s="818"/>
      <c r="AS73" s="818"/>
      <c r="AT73" s="818"/>
      <c r="AU73" s="818" t="s">
        <v>545</v>
      </c>
      <c r="AV73" s="818"/>
      <c r="AW73" s="818"/>
      <c r="AX73" s="818"/>
      <c r="AY73" s="818"/>
      <c r="AZ73" s="820"/>
      <c r="BA73" s="820"/>
      <c r="BB73" s="820"/>
      <c r="BC73" s="820"/>
      <c r="BD73" s="821"/>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2">
      <c r="A74" s="221">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2">
      <c r="A75" s="221">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2">
      <c r="A76" s="221">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2">
      <c r="A77" s="221">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2">
      <c r="A78" s="221">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2">
      <c r="A79" s="221">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2">
      <c r="A80" s="221">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2">
      <c r="A81" s="221">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2">
      <c r="A82" s="221">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2">
      <c r="A83" s="221">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2">
      <c r="A84" s="221">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2">
      <c r="A85" s="221">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2">
      <c r="A86" s="221">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2">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5">
      <c r="A88" s="223" t="s">
        <v>377</v>
      </c>
      <c r="B88" s="777" t="s">
        <v>400</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f>SUM(AF68:AJ87)</f>
        <v>36220</v>
      </c>
      <c r="AG88" s="832"/>
      <c r="AH88" s="832"/>
      <c r="AI88" s="832"/>
      <c r="AJ88" s="832"/>
      <c r="AK88" s="829"/>
      <c r="AL88" s="829"/>
      <c r="AM88" s="829"/>
      <c r="AN88" s="829"/>
      <c r="AO88" s="829"/>
      <c r="AP88" s="832">
        <f>SUM(AP68:AT87)</f>
        <v>3600</v>
      </c>
      <c r="AQ88" s="832"/>
      <c r="AR88" s="832"/>
      <c r="AS88" s="832"/>
      <c r="AT88" s="832"/>
      <c r="AU88" s="832">
        <f>SUM(AU68:AY87)</f>
        <v>227</v>
      </c>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7" t="s">
        <v>401</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9</v>
      </c>
      <c r="CS102" s="840"/>
      <c r="CT102" s="840"/>
      <c r="CU102" s="840"/>
      <c r="CV102" s="879"/>
      <c r="CW102" s="878" t="s">
        <v>545</v>
      </c>
      <c r="CX102" s="840"/>
      <c r="CY102" s="840"/>
      <c r="CZ102" s="840"/>
      <c r="DA102" s="879"/>
      <c r="DB102" s="878">
        <v>484</v>
      </c>
      <c r="DC102" s="840"/>
      <c r="DD102" s="840"/>
      <c r="DE102" s="840"/>
      <c r="DF102" s="879"/>
      <c r="DG102" s="878" t="s">
        <v>545</v>
      </c>
      <c r="DH102" s="840"/>
      <c r="DI102" s="840"/>
      <c r="DJ102" s="840"/>
      <c r="DK102" s="879"/>
      <c r="DL102" s="878" t="s">
        <v>545</v>
      </c>
      <c r="DM102" s="840"/>
      <c r="DN102" s="840"/>
      <c r="DO102" s="840"/>
      <c r="DP102" s="879"/>
      <c r="DQ102" s="878" t="s">
        <v>545</v>
      </c>
      <c r="DR102" s="840"/>
      <c r="DS102" s="840"/>
      <c r="DT102" s="840"/>
      <c r="DU102" s="879"/>
      <c r="DV102" s="777"/>
      <c r="DW102" s="778"/>
      <c r="DX102" s="778"/>
      <c r="DY102" s="778"/>
      <c r="DZ102" s="90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406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410</v>
      </c>
      <c r="AG109" s="881"/>
      <c r="AH109" s="881"/>
      <c r="AI109" s="881"/>
      <c r="AJ109" s="882"/>
      <c r="AK109" s="880" t="s">
        <v>295</v>
      </c>
      <c r="AL109" s="881"/>
      <c r="AM109" s="881"/>
      <c r="AN109" s="881"/>
      <c r="AO109" s="882"/>
      <c r="AP109" s="880" t="s">
        <v>411</v>
      </c>
      <c r="AQ109" s="881"/>
      <c r="AR109" s="881"/>
      <c r="AS109" s="881"/>
      <c r="AT109" s="883"/>
      <c r="AU109" s="90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410</v>
      </c>
      <c r="BW109" s="881"/>
      <c r="BX109" s="881"/>
      <c r="BY109" s="881"/>
      <c r="BZ109" s="882"/>
      <c r="CA109" s="880" t="s">
        <v>295</v>
      </c>
      <c r="CB109" s="881"/>
      <c r="CC109" s="881"/>
      <c r="CD109" s="881"/>
      <c r="CE109" s="882"/>
      <c r="CF109" s="901" t="s">
        <v>411</v>
      </c>
      <c r="CG109" s="901"/>
      <c r="CH109" s="901"/>
      <c r="CI109" s="901"/>
      <c r="CJ109" s="901"/>
      <c r="CK109" s="880"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410</v>
      </c>
      <c r="DM109" s="881"/>
      <c r="DN109" s="881"/>
      <c r="DO109" s="881"/>
      <c r="DP109" s="882"/>
      <c r="DQ109" s="880" t="s">
        <v>295</v>
      </c>
      <c r="DR109" s="881"/>
      <c r="DS109" s="881"/>
      <c r="DT109" s="881"/>
      <c r="DU109" s="882"/>
      <c r="DV109" s="880" t="s">
        <v>411</v>
      </c>
      <c r="DW109" s="881"/>
      <c r="DX109" s="881"/>
      <c r="DY109" s="881"/>
      <c r="DZ109" s="883"/>
    </row>
    <row r="110" spans="1:131" s="212" customFormat="1" ht="26.25" customHeight="1" x14ac:dyDescent="0.2">
      <c r="A110" s="884" t="s">
        <v>413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798124</v>
      </c>
      <c r="AB110" s="888"/>
      <c r="AC110" s="888"/>
      <c r="AD110" s="888"/>
      <c r="AE110" s="889"/>
      <c r="AF110" s="890">
        <v>779927</v>
      </c>
      <c r="AG110" s="888"/>
      <c r="AH110" s="888"/>
      <c r="AI110" s="888"/>
      <c r="AJ110" s="889"/>
      <c r="AK110" s="890">
        <v>749387</v>
      </c>
      <c r="AL110" s="888"/>
      <c r="AM110" s="888"/>
      <c r="AN110" s="888"/>
      <c r="AO110" s="889"/>
      <c r="AP110" s="891">
        <v>4.2</v>
      </c>
      <c r="AQ110" s="892"/>
      <c r="AR110" s="892"/>
      <c r="AS110" s="892"/>
      <c r="AT110" s="893"/>
      <c r="AU110" s="894" t="s">
        <v>69</v>
      </c>
      <c r="AV110" s="895"/>
      <c r="AW110" s="895"/>
      <c r="AX110" s="895"/>
      <c r="AY110" s="895"/>
      <c r="AZ110" s="917" t="s">
        <v>414</v>
      </c>
      <c r="BA110" s="885"/>
      <c r="BB110" s="885"/>
      <c r="BC110" s="885"/>
      <c r="BD110" s="885"/>
      <c r="BE110" s="885"/>
      <c r="BF110" s="885"/>
      <c r="BG110" s="885"/>
      <c r="BH110" s="885"/>
      <c r="BI110" s="885"/>
      <c r="BJ110" s="885"/>
      <c r="BK110" s="885"/>
      <c r="BL110" s="885"/>
      <c r="BM110" s="885"/>
      <c r="BN110" s="885"/>
      <c r="BO110" s="885"/>
      <c r="BP110" s="886"/>
      <c r="BQ110" s="918">
        <v>6570429</v>
      </c>
      <c r="BR110" s="919"/>
      <c r="BS110" s="919"/>
      <c r="BT110" s="919"/>
      <c r="BU110" s="919"/>
      <c r="BV110" s="919">
        <v>6104568</v>
      </c>
      <c r="BW110" s="919"/>
      <c r="BX110" s="919"/>
      <c r="BY110" s="919"/>
      <c r="BZ110" s="919"/>
      <c r="CA110" s="919">
        <v>6160317</v>
      </c>
      <c r="CB110" s="919"/>
      <c r="CC110" s="919"/>
      <c r="CD110" s="919"/>
      <c r="CE110" s="919"/>
      <c r="CF110" s="932">
        <v>34.5</v>
      </c>
      <c r="CG110" s="933"/>
      <c r="CH110" s="933"/>
      <c r="CI110" s="933"/>
      <c r="CJ110" s="933"/>
      <c r="CK110" s="934" t="s">
        <v>415</v>
      </c>
      <c r="CL110" s="935"/>
      <c r="CM110" s="917" t="s">
        <v>416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2">
      <c r="A111" s="922" t="s">
        <v>417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418</v>
      </c>
      <c r="BA111" s="911"/>
      <c r="BB111" s="911"/>
      <c r="BC111" s="911"/>
      <c r="BD111" s="911"/>
      <c r="BE111" s="911"/>
      <c r="BF111" s="911"/>
      <c r="BG111" s="911"/>
      <c r="BH111" s="911"/>
      <c r="BI111" s="911"/>
      <c r="BJ111" s="911"/>
      <c r="BK111" s="911"/>
      <c r="BL111" s="911"/>
      <c r="BM111" s="911"/>
      <c r="BN111" s="911"/>
      <c r="BO111" s="911"/>
      <c r="BP111" s="912"/>
      <c r="BQ111" s="913">
        <v>1026230</v>
      </c>
      <c r="BR111" s="914"/>
      <c r="BS111" s="914"/>
      <c r="BT111" s="914"/>
      <c r="BU111" s="914"/>
      <c r="BV111" s="914">
        <v>850267</v>
      </c>
      <c r="BW111" s="914"/>
      <c r="BX111" s="914"/>
      <c r="BY111" s="914"/>
      <c r="BZ111" s="914"/>
      <c r="CA111" s="914">
        <v>939313</v>
      </c>
      <c r="CB111" s="914"/>
      <c r="CC111" s="914"/>
      <c r="CD111" s="914"/>
      <c r="CE111" s="914"/>
      <c r="CF111" s="908">
        <v>5.3</v>
      </c>
      <c r="CG111" s="909"/>
      <c r="CH111" s="909"/>
      <c r="CI111" s="909"/>
      <c r="CJ111" s="909"/>
      <c r="CK111" s="936"/>
      <c r="CL111" s="937"/>
      <c r="CM111" s="910" t="s">
        <v>419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2">
      <c r="A112" s="940" t="s">
        <v>420</v>
      </c>
      <c r="B112" s="941"/>
      <c r="C112" s="911" t="s">
        <v>421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422</v>
      </c>
      <c r="BA112" s="911"/>
      <c r="BB112" s="911"/>
      <c r="BC112" s="911"/>
      <c r="BD112" s="911"/>
      <c r="BE112" s="911"/>
      <c r="BF112" s="911"/>
      <c r="BG112" s="911"/>
      <c r="BH112" s="911"/>
      <c r="BI112" s="911"/>
      <c r="BJ112" s="911"/>
      <c r="BK112" s="911"/>
      <c r="BL112" s="911"/>
      <c r="BM112" s="911"/>
      <c r="BN112" s="911"/>
      <c r="BO112" s="911"/>
      <c r="BP112" s="912"/>
      <c r="BQ112" s="913">
        <v>5503407</v>
      </c>
      <c r="BR112" s="914"/>
      <c r="BS112" s="914"/>
      <c r="BT112" s="914"/>
      <c r="BU112" s="914"/>
      <c r="BV112" s="914">
        <v>5733948</v>
      </c>
      <c r="BW112" s="914"/>
      <c r="BX112" s="914"/>
      <c r="BY112" s="914"/>
      <c r="BZ112" s="914"/>
      <c r="CA112" s="914">
        <v>5458456</v>
      </c>
      <c r="CB112" s="914"/>
      <c r="CC112" s="914"/>
      <c r="CD112" s="914"/>
      <c r="CE112" s="914"/>
      <c r="CF112" s="908">
        <v>30.6</v>
      </c>
      <c r="CG112" s="909"/>
      <c r="CH112" s="909"/>
      <c r="CI112" s="909"/>
      <c r="CJ112" s="909"/>
      <c r="CK112" s="936"/>
      <c r="CL112" s="937"/>
      <c r="CM112" s="910" t="s">
        <v>423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2">
      <c r="A113" s="942"/>
      <c r="B113" s="943"/>
      <c r="C113" s="911" t="s">
        <v>424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714842</v>
      </c>
      <c r="AB113" s="926"/>
      <c r="AC113" s="926"/>
      <c r="AD113" s="926"/>
      <c r="AE113" s="927"/>
      <c r="AF113" s="928">
        <v>740476</v>
      </c>
      <c r="AG113" s="926"/>
      <c r="AH113" s="926"/>
      <c r="AI113" s="926"/>
      <c r="AJ113" s="927"/>
      <c r="AK113" s="928">
        <v>692448</v>
      </c>
      <c r="AL113" s="926"/>
      <c r="AM113" s="926"/>
      <c r="AN113" s="926"/>
      <c r="AO113" s="927"/>
      <c r="AP113" s="929">
        <v>3.9</v>
      </c>
      <c r="AQ113" s="930"/>
      <c r="AR113" s="930"/>
      <c r="AS113" s="930"/>
      <c r="AT113" s="931"/>
      <c r="AU113" s="896"/>
      <c r="AV113" s="897"/>
      <c r="AW113" s="897"/>
      <c r="AX113" s="897"/>
      <c r="AY113" s="897"/>
      <c r="AZ113" s="910" t="s">
        <v>425</v>
      </c>
      <c r="BA113" s="911"/>
      <c r="BB113" s="911"/>
      <c r="BC113" s="911"/>
      <c r="BD113" s="911"/>
      <c r="BE113" s="911"/>
      <c r="BF113" s="911"/>
      <c r="BG113" s="911"/>
      <c r="BH113" s="911"/>
      <c r="BI113" s="911"/>
      <c r="BJ113" s="911"/>
      <c r="BK113" s="911"/>
      <c r="BL113" s="911"/>
      <c r="BM113" s="911"/>
      <c r="BN113" s="911"/>
      <c r="BO113" s="911"/>
      <c r="BP113" s="912"/>
      <c r="BQ113" s="913">
        <v>213035</v>
      </c>
      <c r="BR113" s="914"/>
      <c r="BS113" s="914"/>
      <c r="BT113" s="914"/>
      <c r="BU113" s="914"/>
      <c r="BV113" s="914">
        <v>216053</v>
      </c>
      <c r="BW113" s="914"/>
      <c r="BX113" s="914"/>
      <c r="BY113" s="914"/>
      <c r="BZ113" s="914"/>
      <c r="CA113" s="914">
        <v>227024</v>
      </c>
      <c r="CB113" s="914"/>
      <c r="CC113" s="914"/>
      <c r="CD113" s="914"/>
      <c r="CE113" s="914"/>
      <c r="CF113" s="908">
        <v>1.3</v>
      </c>
      <c r="CG113" s="909"/>
      <c r="CH113" s="909"/>
      <c r="CI113" s="909"/>
      <c r="CJ113" s="909"/>
      <c r="CK113" s="936"/>
      <c r="CL113" s="937"/>
      <c r="CM113" s="910" t="s">
        <v>426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2">
      <c r="A114" s="942"/>
      <c r="B114" s="943"/>
      <c r="C114" s="911" t="s">
        <v>427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34752</v>
      </c>
      <c r="AB114" s="947"/>
      <c r="AC114" s="947"/>
      <c r="AD114" s="947"/>
      <c r="AE114" s="948"/>
      <c r="AF114" s="949">
        <v>50929</v>
      </c>
      <c r="AG114" s="947"/>
      <c r="AH114" s="947"/>
      <c r="AI114" s="947"/>
      <c r="AJ114" s="948"/>
      <c r="AK114" s="949">
        <v>53798</v>
      </c>
      <c r="AL114" s="947"/>
      <c r="AM114" s="947"/>
      <c r="AN114" s="947"/>
      <c r="AO114" s="948"/>
      <c r="AP114" s="950">
        <v>0.3</v>
      </c>
      <c r="AQ114" s="951"/>
      <c r="AR114" s="951"/>
      <c r="AS114" s="951"/>
      <c r="AT114" s="952"/>
      <c r="AU114" s="896"/>
      <c r="AV114" s="897"/>
      <c r="AW114" s="897"/>
      <c r="AX114" s="897"/>
      <c r="AY114" s="897"/>
      <c r="AZ114" s="910" t="s">
        <v>428</v>
      </c>
      <c r="BA114" s="911"/>
      <c r="BB114" s="911"/>
      <c r="BC114" s="911"/>
      <c r="BD114" s="911"/>
      <c r="BE114" s="911"/>
      <c r="BF114" s="911"/>
      <c r="BG114" s="911"/>
      <c r="BH114" s="911"/>
      <c r="BI114" s="911"/>
      <c r="BJ114" s="911"/>
      <c r="BK114" s="911"/>
      <c r="BL114" s="911"/>
      <c r="BM114" s="911"/>
      <c r="BN114" s="911"/>
      <c r="BO114" s="911"/>
      <c r="BP114" s="912"/>
      <c r="BQ114" s="913">
        <v>256390</v>
      </c>
      <c r="BR114" s="914"/>
      <c r="BS114" s="914"/>
      <c r="BT114" s="914"/>
      <c r="BU114" s="914"/>
      <c r="BV114" s="914">
        <v>293440</v>
      </c>
      <c r="BW114" s="914"/>
      <c r="BX114" s="914"/>
      <c r="BY114" s="914"/>
      <c r="BZ114" s="914"/>
      <c r="CA114" s="914">
        <v>278920</v>
      </c>
      <c r="CB114" s="914"/>
      <c r="CC114" s="914"/>
      <c r="CD114" s="914"/>
      <c r="CE114" s="914"/>
      <c r="CF114" s="908">
        <v>1.6</v>
      </c>
      <c r="CG114" s="909"/>
      <c r="CH114" s="909"/>
      <c r="CI114" s="909"/>
      <c r="CJ114" s="909"/>
      <c r="CK114" s="936"/>
      <c r="CL114" s="937"/>
      <c r="CM114" s="910" t="s">
        <v>429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2">
      <c r="A115" s="942"/>
      <c r="B115" s="943"/>
      <c r="C115" s="911" t="s">
        <v>430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20398</v>
      </c>
      <c r="AB115" s="926"/>
      <c r="AC115" s="926"/>
      <c r="AD115" s="926"/>
      <c r="AE115" s="927"/>
      <c r="AF115" s="928">
        <v>20361</v>
      </c>
      <c r="AG115" s="926"/>
      <c r="AH115" s="926"/>
      <c r="AI115" s="926"/>
      <c r="AJ115" s="927"/>
      <c r="AK115" s="928">
        <v>20324</v>
      </c>
      <c r="AL115" s="926"/>
      <c r="AM115" s="926"/>
      <c r="AN115" s="926"/>
      <c r="AO115" s="927"/>
      <c r="AP115" s="929">
        <v>0.1</v>
      </c>
      <c r="AQ115" s="930"/>
      <c r="AR115" s="930"/>
      <c r="AS115" s="930"/>
      <c r="AT115" s="931"/>
      <c r="AU115" s="896"/>
      <c r="AV115" s="897"/>
      <c r="AW115" s="897"/>
      <c r="AX115" s="897"/>
      <c r="AY115" s="897"/>
      <c r="AZ115" s="910" t="s">
        <v>431</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v>762819</v>
      </c>
      <c r="DH115" s="947"/>
      <c r="DI115" s="947"/>
      <c r="DJ115" s="947"/>
      <c r="DK115" s="948"/>
      <c r="DL115" s="949">
        <v>604551</v>
      </c>
      <c r="DM115" s="947"/>
      <c r="DN115" s="947"/>
      <c r="DO115" s="947"/>
      <c r="DP115" s="948"/>
      <c r="DQ115" s="949">
        <v>713921</v>
      </c>
      <c r="DR115" s="947"/>
      <c r="DS115" s="947"/>
      <c r="DT115" s="947"/>
      <c r="DU115" s="948"/>
      <c r="DV115" s="950">
        <v>4</v>
      </c>
      <c r="DW115" s="951"/>
      <c r="DX115" s="951"/>
      <c r="DY115" s="951"/>
      <c r="DZ115" s="952"/>
    </row>
    <row r="116" spans="1:130" s="212" customFormat="1" ht="26.25" customHeight="1" x14ac:dyDescent="0.2">
      <c r="A116" s="944"/>
      <c r="B116" s="945"/>
      <c r="C116" s="953" t="s">
        <v>433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434</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18106</v>
      </c>
      <c r="DH116" s="947"/>
      <c r="DI116" s="947"/>
      <c r="DJ116" s="947"/>
      <c r="DK116" s="948"/>
      <c r="DL116" s="949">
        <v>18178</v>
      </c>
      <c r="DM116" s="947"/>
      <c r="DN116" s="947"/>
      <c r="DO116" s="947"/>
      <c r="DP116" s="948"/>
      <c r="DQ116" s="949">
        <v>15623</v>
      </c>
      <c r="DR116" s="947"/>
      <c r="DS116" s="947"/>
      <c r="DT116" s="947"/>
      <c r="DU116" s="948"/>
      <c r="DV116" s="950">
        <v>0.1</v>
      </c>
      <c r="DW116" s="951"/>
      <c r="DX116" s="951"/>
      <c r="DY116" s="951"/>
      <c r="DZ116" s="952"/>
    </row>
    <row r="117" spans="1:130" s="212" customFormat="1" ht="26.25" customHeight="1" x14ac:dyDescent="0.2">
      <c r="A117" s="900" t="s">
        <v>178</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436</v>
      </c>
      <c r="Z117" s="882"/>
      <c r="AA117" s="966">
        <v>1568116</v>
      </c>
      <c r="AB117" s="967"/>
      <c r="AC117" s="967"/>
      <c r="AD117" s="967"/>
      <c r="AE117" s="968"/>
      <c r="AF117" s="969">
        <v>1591693</v>
      </c>
      <c r="AG117" s="967"/>
      <c r="AH117" s="967"/>
      <c r="AI117" s="967"/>
      <c r="AJ117" s="968"/>
      <c r="AK117" s="969">
        <v>1515957</v>
      </c>
      <c r="AL117" s="967"/>
      <c r="AM117" s="967"/>
      <c r="AN117" s="967"/>
      <c r="AO117" s="968"/>
      <c r="AP117" s="970"/>
      <c r="AQ117" s="971"/>
      <c r="AR117" s="971"/>
      <c r="AS117" s="971"/>
      <c r="AT117" s="972"/>
      <c r="AU117" s="896"/>
      <c r="AV117" s="897"/>
      <c r="AW117" s="897"/>
      <c r="AX117" s="897"/>
      <c r="AY117" s="897"/>
      <c r="AZ117" s="962" t="s">
        <v>437</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2">
      <c r="A118" s="90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410</v>
      </c>
      <c r="AG118" s="881"/>
      <c r="AH118" s="881"/>
      <c r="AI118" s="881"/>
      <c r="AJ118" s="882"/>
      <c r="AK118" s="880" t="s">
        <v>295</v>
      </c>
      <c r="AL118" s="881"/>
      <c r="AM118" s="881"/>
      <c r="AN118" s="881"/>
      <c r="AO118" s="882"/>
      <c r="AP118" s="958" t="s">
        <v>411</v>
      </c>
      <c r="AQ118" s="959"/>
      <c r="AR118" s="959"/>
      <c r="AS118" s="959"/>
      <c r="AT118" s="960"/>
      <c r="AU118" s="896"/>
      <c r="AV118" s="897"/>
      <c r="AW118" s="897"/>
      <c r="AX118" s="897"/>
      <c r="AY118" s="897"/>
      <c r="AZ118" s="961" t="s">
        <v>439</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2">
      <c r="A119" s="1044" t="s">
        <v>415</v>
      </c>
      <c r="B119" s="935"/>
      <c r="C119" s="917" t="s">
        <v>416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178</v>
      </c>
      <c r="BA119" s="235"/>
      <c r="BB119" s="235"/>
      <c r="BC119" s="235"/>
      <c r="BD119" s="235"/>
      <c r="BE119" s="235"/>
      <c r="BF119" s="235"/>
      <c r="BG119" s="235"/>
      <c r="BH119" s="235"/>
      <c r="BI119" s="235"/>
      <c r="BJ119" s="235"/>
      <c r="BK119" s="235"/>
      <c r="BL119" s="235"/>
      <c r="BM119" s="235"/>
      <c r="BN119" s="235"/>
      <c r="BO119" s="965" t="s">
        <v>441</v>
      </c>
      <c r="BP119" s="993"/>
      <c r="BQ119" s="987">
        <v>13569491</v>
      </c>
      <c r="BR119" s="988"/>
      <c r="BS119" s="988"/>
      <c r="BT119" s="988"/>
      <c r="BU119" s="988"/>
      <c r="BV119" s="988">
        <v>13198276</v>
      </c>
      <c r="BW119" s="988"/>
      <c r="BX119" s="988"/>
      <c r="BY119" s="988"/>
      <c r="BZ119" s="988"/>
      <c r="CA119" s="988">
        <v>13064030</v>
      </c>
      <c r="CB119" s="988"/>
      <c r="CC119" s="988"/>
      <c r="CD119" s="988"/>
      <c r="CE119" s="988"/>
      <c r="CF119" s="989"/>
      <c r="CG119" s="990"/>
      <c r="CH119" s="990"/>
      <c r="CI119" s="990"/>
      <c r="CJ119" s="991"/>
      <c r="CK119" s="938"/>
      <c r="CL119" s="939"/>
      <c r="CM119" s="961" t="s">
        <v>442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245305</v>
      </c>
      <c r="DH119" s="974"/>
      <c r="DI119" s="974"/>
      <c r="DJ119" s="974"/>
      <c r="DK119" s="975"/>
      <c r="DL119" s="973">
        <v>227538</v>
      </c>
      <c r="DM119" s="974"/>
      <c r="DN119" s="974"/>
      <c r="DO119" s="974"/>
      <c r="DP119" s="975"/>
      <c r="DQ119" s="973">
        <v>209769</v>
      </c>
      <c r="DR119" s="974"/>
      <c r="DS119" s="974"/>
      <c r="DT119" s="974"/>
      <c r="DU119" s="975"/>
      <c r="DV119" s="976">
        <v>1.2</v>
      </c>
      <c r="DW119" s="977"/>
      <c r="DX119" s="977"/>
      <c r="DY119" s="977"/>
      <c r="DZ119" s="978"/>
    </row>
    <row r="120" spans="1:130" s="212" customFormat="1" ht="26.25" customHeight="1" x14ac:dyDescent="0.2">
      <c r="A120" s="1045"/>
      <c r="B120" s="937"/>
      <c r="C120" s="910" t="s">
        <v>419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443</v>
      </c>
      <c r="AV120" s="980"/>
      <c r="AW120" s="980"/>
      <c r="AX120" s="980"/>
      <c r="AY120" s="981"/>
      <c r="AZ120" s="917" t="s">
        <v>444</v>
      </c>
      <c r="BA120" s="885"/>
      <c r="BB120" s="885"/>
      <c r="BC120" s="885"/>
      <c r="BD120" s="885"/>
      <c r="BE120" s="885"/>
      <c r="BF120" s="885"/>
      <c r="BG120" s="885"/>
      <c r="BH120" s="885"/>
      <c r="BI120" s="885"/>
      <c r="BJ120" s="885"/>
      <c r="BK120" s="885"/>
      <c r="BL120" s="885"/>
      <c r="BM120" s="885"/>
      <c r="BN120" s="885"/>
      <c r="BO120" s="885"/>
      <c r="BP120" s="886"/>
      <c r="BQ120" s="918">
        <v>20636196</v>
      </c>
      <c r="BR120" s="919"/>
      <c r="BS120" s="919"/>
      <c r="BT120" s="919"/>
      <c r="BU120" s="919"/>
      <c r="BV120" s="919">
        <v>20559832</v>
      </c>
      <c r="BW120" s="919"/>
      <c r="BX120" s="919"/>
      <c r="BY120" s="919"/>
      <c r="BZ120" s="919"/>
      <c r="CA120" s="919">
        <v>20088312</v>
      </c>
      <c r="CB120" s="919"/>
      <c r="CC120" s="919"/>
      <c r="CD120" s="919"/>
      <c r="CE120" s="919"/>
      <c r="CF120" s="932">
        <v>112.4</v>
      </c>
      <c r="CG120" s="933"/>
      <c r="CH120" s="933"/>
      <c r="CI120" s="933"/>
      <c r="CJ120" s="933"/>
      <c r="CK120" s="994" t="s">
        <v>445</v>
      </c>
      <c r="CL120" s="995"/>
      <c r="CM120" s="995"/>
      <c r="CN120" s="995"/>
      <c r="CO120" s="996"/>
      <c r="CP120" s="1002" t="s">
        <v>394</v>
      </c>
      <c r="CQ120" s="1003"/>
      <c r="CR120" s="1003"/>
      <c r="CS120" s="1003"/>
      <c r="CT120" s="1003"/>
      <c r="CU120" s="1003"/>
      <c r="CV120" s="1003"/>
      <c r="CW120" s="1003"/>
      <c r="CX120" s="1003"/>
      <c r="CY120" s="1003"/>
      <c r="CZ120" s="1003"/>
      <c r="DA120" s="1003"/>
      <c r="DB120" s="1003"/>
      <c r="DC120" s="1003"/>
      <c r="DD120" s="1003"/>
      <c r="DE120" s="1003"/>
      <c r="DF120" s="1004"/>
      <c r="DG120" s="918">
        <v>4133922</v>
      </c>
      <c r="DH120" s="919"/>
      <c r="DI120" s="919"/>
      <c r="DJ120" s="919"/>
      <c r="DK120" s="919"/>
      <c r="DL120" s="919">
        <v>4105841</v>
      </c>
      <c r="DM120" s="919"/>
      <c r="DN120" s="919"/>
      <c r="DO120" s="919"/>
      <c r="DP120" s="919"/>
      <c r="DQ120" s="919">
        <v>3987618</v>
      </c>
      <c r="DR120" s="919"/>
      <c r="DS120" s="919"/>
      <c r="DT120" s="919"/>
      <c r="DU120" s="919"/>
      <c r="DV120" s="920">
        <v>22.3</v>
      </c>
      <c r="DW120" s="920"/>
      <c r="DX120" s="920"/>
      <c r="DY120" s="920"/>
      <c r="DZ120" s="921"/>
    </row>
    <row r="121" spans="1:130" s="212" customFormat="1" ht="26.25" customHeight="1" x14ac:dyDescent="0.2">
      <c r="A121" s="1045"/>
      <c r="B121" s="937"/>
      <c r="C121" s="962" t="s">
        <v>446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447</v>
      </c>
      <c r="BA121" s="911"/>
      <c r="BB121" s="911"/>
      <c r="BC121" s="911"/>
      <c r="BD121" s="911"/>
      <c r="BE121" s="911"/>
      <c r="BF121" s="911"/>
      <c r="BG121" s="911"/>
      <c r="BH121" s="911"/>
      <c r="BI121" s="911"/>
      <c r="BJ121" s="911"/>
      <c r="BK121" s="911"/>
      <c r="BL121" s="911"/>
      <c r="BM121" s="911"/>
      <c r="BN121" s="911"/>
      <c r="BO121" s="911"/>
      <c r="BP121" s="912"/>
      <c r="BQ121" s="913">
        <v>4961298</v>
      </c>
      <c r="BR121" s="914"/>
      <c r="BS121" s="914"/>
      <c r="BT121" s="914"/>
      <c r="BU121" s="914"/>
      <c r="BV121" s="914">
        <v>4384563</v>
      </c>
      <c r="BW121" s="914"/>
      <c r="BX121" s="914"/>
      <c r="BY121" s="914"/>
      <c r="BZ121" s="914"/>
      <c r="CA121" s="914">
        <v>3837566</v>
      </c>
      <c r="CB121" s="914"/>
      <c r="CC121" s="914"/>
      <c r="CD121" s="914"/>
      <c r="CE121" s="914"/>
      <c r="CF121" s="908">
        <v>21.5</v>
      </c>
      <c r="CG121" s="909"/>
      <c r="CH121" s="909"/>
      <c r="CI121" s="909"/>
      <c r="CJ121" s="909"/>
      <c r="CK121" s="997"/>
      <c r="CL121" s="998"/>
      <c r="CM121" s="998"/>
      <c r="CN121" s="998"/>
      <c r="CO121" s="999"/>
      <c r="CP121" s="1007" t="s">
        <v>392</v>
      </c>
      <c r="CQ121" s="1008"/>
      <c r="CR121" s="1008"/>
      <c r="CS121" s="1008"/>
      <c r="CT121" s="1008"/>
      <c r="CU121" s="1008"/>
      <c r="CV121" s="1008"/>
      <c r="CW121" s="1008"/>
      <c r="CX121" s="1008"/>
      <c r="CY121" s="1008"/>
      <c r="CZ121" s="1008"/>
      <c r="DA121" s="1008"/>
      <c r="DB121" s="1008"/>
      <c r="DC121" s="1008"/>
      <c r="DD121" s="1008"/>
      <c r="DE121" s="1008"/>
      <c r="DF121" s="1009"/>
      <c r="DG121" s="913">
        <v>1369485</v>
      </c>
      <c r="DH121" s="914"/>
      <c r="DI121" s="914"/>
      <c r="DJ121" s="914"/>
      <c r="DK121" s="914"/>
      <c r="DL121" s="914">
        <v>1628107</v>
      </c>
      <c r="DM121" s="914"/>
      <c r="DN121" s="914"/>
      <c r="DO121" s="914"/>
      <c r="DP121" s="914"/>
      <c r="DQ121" s="914">
        <v>1470838</v>
      </c>
      <c r="DR121" s="914"/>
      <c r="DS121" s="914"/>
      <c r="DT121" s="914"/>
      <c r="DU121" s="914"/>
      <c r="DV121" s="915">
        <v>8.1999999999999993</v>
      </c>
      <c r="DW121" s="915"/>
      <c r="DX121" s="915"/>
      <c r="DY121" s="915"/>
      <c r="DZ121" s="916"/>
    </row>
    <row r="122" spans="1:130" s="212" customFormat="1" ht="26.25" customHeight="1" x14ac:dyDescent="0.2">
      <c r="A122" s="1045"/>
      <c r="B122" s="937"/>
      <c r="C122" s="910" t="s">
        <v>429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448</v>
      </c>
      <c r="BA122" s="953"/>
      <c r="BB122" s="953"/>
      <c r="BC122" s="953"/>
      <c r="BD122" s="953"/>
      <c r="BE122" s="953"/>
      <c r="BF122" s="953"/>
      <c r="BG122" s="953"/>
      <c r="BH122" s="953"/>
      <c r="BI122" s="953"/>
      <c r="BJ122" s="953"/>
      <c r="BK122" s="953"/>
      <c r="BL122" s="953"/>
      <c r="BM122" s="953"/>
      <c r="BN122" s="953"/>
      <c r="BO122" s="953"/>
      <c r="BP122" s="954"/>
      <c r="BQ122" s="987">
        <v>5996130</v>
      </c>
      <c r="BR122" s="988"/>
      <c r="BS122" s="988"/>
      <c r="BT122" s="988"/>
      <c r="BU122" s="988"/>
      <c r="BV122" s="988">
        <v>5547889</v>
      </c>
      <c r="BW122" s="988"/>
      <c r="BX122" s="988"/>
      <c r="BY122" s="988"/>
      <c r="BZ122" s="988"/>
      <c r="CA122" s="988">
        <v>5048393</v>
      </c>
      <c r="CB122" s="988"/>
      <c r="CC122" s="988"/>
      <c r="CD122" s="988"/>
      <c r="CE122" s="988"/>
      <c r="CF122" s="1005">
        <v>28.3</v>
      </c>
      <c r="CG122" s="1006"/>
      <c r="CH122" s="1006"/>
      <c r="CI122" s="1006"/>
      <c r="CJ122" s="1006"/>
      <c r="CK122" s="997"/>
      <c r="CL122" s="998"/>
      <c r="CM122" s="998"/>
      <c r="CN122" s="998"/>
      <c r="CO122" s="999"/>
      <c r="CP122" s="1007" t="s">
        <v>390</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2">
      <c r="A123" s="1045"/>
      <c r="B123" s="937"/>
      <c r="C123" s="910" t="s">
        <v>435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2629</v>
      </c>
      <c r="AB123" s="947"/>
      <c r="AC123" s="947"/>
      <c r="AD123" s="947"/>
      <c r="AE123" s="948"/>
      <c r="AF123" s="949">
        <v>2592</v>
      </c>
      <c r="AG123" s="947"/>
      <c r="AH123" s="947"/>
      <c r="AI123" s="947"/>
      <c r="AJ123" s="948"/>
      <c r="AK123" s="949">
        <v>2555</v>
      </c>
      <c r="AL123" s="947"/>
      <c r="AM123" s="947"/>
      <c r="AN123" s="947"/>
      <c r="AO123" s="948"/>
      <c r="AP123" s="950">
        <v>0</v>
      </c>
      <c r="AQ123" s="951"/>
      <c r="AR123" s="951"/>
      <c r="AS123" s="951"/>
      <c r="AT123" s="952"/>
      <c r="AU123" s="985"/>
      <c r="AV123" s="986"/>
      <c r="AW123" s="986"/>
      <c r="AX123" s="986"/>
      <c r="AY123" s="986"/>
      <c r="AZ123" s="235" t="s">
        <v>178</v>
      </c>
      <c r="BA123" s="235"/>
      <c r="BB123" s="235"/>
      <c r="BC123" s="235"/>
      <c r="BD123" s="235"/>
      <c r="BE123" s="235"/>
      <c r="BF123" s="235"/>
      <c r="BG123" s="235"/>
      <c r="BH123" s="235"/>
      <c r="BI123" s="235"/>
      <c r="BJ123" s="235"/>
      <c r="BK123" s="235"/>
      <c r="BL123" s="235"/>
      <c r="BM123" s="235"/>
      <c r="BN123" s="235"/>
      <c r="BO123" s="965" t="s">
        <v>449</v>
      </c>
      <c r="BP123" s="993"/>
      <c r="BQ123" s="1051">
        <v>31593624</v>
      </c>
      <c r="BR123" s="1052"/>
      <c r="BS123" s="1052"/>
      <c r="BT123" s="1052"/>
      <c r="BU123" s="1052"/>
      <c r="BV123" s="1052">
        <v>30492284</v>
      </c>
      <c r="BW123" s="1052"/>
      <c r="BX123" s="1052"/>
      <c r="BY123" s="1052"/>
      <c r="BZ123" s="1052"/>
      <c r="CA123" s="1052">
        <v>28974271</v>
      </c>
      <c r="CB123" s="1052"/>
      <c r="CC123" s="1052"/>
      <c r="CD123" s="1052"/>
      <c r="CE123" s="1052"/>
      <c r="CF123" s="989"/>
      <c r="CG123" s="990"/>
      <c r="CH123" s="990"/>
      <c r="CI123" s="990"/>
      <c r="CJ123" s="991"/>
      <c r="CK123" s="997"/>
      <c r="CL123" s="998"/>
      <c r="CM123" s="998"/>
      <c r="CN123" s="998"/>
      <c r="CO123" s="999"/>
      <c r="CP123" s="1007" t="s">
        <v>391</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5">
      <c r="A124" s="1045"/>
      <c r="B124" s="937"/>
      <c r="C124" s="910" t="s">
        <v>438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451</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2">
      <c r="A125" s="1045"/>
      <c r="B125" s="937"/>
      <c r="C125" s="910" t="s">
        <v>440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452</v>
      </c>
      <c r="CL125" s="995"/>
      <c r="CM125" s="995"/>
      <c r="CN125" s="995"/>
      <c r="CO125" s="996"/>
      <c r="CP125" s="917" t="s">
        <v>453</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5">
      <c r="A126" s="1045"/>
      <c r="B126" s="937"/>
      <c r="C126" s="910" t="s">
        <v>442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17769</v>
      </c>
      <c r="AB126" s="947"/>
      <c r="AC126" s="947"/>
      <c r="AD126" s="947"/>
      <c r="AE126" s="948"/>
      <c r="AF126" s="949">
        <v>17769</v>
      </c>
      <c r="AG126" s="947"/>
      <c r="AH126" s="947"/>
      <c r="AI126" s="947"/>
      <c r="AJ126" s="948"/>
      <c r="AK126" s="949">
        <v>17769</v>
      </c>
      <c r="AL126" s="947"/>
      <c r="AM126" s="947"/>
      <c r="AN126" s="947"/>
      <c r="AO126" s="948"/>
      <c r="AP126" s="950">
        <v>0.1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454</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2">
      <c r="A127" s="1046"/>
      <c r="B127" s="939"/>
      <c r="C127" s="961" t="s">
        <v>455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460</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5">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276639</v>
      </c>
      <c r="AB128" s="1034"/>
      <c r="AC128" s="1034"/>
      <c r="AD128" s="1034"/>
      <c r="AE128" s="1035"/>
      <c r="AF128" s="1036">
        <v>330638</v>
      </c>
      <c r="AG128" s="1034"/>
      <c r="AH128" s="1034"/>
      <c r="AI128" s="1034"/>
      <c r="AJ128" s="1035"/>
      <c r="AK128" s="1036">
        <v>332590</v>
      </c>
      <c r="AL128" s="1034"/>
      <c r="AM128" s="1034"/>
      <c r="AN128" s="1034"/>
      <c r="AO128" s="1035"/>
      <c r="AP128" s="1037"/>
      <c r="AQ128" s="1038"/>
      <c r="AR128" s="1038"/>
      <c r="AS128" s="1038"/>
      <c r="AT128" s="1039"/>
      <c r="AU128" s="214"/>
      <c r="AV128" s="214"/>
      <c r="AW128" s="214"/>
      <c r="AX128" s="884" t="s">
        <v>463</v>
      </c>
      <c r="AY128" s="885"/>
      <c r="AZ128" s="885"/>
      <c r="BA128" s="885"/>
      <c r="BB128" s="885"/>
      <c r="BC128" s="885"/>
      <c r="BD128" s="885"/>
      <c r="BE128" s="886"/>
      <c r="BF128" s="1040" t="s">
        <v>122</v>
      </c>
      <c r="BG128" s="1041"/>
      <c r="BH128" s="1041"/>
      <c r="BI128" s="1041"/>
      <c r="BJ128" s="1041"/>
      <c r="BK128" s="1041"/>
      <c r="BL128" s="1042"/>
      <c r="BM128" s="1040">
        <v>12.56</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464</v>
      </c>
      <c r="CQ128" s="714"/>
      <c r="CR128" s="714"/>
      <c r="CS128" s="714"/>
      <c r="CT128" s="714"/>
      <c r="CU128" s="714"/>
      <c r="CV128" s="714"/>
      <c r="CW128" s="714"/>
      <c r="CX128" s="714"/>
      <c r="CY128" s="714"/>
      <c r="CZ128" s="714"/>
      <c r="DA128" s="714"/>
      <c r="DB128" s="714"/>
      <c r="DC128" s="714"/>
      <c r="DD128" s="714"/>
      <c r="DE128" s="714"/>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2" t="s">
        <v>103</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465</v>
      </c>
      <c r="X129" s="1059"/>
      <c r="Y129" s="1059"/>
      <c r="Z129" s="1060"/>
      <c r="AA129" s="946">
        <v>15400187</v>
      </c>
      <c r="AB129" s="947"/>
      <c r="AC129" s="947"/>
      <c r="AD129" s="947"/>
      <c r="AE129" s="948"/>
      <c r="AF129" s="949">
        <v>18774719</v>
      </c>
      <c r="AG129" s="947"/>
      <c r="AH129" s="947"/>
      <c r="AI129" s="947"/>
      <c r="AJ129" s="948"/>
      <c r="AK129" s="949">
        <v>18598092</v>
      </c>
      <c r="AL129" s="947"/>
      <c r="AM129" s="947"/>
      <c r="AN129" s="947"/>
      <c r="AO129" s="948"/>
      <c r="AP129" s="1061"/>
      <c r="AQ129" s="1062"/>
      <c r="AR129" s="1062"/>
      <c r="AS129" s="1062"/>
      <c r="AT129" s="1063"/>
      <c r="AU129" s="215"/>
      <c r="AV129" s="215"/>
      <c r="AW129" s="215"/>
      <c r="AX129" s="1053" t="s">
        <v>466</v>
      </c>
      <c r="AY129" s="911"/>
      <c r="AZ129" s="911"/>
      <c r="BA129" s="911"/>
      <c r="BB129" s="911"/>
      <c r="BC129" s="911"/>
      <c r="BD129" s="911"/>
      <c r="BE129" s="912"/>
      <c r="BF129" s="1054" t="s">
        <v>122</v>
      </c>
      <c r="BG129" s="1055"/>
      <c r="BH129" s="1055"/>
      <c r="BI129" s="1055"/>
      <c r="BJ129" s="1055"/>
      <c r="BK129" s="1055"/>
      <c r="BL129" s="1056"/>
      <c r="BM129" s="1054">
        <v>17.559999999999999</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467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468</v>
      </c>
      <c r="X130" s="1059"/>
      <c r="Y130" s="1059"/>
      <c r="Z130" s="1060"/>
      <c r="AA130" s="946">
        <v>910096</v>
      </c>
      <c r="AB130" s="947"/>
      <c r="AC130" s="947"/>
      <c r="AD130" s="947"/>
      <c r="AE130" s="948"/>
      <c r="AF130" s="949">
        <v>818104</v>
      </c>
      <c r="AG130" s="947"/>
      <c r="AH130" s="947"/>
      <c r="AI130" s="947"/>
      <c r="AJ130" s="948"/>
      <c r="AK130" s="949">
        <v>731811</v>
      </c>
      <c r="AL130" s="947"/>
      <c r="AM130" s="947"/>
      <c r="AN130" s="947"/>
      <c r="AO130" s="948"/>
      <c r="AP130" s="1061"/>
      <c r="AQ130" s="1062"/>
      <c r="AR130" s="1062"/>
      <c r="AS130" s="1062"/>
      <c r="AT130" s="1063"/>
      <c r="AU130" s="215"/>
      <c r="AV130" s="215"/>
      <c r="AW130" s="215"/>
      <c r="AX130" s="1053" t="s">
        <v>469</v>
      </c>
      <c r="AY130" s="911"/>
      <c r="AZ130" s="911"/>
      <c r="BA130" s="911"/>
      <c r="BB130" s="911"/>
      <c r="BC130" s="911"/>
      <c r="BD130" s="911"/>
      <c r="BE130" s="912"/>
      <c r="BF130" s="1089">
        <v>2.5</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470</v>
      </c>
      <c r="X131" s="1096"/>
      <c r="Y131" s="1096"/>
      <c r="Z131" s="1097"/>
      <c r="AA131" s="992">
        <v>14490091</v>
      </c>
      <c r="AB131" s="974"/>
      <c r="AC131" s="974"/>
      <c r="AD131" s="974"/>
      <c r="AE131" s="975"/>
      <c r="AF131" s="973">
        <v>17956615</v>
      </c>
      <c r="AG131" s="974"/>
      <c r="AH131" s="974"/>
      <c r="AI131" s="974"/>
      <c r="AJ131" s="975"/>
      <c r="AK131" s="973">
        <v>17866281</v>
      </c>
      <c r="AL131" s="974"/>
      <c r="AM131" s="974"/>
      <c r="AN131" s="974"/>
      <c r="AO131" s="975"/>
      <c r="AP131" s="1098"/>
      <c r="AQ131" s="1099"/>
      <c r="AR131" s="1099"/>
      <c r="AS131" s="1099"/>
      <c r="AT131" s="1100"/>
      <c r="AU131" s="215"/>
      <c r="AV131" s="215"/>
      <c r="AW131" s="215"/>
      <c r="AX131" s="1071" t="s">
        <v>471</v>
      </c>
      <c r="AY131" s="714"/>
      <c r="AZ131" s="714"/>
      <c r="BA131" s="714"/>
      <c r="BB131" s="714"/>
      <c r="BC131" s="714"/>
      <c r="BD131" s="714"/>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472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473</v>
      </c>
      <c r="W132" s="1082"/>
      <c r="X132" s="1082"/>
      <c r="Y132" s="1082"/>
      <c r="Z132" s="1083"/>
      <c r="AA132" s="1084">
        <v>2.632012456</v>
      </c>
      <c r="AB132" s="1085"/>
      <c r="AC132" s="1085"/>
      <c r="AD132" s="1085"/>
      <c r="AE132" s="1086"/>
      <c r="AF132" s="1087">
        <v>2.466784525</v>
      </c>
      <c r="AG132" s="1085"/>
      <c r="AH132" s="1085"/>
      <c r="AI132" s="1085"/>
      <c r="AJ132" s="1086"/>
      <c r="AK132" s="1087">
        <v>2.527420228</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474</v>
      </c>
      <c r="W133" s="1065"/>
      <c r="X133" s="1065"/>
      <c r="Y133" s="1065"/>
      <c r="Z133" s="1066"/>
      <c r="AA133" s="1067">
        <v>2.2000000000000002</v>
      </c>
      <c r="AB133" s="1068"/>
      <c r="AC133" s="1068"/>
      <c r="AD133" s="1068"/>
      <c r="AE133" s="1069"/>
      <c r="AF133" s="1067">
        <v>2.2000000000000002</v>
      </c>
      <c r="AG133" s="1068"/>
      <c r="AH133" s="1068"/>
      <c r="AI133" s="1068"/>
      <c r="AJ133" s="1069"/>
      <c r="AK133" s="1067">
        <v>2.5</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qluCoUNqmZTYbxiNYq+WfswcLcji4C24R1PzWb1gbr+Pl+RqPEB286ku5D4J4Nx5khvp1SBpyI6+bBEAZ52gg==" saltValue="hxN3qLfwzzH3m45O51Vb1A==" spinCount="100000" sheet="1" objects="1" scenarios="1" formatRows="0"/>
  <mergeCells count="2034">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P54:AT54"/>
    <mergeCell ref="CH53:CL53"/>
    <mergeCell ref="CM53:CQ53"/>
    <mergeCell ref="CR53:CV53"/>
    <mergeCell ref="CW53:DA53"/>
    <mergeCell ref="DB53:DF53"/>
    <mergeCell ref="DG53:DK53"/>
    <mergeCell ref="AK54:AO54"/>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2Q4HKnBYrcg6Mit8QGQCQkD6HAjOMChNYVZR3dc4gSaDDs43vEiIm1VUvKBC5/mHE7dcwPz14vl5heZSXy6Ow==" saltValue="KVFcpdbhgLPqVU22Kx55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Ou383w1U4xxkyajoMlgI2o2uEp+a8kB7umZUxDgmN4iRVnsXYZapbZKHhGuGRWslVJBaRoq5I7aYUoTN1D94w==" saltValue="fix/gRoUTNsMoNxP2EyPD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2" t="s">
        <v>478</v>
      </c>
      <c r="AP7" s="253"/>
      <c r="AQ7" s="254" t="s">
        <v>479</v>
      </c>
      <c r="AR7" s="255"/>
    </row>
    <row r="8" spans="1:46" ht="13" x14ac:dyDescent="0.2">
      <c r="A8" s="247"/>
      <c r="AK8" s="256"/>
      <c r="AL8" s="257"/>
      <c r="AM8" s="257"/>
      <c r="AN8" s="258"/>
      <c r="AO8" s="1103"/>
      <c r="AP8" s="259" t="s">
        <v>480</v>
      </c>
      <c r="AQ8" s="260" t="s">
        <v>481</v>
      </c>
      <c r="AR8" s="261" t="s">
        <v>482</v>
      </c>
    </row>
    <row r="9" spans="1:46" ht="13" x14ac:dyDescent="0.2">
      <c r="A9" s="247"/>
      <c r="AK9" s="1104" t="s">
        <v>483</v>
      </c>
      <c r="AL9" s="1105"/>
      <c r="AM9" s="1105"/>
      <c r="AN9" s="1106"/>
      <c r="AO9" s="262">
        <v>4648295</v>
      </c>
      <c r="AP9" s="262">
        <v>75695</v>
      </c>
      <c r="AQ9" s="263">
        <v>80646</v>
      </c>
      <c r="AR9" s="264">
        <v>-6.1</v>
      </c>
    </row>
    <row r="10" spans="1:46" ht="13.5" customHeight="1" x14ac:dyDescent="0.2">
      <c r="A10" s="247"/>
      <c r="AK10" s="1104" t="s">
        <v>484</v>
      </c>
      <c r="AL10" s="1105"/>
      <c r="AM10" s="1105"/>
      <c r="AN10" s="1106"/>
      <c r="AO10" s="265">
        <v>671207</v>
      </c>
      <c r="AP10" s="265">
        <v>10930</v>
      </c>
      <c r="AQ10" s="266">
        <v>6637</v>
      </c>
      <c r="AR10" s="267">
        <v>64.7</v>
      </c>
    </row>
    <row r="11" spans="1:46" ht="13.5" customHeight="1" x14ac:dyDescent="0.2">
      <c r="A11" s="247"/>
      <c r="AK11" s="1104" t="s">
        <v>485</v>
      </c>
      <c r="AL11" s="1105"/>
      <c r="AM11" s="1105"/>
      <c r="AN11" s="1106"/>
      <c r="AO11" s="265">
        <v>64942</v>
      </c>
      <c r="AP11" s="265">
        <v>1058</v>
      </c>
      <c r="AQ11" s="266">
        <v>1119</v>
      </c>
      <c r="AR11" s="267">
        <v>-5.5</v>
      </c>
    </row>
    <row r="12" spans="1:46" ht="13.5" customHeight="1" x14ac:dyDescent="0.2">
      <c r="A12" s="247"/>
      <c r="AK12" s="1104" t="s">
        <v>486</v>
      </c>
      <c r="AL12" s="1105"/>
      <c r="AM12" s="1105"/>
      <c r="AN12" s="1106"/>
      <c r="AO12" s="265" t="s">
        <v>487</v>
      </c>
      <c r="AP12" s="265" t="s">
        <v>487</v>
      </c>
      <c r="AQ12" s="266">
        <v>8</v>
      </c>
      <c r="AR12" s="267" t="s">
        <v>487</v>
      </c>
    </row>
    <row r="13" spans="1:46" ht="13.5" customHeight="1" x14ac:dyDescent="0.2">
      <c r="A13" s="247"/>
      <c r="AK13" s="1104" t="s">
        <v>488</v>
      </c>
      <c r="AL13" s="1105"/>
      <c r="AM13" s="1105"/>
      <c r="AN13" s="1106"/>
      <c r="AO13" s="265">
        <v>127166</v>
      </c>
      <c r="AP13" s="265">
        <v>2071</v>
      </c>
      <c r="AQ13" s="266">
        <v>2502</v>
      </c>
      <c r="AR13" s="267">
        <v>-17.2</v>
      </c>
    </row>
    <row r="14" spans="1:46" ht="13.5" customHeight="1" x14ac:dyDescent="0.2">
      <c r="A14" s="247"/>
      <c r="AK14" s="1104" t="s">
        <v>489</v>
      </c>
      <c r="AL14" s="1105"/>
      <c r="AM14" s="1105"/>
      <c r="AN14" s="1106"/>
      <c r="AO14" s="265">
        <v>127556</v>
      </c>
      <c r="AP14" s="265">
        <v>2077</v>
      </c>
      <c r="AQ14" s="266">
        <v>1863</v>
      </c>
      <c r="AR14" s="267">
        <v>11.5</v>
      </c>
    </row>
    <row r="15" spans="1:46" ht="13.5" customHeight="1" x14ac:dyDescent="0.2">
      <c r="A15" s="247"/>
      <c r="AK15" s="1107" t="s">
        <v>490</v>
      </c>
      <c r="AL15" s="1108"/>
      <c r="AM15" s="1108"/>
      <c r="AN15" s="1109"/>
      <c r="AO15" s="265">
        <v>-241160</v>
      </c>
      <c r="AP15" s="265">
        <v>-3927</v>
      </c>
      <c r="AQ15" s="266">
        <v>-4800</v>
      </c>
      <c r="AR15" s="267">
        <v>-18.2</v>
      </c>
    </row>
    <row r="16" spans="1:46" ht="13" x14ac:dyDescent="0.2">
      <c r="A16" s="247"/>
      <c r="AK16" s="1107" t="s">
        <v>178</v>
      </c>
      <c r="AL16" s="1108"/>
      <c r="AM16" s="1108"/>
      <c r="AN16" s="1109"/>
      <c r="AO16" s="265">
        <v>5398006</v>
      </c>
      <c r="AP16" s="265">
        <v>87904</v>
      </c>
      <c r="AQ16" s="266">
        <v>87975</v>
      </c>
      <c r="AR16" s="267">
        <v>-0.1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10" t="s">
        <v>495</v>
      </c>
      <c r="AL21" s="1111"/>
      <c r="AM21" s="1111"/>
      <c r="AN21" s="1112"/>
      <c r="AO21" s="277">
        <v>6.45</v>
      </c>
      <c r="AP21" s="278">
        <v>7.71</v>
      </c>
      <c r="AQ21" s="279">
        <v>-1.26</v>
      </c>
      <c r="AS21" s="280"/>
      <c r="AT21" s="276"/>
    </row>
    <row r="22" spans="1:46" s="248" customFormat="1" ht="13" x14ac:dyDescent="0.2">
      <c r="A22" s="276"/>
      <c r="AK22" s="1110" t="s">
        <v>496</v>
      </c>
      <c r="AL22" s="1111"/>
      <c r="AM22" s="1111"/>
      <c r="AN22" s="1112"/>
      <c r="AO22" s="281">
        <v>97.2</v>
      </c>
      <c r="AP22" s="282">
        <v>98.3</v>
      </c>
      <c r="AQ22" s="283">
        <v>-1.1000000000000001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1" t="s">
        <v>497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2" t="s">
        <v>478</v>
      </c>
      <c r="AP30" s="253"/>
      <c r="AQ30" s="254" t="s">
        <v>479</v>
      </c>
      <c r="AR30" s="255"/>
    </row>
    <row r="31" spans="1:46" ht="13" x14ac:dyDescent="0.2">
      <c r="A31" s="247"/>
      <c r="AK31" s="256"/>
      <c r="AL31" s="257"/>
      <c r="AM31" s="257"/>
      <c r="AN31" s="258"/>
      <c r="AO31" s="1103"/>
      <c r="AP31" s="259" t="s">
        <v>480</v>
      </c>
      <c r="AQ31" s="260" t="s">
        <v>481</v>
      </c>
      <c r="AR31" s="261" t="s">
        <v>482</v>
      </c>
    </row>
    <row r="32" spans="1:46" ht="27" customHeight="1" x14ac:dyDescent="0.2">
      <c r="A32" s="247"/>
      <c r="AK32" s="1118" t="s">
        <v>500</v>
      </c>
      <c r="AL32" s="1119"/>
      <c r="AM32" s="1119"/>
      <c r="AN32" s="1120"/>
      <c r="AO32" s="291">
        <v>749387</v>
      </c>
      <c r="AP32" s="291">
        <v>12203</v>
      </c>
      <c r="AQ32" s="292">
        <v>41451</v>
      </c>
      <c r="AR32" s="293">
        <v>-70.599999999999994</v>
      </c>
    </row>
    <row r="33" spans="1:46" ht="13.5" customHeight="1" x14ac:dyDescent="0.2">
      <c r="A33" s="247"/>
      <c r="AK33" s="1118" t="s">
        <v>501</v>
      </c>
      <c r="AL33" s="1119"/>
      <c r="AM33" s="1119"/>
      <c r="AN33" s="1120"/>
      <c r="AO33" s="291" t="s">
        <v>487</v>
      </c>
      <c r="AP33" s="291" t="s">
        <v>487</v>
      </c>
      <c r="AQ33" s="292" t="s">
        <v>487</v>
      </c>
      <c r="AR33" s="293" t="s">
        <v>487</v>
      </c>
    </row>
    <row r="34" spans="1:46" ht="27" customHeight="1" x14ac:dyDescent="0.2">
      <c r="A34" s="247"/>
      <c r="AK34" s="1118" t="s">
        <v>502</v>
      </c>
      <c r="AL34" s="1119"/>
      <c r="AM34" s="1119"/>
      <c r="AN34" s="1120"/>
      <c r="AO34" s="291" t="s">
        <v>487</v>
      </c>
      <c r="AP34" s="291" t="s">
        <v>487</v>
      </c>
      <c r="AQ34" s="292">
        <v>35</v>
      </c>
      <c r="AR34" s="293" t="s">
        <v>487</v>
      </c>
    </row>
    <row r="35" spans="1:46" ht="27" customHeight="1" x14ac:dyDescent="0.2">
      <c r="A35" s="247"/>
      <c r="AK35" s="1118" t="s">
        <v>503</v>
      </c>
      <c r="AL35" s="1119"/>
      <c r="AM35" s="1119"/>
      <c r="AN35" s="1120"/>
      <c r="AO35" s="291">
        <v>692448</v>
      </c>
      <c r="AP35" s="291">
        <v>11276</v>
      </c>
      <c r="AQ35" s="292">
        <v>11775</v>
      </c>
      <c r="AR35" s="293">
        <v>-4.2</v>
      </c>
    </row>
    <row r="36" spans="1:46" ht="27" customHeight="1" x14ac:dyDescent="0.2">
      <c r="A36" s="247"/>
      <c r="AK36" s="1118" t="s">
        <v>504</v>
      </c>
      <c r="AL36" s="1119"/>
      <c r="AM36" s="1119"/>
      <c r="AN36" s="1120"/>
      <c r="AO36" s="291">
        <v>53798</v>
      </c>
      <c r="AP36" s="291">
        <v>876</v>
      </c>
      <c r="AQ36" s="292">
        <v>2188</v>
      </c>
      <c r="AR36" s="293">
        <v>-60</v>
      </c>
    </row>
    <row r="37" spans="1:46" ht="13.5" customHeight="1" x14ac:dyDescent="0.2">
      <c r="A37" s="247"/>
      <c r="AK37" s="1118" t="s">
        <v>505</v>
      </c>
      <c r="AL37" s="1119"/>
      <c r="AM37" s="1119"/>
      <c r="AN37" s="1120"/>
      <c r="AO37" s="291">
        <v>20324</v>
      </c>
      <c r="AP37" s="291">
        <v>331</v>
      </c>
      <c r="AQ37" s="292">
        <v>531</v>
      </c>
      <c r="AR37" s="293">
        <v>-37.700000000000003</v>
      </c>
    </row>
    <row r="38" spans="1:46" ht="27" customHeight="1" x14ac:dyDescent="0.2">
      <c r="A38" s="247"/>
      <c r="AK38" s="1121" t="s">
        <v>506</v>
      </c>
      <c r="AL38" s="1122"/>
      <c r="AM38" s="1122"/>
      <c r="AN38" s="1123"/>
      <c r="AO38" s="294" t="s">
        <v>487</v>
      </c>
      <c r="AP38" s="294" t="s">
        <v>487</v>
      </c>
      <c r="AQ38" s="295">
        <v>1</v>
      </c>
      <c r="AR38" s="283" t="s">
        <v>487</v>
      </c>
      <c r="AS38" s="290"/>
    </row>
    <row r="39" spans="1:46" ht="13" x14ac:dyDescent="0.2">
      <c r="A39" s="247"/>
      <c r="AK39" s="1121" t="s">
        <v>507</v>
      </c>
      <c r="AL39" s="1122"/>
      <c r="AM39" s="1122"/>
      <c r="AN39" s="1123"/>
      <c r="AO39" s="291">
        <v>-332590</v>
      </c>
      <c r="AP39" s="291">
        <v>-5416</v>
      </c>
      <c r="AQ39" s="292">
        <v>-5414</v>
      </c>
      <c r="AR39" s="293">
        <v>0</v>
      </c>
      <c r="AS39" s="290"/>
    </row>
    <row r="40" spans="1:46" ht="27" customHeight="1" x14ac:dyDescent="0.2">
      <c r="A40" s="247"/>
      <c r="AK40" s="1118" t="s">
        <v>508</v>
      </c>
      <c r="AL40" s="1119"/>
      <c r="AM40" s="1119"/>
      <c r="AN40" s="1120"/>
      <c r="AO40" s="291">
        <v>-731811</v>
      </c>
      <c r="AP40" s="291">
        <v>-11917</v>
      </c>
      <c r="AQ40" s="292">
        <v>-35360</v>
      </c>
      <c r="AR40" s="293">
        <v>-66.3</v>
      </c>
      <c r="AS40" s="290"/>
    </row>
    <row r="41" spans="1:46" ht="13" x14ac:dyDescent="0.2">
      <c r="A41" s="247"/>
      <c r="AK41" s="1124" t="s">
        <v>288</v>
      </c>
      <c r="AL41" s="1125"/>
      <c r="AM41" s="1125"/>
      <c r="AN41" s="1126"/>
      <c r="AO41" s="291">
        <v>451556</v>
      </c>
      <c r="AP41" s="291">
        <v>7353</v>
      </c>
      <c r="AQ41" s="292">
        <v>15207</v>
      </c>
      <c r="AR41" s="293">
        <v>-51.6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3" t="s">
        <v>478</v>
      </c>
      <c r="AN49" s="1115" t="s">
        <v>511</v>
      </c>
      <c r="AO49" s="1116"/>
      <c r="AP49" s="1116"/>
      <c r="AQ49" s="1116"/>
      <c r="AR49" s="1117"/>
    </row>
    <row r="50" spans="1:44" ht="13" x14ac:dyDescent="0.2">
      <c r="A50" s="247"/>
      <c r="AK50" s="305"/>
      <c r="AL50" s="306"/>
      <c r="AM50" s="1114"/>
      <c r="AN50" s="307" t="s">
        <v>512</v>
      </c>
      <c r="AO50" s="308" t="s">
        <v>513</v>
      </c>
      <c r="AP50" s="309" t="s">
        <v>514</v>
      </c>
      <c r="AQ50" s="310" t="s">
        <v>515</v>
      </c>
      <c r="AR50" s="311" t="s">
        <v>516</v>
      </c>
    </row>
    <row r="51" spans="1:44" ht="13" x14ac:dyDescent="0.2">
      <c r="A51" s="247"/>
      <c r="AK51" s="303" t="s">
        <v>517</v>
      </c>
      <c r="AL51" s="304"/>
      <c r="AM51" s="312">
        <v>3672089</v>
      </c>
      <c r="AN51" s="313">
        <v>59926</v>
      </c>
      <c r="AO51" s="314">
        <v>-8.6</v>
      </c>
      <c r="AP51" s="315">
        <v>63812</v>
      </c>
      <c r="AQ51" s="316">
        <v>2.2999999999999998</v>
      </c>
      <c r="AR51" s="317">
        <v>-10.9</v>
      </c>
    </row>
    <row r="52" spans="1:44" ht="13" x14ac:dyDescent="0.2">
      <c r="A52" s="247"/>
      <c r="AK52" s="318"/>
      <c r="AL52" s="319" t="s">
        <v>518</v>
      </c>
      <c r="AM52" s="320">
        <v>2271298</v>
      </c>
      <c r="AN52" s="321">
        <v>37066</v>
      </c>
      <c r="AO52" s="322">
        <v>4.7</v>
      </c>
      <c r="AP52" s="323">
        <v>33848</v>
      </c>
      <c r="AQ52" s="324">
        <v>-4.2</v>
      </c>
      <c r="AR52" s="325">
        <v>8.9</v>
      </c>
    </row>
    <row r="53" spans="1:44" ht="13" x14ac:dyDescent="0.2">
      <c r="A53" s="247"/>
      <c r="AK53" s="303" t="s">
        <v>519</v>
      </c>
      <c r="AL53" s="304"/>
      <c r="AM53" s="312">
        <v>5062971</v>
      </c>
      <c r="AN53" s="313">
        <v>82667</v>
      </c>
      <c r="AO53" s="314">
        <v>37.9</v>
      </c>
      <c r="AP53" s="315">
        <v>54225</v>
      </c>
      <c r="AQ53" s="316">
        <v>-15</v>
      </c>
      <c r="AR53" s="317">
        <v>52.9</v>
      </c>
    </row>
    <row r="54" spans="1:44" ht="13" x14ac:dyDescent="0.2">
      <c r="A54" s="247"/>
      <c r="AK54" s="318"/>
      <c r="AL54" s="319" t="s">
        <v>518</v>
      </c>
      <c r="AM54" s="320">
        <v>1784480</v>
      </c>
      <c r="AN54" s="321">
        <v>29137</v>
      </c>
      <c r="AO54" s="322">
        <v>-21.4</v>
      </c>
      <c r="AP54" s="323">
        <v>27337</v>
      </c>
      <c r="AQ54" s="324">
        <v>-19.2</v>
      </c>
      <c r="AR54" s="325">
        <v>-2.2000000000000002</v>
      </c>
    </row>
    <row r="55" spans="1:44" ht="13" x14ac:dyDescent="0.2">
      <c r="A55" s="247"/>
      <c r="AK55" s="303" t="s">
        <v>520</v>
      </c>
      <c r="AL55" s="304"/>
      <c r="AM55" s="312">
        <v>4403781</v>
      </c>
      <c r="AN55" s="313">
        <v>71624</v>
      </c>
      <c r="AO55" s="314">
        <v>-13.4</v>
      </c>
      <c r="AP55" s="315">
        <v>54016</v>
      </c>
      <c r="AQ55" s="316">
        <v>-0.4</v>
      </c>
      <c r="AR55" s="317">
        <v>-13</v>
      </c>
    </row>
    <row r="56" spans="1:44" ht="13" x14ac:dyDescent="0.2">
      <c r="A56" s="247"/>
      <c r="AK56" s="318"/>
      <c r="AL56" s="319" t="s">
        <v>518</v>
      </c>
      <c r="AM56" s="320">
        <v>2821971</v>
      </c>
      <c r="AN56" s="321">
        <v>45897</v>
      </c>
      <c r="AO56" s="322">
        <v>57.5</v>
      </c>
      <c r="AP56" s="323">
        <v>28078</v>
      </c>
      <c r="AQ56" s="324">
        <v>2.7</v>
      </c>
      <c r="AR56" s="325">
        <v>54.8</v>
      </c>
    </row>
    <row r="57" spans="1:44" ht="13" x14ac:dyDescent="0.2">
      <c r="A57" s="247"/>
      <c r="AK57" s="303" t="s">
        <v>521</v>
      </c>
      <c r="AL57" s="304"/>
      <c r="AM57" s="312">
        <v>3237690</v>
      </c>
      <c r="AN57" s="313">
        <v>52708</v>
      </c>
      <c r="AO57" s="314">
        <v>-26.4</v>
      </c>
      <c r="AP57" s="315">
        <v>52786</v>
      </c>
      <c r="AQ57" s="316">
        <v>-2.2999999999999998</v>
      </c>
      <c r="AR57" s="317">
        <v>-24.1</v>
      </c>
    </row>
    <row r="58" spans="1:44" ht="13" x14ac:dyDescent="0.2">
      <c r="A58" s="247"/>
      <c r="AK58" s="318"/>
      <c r="AL58" s="319" t="s">
        <v>518</v>
      </c>
      <c r="AM58" s="320">
        <v>2087728</v>
      </c>
      <c r="AN58" s="321">
        <v>33987</v>
      </c>
      <c r="AO58" s="322">
        <v>-25.9</v>
      </c>
      <c r="AP58" s="323">
        <v>28742</v>
      </c>
      <c r="AQ58" s="324">
        <v>2.4</v>
      </c>
      <c r="AR58" s="325">
        <v>-28.3</v>
      </c>
    </row>
    <row r="59" spans="1:44" ht="13" x14ac:dyDescent="0.2">
      <c r="A59" s="247"/>
      <c r="AK59" s="303" t="s">
        <v>522</v>
      </c>
      <c r="AL59" s="304"/>
      <c r="AM59" s="312">
        <v>4720295</v>
      </c>
      <c r="AN59" s="313">
        <v>76868</v>
      </c>
      <c r="AO59" s="314">
        <v>45.8</v>
      </c>
      <c r="AP59" s="315">
        <v>58465</v>
      </c>
      <c r="AQ59" s="316">
        <v>10.8</v>
      </c>
      <c r="AR59" s="317">
        <v>35</v>
      </c>
    </row>
    <row r="60" spans="1:44" ht="13" x14ac:dyDescent="0.2">
      <c r="A60" s="247"/>
      <c r="AK60" s="318"/>
      <c r="AL60" s="319" t="s">
        <v>518</v>
      </c>
      <c r="AM60" s="320">
        <v>3439604</v>
      </c>
      <c r="AN60" s="321">
        <v>56012</v>
      </c>
      <c r="AO60" s="322">
        <v>64.8</v>
      </c>
      <c r="AP60" s="323">
        <v>34452</v>
      </c>
      <c r="AQ60" s="324">
        <v>19.899999999999999</v>
      </c>
      <c r="AR60" s="325">
        <v>44.9</v>
      </c>
    </row>
    <row r="61" spans="1:44" ht="13" x14ac:dyDescent="0.2">
      <c r="A61" s="247"/>
      <c r="AK61" s="303" t="s">
        <v>523</v>
      </c>
      <c r="AL61" s="326"/>
      <c r="AM61" s="312">
        <v>4219365</v>
      </c>
      <c r="AN61" s="313">
        <v>68759</v>
      </c>
      <c r="AO61" s="314">
        <v>7.1</v>
      </c>
      <c r="AP61" s="315">
        <v>56661</v>
      </c>
      <c r="AQ61" s="327">
        <v>-0.9</v>
      </c>
      <c r="AR61" s="317">
        <v>8</v>
      </c>
    </row>
    <row r="62" spans="1:44" ht="13" x14ac:dyDescent="0.2">
      <c r="A62" s="247"/>
      <c r="AK62" s="318"/>
      <c r="AL62" s="319" t="s">
        <v>518</v>
      </c>
      <c r="AM62" s="320">
        <v>2481016</v>
      </c>
      <c r="AN62" s="321">
        <v>40420</v>
      </c>
      <c r="AO62" s="322">
        <v>15.9</v>
      </c>
      <c r="AP62" s="323">
        <v>30491</v>
      </c>
      <c r="AQ62" s="324">
        <v>0.3</v>
      </c>
      <c r="AR62" s="325">
        <v>15.6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lDIUZhDqiuwTP9FIfLG47qsjkYaRtuf+xLbLcAo/+ypJUYD/KXo8iz7dxQaxjc54u6EwuL5ZkANaYGnywGCkKg==" saltValue="FmBp/GfwklEbxnAh/6RV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KwOwz3N3tBUOfeFSJBdM30AI/gKXINr0U+c4LuRBQCeyUNSfxak/ik4pjUM9Ep1vQwoJIJeaN26GRbBGHr4N7w==" saltValue="MpdYRG+e/Jqd/xO9EdHdU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zacFLpNG6qDCuzfCPWlA0eWHSoaT0kdWLIwBWcYIMAdcE76M+1o5EOl8W/UMP/b+e3bCrptUM6Io3chpZSkD1w==" saltValue="jIFCCC6sf4cN07yJgjDc7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7" t="s">
        <v>3</v>
      </c>
      <c r="D47" s="1127"/>
      <c r="E47" s="1128"/>
      <c r="F47" s="11">
        <v>44.1</v>
      </c>
      <c r="G47" s="12">
        <v>41.9</v>
      </c>
      <c r="H47" s="12">
        <v>49.71</v>
      </c>
      <c r="I47" s="12">
        <v>40.130000000000003</v>
      </c>
      <c r="J47" s="13">
        <v>37.89</v>
      </c>
    </row>
    <row r="48" spans="2:10" ht="57.75" customHeight="1" x14ac:dyDescent="0.2">
      <c r="B48" s="14"/>
      <c r="C48" s="1129" t="s">
        <v>4</v>
      </c>
      <c r="D48" s="1129"/>
      <c r="E48" s="1130"/>
      <c r="F48" s="15">
        <v>13.61</v>
      </c>
      <c r="G48" s="16">
        <v>14.58</v>
      </c>
      <c r="H48" s="16">
        <v>14.57</v>
      </c>
      <c r="I48" s="16">
        <v>10.4</v>
      </c>
      <c r="J48" s="17">
        <v>13.51</v>
      </c>
    </row>
    <row r="49" spans="2:10" ht="57.75" customHeight="1" thickBot="1" x14ac:dyDescent="0.25">
      <c r="B49" s="18"/>
      <c r="C49" s="1131" t="s">
        <v>5</v>
      </c>
      <c r="D49" s="1131"/>
      <c r="E49" s="1132"/>
      <c r="F49" s="19">
        <v>2.39</v>
      </c>
      <c r="G49" s="20" t="s">
        <v>530</v>
      </c>
      <c r="H49" s="20">
        <v>4.8099999999999996</v>
      </c>
      <c r="I49" s="20" t="s">
        <v>531</v>
      </c>
      <c r="J49" s="21">
        <v>0.39</v>
      </c>
    </row>
    <row r="50" spans="2:10" ht="13" x14ac:dyDescent="0.2"/>
  </sheetData>
  <sheetProtection algorithmName="SHA-512" hashValue="CGfwGQ5FR5uHbtPFYisdujjtdsoeJX6lrlKGZkQ26FxAYYJ1fIzL3RqWolN4PRrqvgqrbY1wAZakmonnOszS1A==" saltValue="sj7EiYgEDaGkCbDiPsYO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2026-03-16T02:47:41Z</cp:lastPrinted>
  <dcterms:created xsi:type="dcterms:W3CDTF">2026-02-23T07:13:01Z</dcterms:created>
  <dcterms:modified xsi:type="dcterms:W3CDTF">2026-03-16T10:23:14Z</dcterms:modified>
  <cp:category/>
</cp:coreProperties>
</file>