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38A50030-B62E-4863-9F82-75114B2D5489}" xr6:coauthVersionLast="47" xr6:coauthVersionMax="47" xr10:uidLastSave="{00000000-0000-0000-0000-000000000000}"/>
  <bookViews>
    <workbookView xWindow="337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V23" i="12"/>
  <c r="Q23" i="12"/>
  <c r="AP23" i="12"/>
  <c r="AU63" i="12"/>
  <c r="AP63" i="12"/>
  <c r="AP88" i="12"/>
  <c r="AU88" i="12"/>
  <c r="AF88" i="12"/>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<sst xmlns="http://schemas.openxmlformats.org/spreadsheetml/2006/main" count="1142" uniqueCount="560">
  <si>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</si>
  <si>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</si>
  <si>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</si>
  <si>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</si>
  <si>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</si>
  <si>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</si>
  <si>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</si>
  <si>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</si>
  <si>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</si>
  <si>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</si>
  <si>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</si>
  <si>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</si>
  <si>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</si>
  <si>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</si>
  <si>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</si>
  <si>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</si>
  <si>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</si>
  <si>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</si>
  <si>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</si>
  <si>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</si>
  <si>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</si>
  <si>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</si>
  <si>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</si>
  <si>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</si>
  <si>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</si>
  <si>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</si>
  <si>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</si>
  <si>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</si>
  <si>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</si>
  <si>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</si>
  <si>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</si>
  <si>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</si>
  <si>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</si>
  <si>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</si>
  <si>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</si>
  <si>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</si>
  <si>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</si>
  <si>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</si>
  <si>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</si>
  <si>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</si>
  <si>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</si>
  <si>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</si>
  <si>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</si>
  <si>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</si>
  <si>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</si>
  <si>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</si>
  <si>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</si>
  <si>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</si>
  <si>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</si>
  <si>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</si>
  <si>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</si>
  <si>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</si>
  <si>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</si>
  <si>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</si>
  <si>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</si>
  <si>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</si>
  <si>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</si>
  <si>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</si>
  <si>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</si>
  <si>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</si>
  <si>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</si>
  <si>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</si>
  <si>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</si>
  <si>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</si>
  <si>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</si>
  <si>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</si>
  <si>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</si>
  <si>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</si>
  <si>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</si>
  <si>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</si>
  <si>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</si>
  <si>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</si>
  <si>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</si>
  <si>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</si>
  <si>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</si>
  <si>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</si>
  <si>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</si>
  <si>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</si>
  <si>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</si>
  <si>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</si>
  <si>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</si>
  <si>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</si>
  <si>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</si>
  <si>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</si>
  <si>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</si>
  <si>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</si>
  <si>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</si>
  <si>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</si>
  <si>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</si>
  <si>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</si>
  <si>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</si>
  <si>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</si>
  <si>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</si>
  <si>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</si>
  <si>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愛西市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</si>
  <si>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</si>
  <si>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</si>
  <si>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</si>
  <si>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</si>
  <si>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</si>
  <si>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</si>
  <si>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</si>
  <si>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</si>
  <si>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</si>
  <si>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</si>
  <si>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</si>
  <si>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</si>
  <si>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</si>
  <si>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</si>
  <si>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</si>
  <si>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</si>
  <si>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</si>
  <si>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</si>
  <si>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</si>
  <si>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</si>
  <si>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</si>
  <si>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</si>
  <si>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</si>
  <si>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</si>
  <si>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</si>
  <si>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</si>
  <si>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</si>
  <si>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</si>
  <si>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</si>
  <si>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</si>
  <si>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</si>
  <si>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</si>
  <si>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</si>
  <si>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</si>
  <si>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</si>
  <si>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</si>
  <si>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</si>
  <si>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</si>
  <si>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</si>
  <si>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</si>
  <si>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</si>
  <si>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</si>
  <si>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</si>
  <si>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</si>
  <si>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</si>
  <si>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</si>
  <si>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</si>
  <si>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</si>
  <si>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</si>
  <si>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</si>
  <si>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</si>
  <si>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</si>
  <si>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</si>
  <si>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</si>
  <si>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</si>
  <si>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</si>
  <si>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</si>
  <si>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</si>
  <si>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</si>
  <si>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</si>
  <si>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</si>
  <si>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</si>
  <si>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</si>
  <si>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</si>
  <si>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</si>
  <si>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</si>
  <si>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</si>
  <si>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</si>
  <si>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</si>
  <si>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</si>
  <si>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</si>
  <si>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</si>
  <si>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</si>
  <si>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</si>
  <si>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</si>
  <si>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</si>
  <si>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</si>
  <si>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</si>
  <si>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</si>
  <si>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</si>
  <si>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</si>
  <si>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</si>
  <si>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</si>
  <si>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</si>
  <si>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</si>
  <si>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</si>
  <si>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</si>
  <si>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</si>
  <si>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</si>
  <si>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</si>
  <si>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</si>
  <si>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</si>
  <si>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</si>
  <si>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</si>
  <si>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</si>
  <si>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</si>
  <si>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</si>
  <si>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</si>
  <si>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</si>
  <si>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</si>
  <si>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</si>
  <si>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</si>
  <si>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</si>
  <si>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</si>
  <si>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</si>
  <si>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</si>
  <si>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</si>
  <si>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</si>
  <si>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愛知県愛西市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</si>
  <si>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</si>
  <si>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</si>
  <si>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</si>
  <si>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</si>
  <si>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</si>
  <si>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</si>
  <si>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</si>
  <si>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</si>
  <si>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</si>
  <si>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</si>
  <si>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</si>
  <si>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</si>
  <si>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</si>
  <si>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</si>
  <si>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</si>
  <si>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</si>
  <si>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</si>
  <si>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</si>
  <si>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</si>
  <si>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</si>
  <si>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</si>
  <si>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</si>
  <si>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</si>
  <si>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</si>
  <si>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</si>
  <si>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</si>
  <si>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</si>
  <si>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</si>
  <si>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</si>
  <si>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</si>
  <si>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</si>
  <si>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</si>
  <si>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</si>
  <si>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</si>
  <si>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</si>
  <si>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</si>
  <si>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</si>
  <si>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</si>
  <si>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</si>
  <si>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</si>
  <si>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</si>
  <si>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</si>
  <si>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</si>
  <si>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</si>
  <si>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</si>
  <si>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</si>
  <si>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</si>
  <si>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</si>
  <si>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</si>
  <si>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</si>
  <si>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</si>
  <si>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</si>
  <si>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</si>
  <si>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</si>
  <si>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</si>
  <si>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</si>
  <si>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</si>
  <si>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</si>
  <si>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</si>
  <si>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</si>
  <si>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</si>
  <si>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</si>
  <si>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</si>
  <si>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</si>
  <si>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</si>
  <si>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</si>
  <si>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</si>
  <si>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</si>
  <si>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</si>
  <si>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</si>
  <si>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</si>
  <si>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</si>
  <si>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</si>
  <si>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</si>
  <si>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</si>
  <si>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</si>
  <si>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</si>
  <si>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</si>
  <si>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</si>
  <si>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</si>
  <si>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</si>
  <si>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</si>
  <si>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</si>
  <si>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</si>
  <si>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</si>
  <si>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</si>
  <si>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</si>
  <si>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</si>
  <si>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</si>
  <si>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</si>
  <si>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</si>
  <si>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</si>
  <si>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</si>
  <si>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</si>
  <si>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</si>
  <si>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</si>
  <si>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</si>
  <si>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</si>
  <si>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</si>
  <si>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</si>
  <si>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</si>
  <si>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</si>
  <si>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</si>
  <si>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</si>
  <si>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</si>
  <si>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</si>
  <si>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</si>
  <si>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</si>
  <si>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</si>
  <si>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</si>
  <si>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</si>
  <si>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</si>
  <si>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</si>
  <si>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</si>
  <si>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</si>
  <si>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</si>
  <si>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</si>
  <si>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</si>
  <si>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</si>
  <si>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</si>
  <si>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</si>
  <si>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</si>
  <si>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</si>
  <si>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</si>
  <si>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</si>
  <si>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</si>
  <si>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</si>
  <si>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</si>
  <si>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</si>
  <si>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</si>
  <si>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</si>
  <si>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</si>
  <si>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</si>
  <si>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</si>
  <si>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</si>
  <si>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</si>
  <si>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</si>
  <si>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</si>
  <si>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</si>
  <si>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</si>
  <si>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</si>
  <si>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</si>
  <si>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</si>
  <si>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</si>
  <si>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</si>
  <si>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</si>
  <si>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</si>
  <si>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</si>
  <si>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</si>
  <si>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</si>
  <si>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愛知県愛西市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</si>
  <si>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</si>
  <si>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</si>
  <si>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</si>
  <si>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</si>
  <si>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</si>
  <si>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</si>
  <si>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</si>
  <si>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</si>
  <si>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</si>
  <si>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</si>
  <si>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</si>
  <si>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</si>
  <si>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</si>
  <si>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</si>
  <si>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</si>
  <si>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</si>
  <si>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</si>
  <si>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</si>
  <si>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</si>
  <si>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</si>
  <si>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</si>
  <si>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</si>
  <si>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</si>
  <si>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</si>
  <si>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</si>
  <si>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</si>
  <si>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</si>
  <si>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</si>
  <si>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</si>
  <si>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</si>
  <si>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</si>
  <si>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</si>
  <si>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</si>
  <si>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</si>
  <si>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</si>
  <si>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</si>
  <si>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</si>
  <si>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</si>
  <si>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</si>
  <si>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</si>
  <si>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</si>
  <si>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</si>
  <si>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</si>
  <si>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</si>
  <si>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</si>
  <si>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</si>
  <si>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</si>
  <si>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</si>
  <si>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</si>
  <si>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</si>
  <si>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</si>
  <si>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</si>
  <si>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</si>
  <si>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</si>
  <si>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</si>
  <si>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</si>
  <si>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</si>
  <si>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</si>
  <si>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</si>
  <si>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</si>
  <si>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</si>
  <si>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</si>
  <si>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</si>
  <si>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</si>
  <si>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</si>
  <si>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</si>
  <si>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</si>
  <si>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</si>
  <si>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</si>
  <si>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</si>
  <si>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</si>
  <si>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</si>
  <si>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</si>
  <si>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</si>
  <si>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</si>
  <si>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</si>
  <si>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</si>
  <si>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</si>
  <si>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</si>
  <si>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</si>
  <si>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</si>
  <si>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</si>
  <si>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</si>
  <si>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</si>
  <si>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</si>
  <si>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</si>
  <si>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</si>
  <si>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</si>
  <si>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</si>
  <si>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</si>
  <si>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</si>
  <si>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</si>
  <si>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</si>
  <si>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</si>
  <si>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</si>
  <si>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</si>
  <si>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</si>
  <si>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</si>
  <si>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</si>
  <si>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</si>
  <si>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</si>
  <si>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</si>
  <si>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</si>
  <si>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</si>
  <si>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</si>
  <si>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</si>
  <si>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</si>
  <si>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</si>
  <si>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</si>
  <si>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</si>
  <si>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</si>
  <si>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</si>
  <si>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</si>
  <si>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</si>
  <si>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</si>
  <si>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</si>
  <si>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</si>
  <si>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</si>
  <si>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</si>
  <si>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</si>
  <si>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</si>
  <si>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</si>
  <si>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</si>
  <si>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</si>
  <si>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</si>
  <si>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</si>
  <si>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</si>
  <si>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</si>
  <si>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</si>
  <si>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</si>
  <si>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</si>
  <si>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</si>
  <si>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</si>
  <si>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</si>
  <si>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</si>
  <si>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</si>
  <si>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</si>
  <si>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</si>
  <si>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</si>
  <si>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</si>
  <si>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</si>
  <si>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</si>
  <si>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</si>
  <si>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</si>
  <si>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</si>
  <si>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</si>
  <si>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</si>
  <si>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</si>
  <si>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</si>
  <si>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</si>
  <si>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</si>
  <si>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</si>
  <si>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</si>
  <si>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</si>
  <si>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</si>
  <si>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</si>
  <si>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</si>
  <si>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</si>
  <si>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</si>
  <si>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</si>
  <si>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</si>
  <si>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</si>
  <si>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</si>
  <si>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</si>
  <si>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</si>
  <si>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</si>
  <si>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</si>
  <si>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</si>
  <si>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</si>
  <si>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</si>
  <si>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</si>
  <si>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</si>
  <si>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</si>
  <si>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</si>
  <si>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</si>
  <si>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2.50</t>
  </si>
  <si>
    <t>▲ 2.26</t>
  </si>
  <si>
    <t>▲ 6.85</t>
  </si>
  <si>
    <t>一般会計</t>
  </si>
  <si>
    <t>下水道事業会計</t>
  </si>
  <si>
    <t>水道事業会計</t>
  </si>
  <si>
    <t>介護保険特別会計（保険事業勘定）</t>
  </si>
  <si>
    <t>国民健康保険特別会計（事業勘定）</t>
  </si>
  <si>
    <t>後期高齢者医療特別会計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</si>
  <si>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</si>
  <si>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</si>
  <si>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</si>
  <si>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</si>
  <si>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</si>
  <si>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</si>
  <si>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</si>
  <si>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</si>
  <si>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t>
    <phoneticPr fontId="2"/>
  </si>
  <si>
    <t>海部地区水防事務組合</t>
    <rPh sb="0" eb="8">
      <t>アマチクスイボウジム</t>
    </rPh>
    <rPh sb="8" eb="10">
      <t>クミアイ</t>
    </rPh>
    <phoneticPr fontId="2"/>
  </si>
  <si>
    <t>海部地区急病診療所組合</t>
    <rPh sb="0" eb="6">
      <t>アマチクキュウビョウ</t>
    </rPh>
    <rPh sb="6" eb="9">
      <t>シンリョウジョ</t>
    </rPh>
    <rPh sb="9" eb="11">
      <t>クミアイ</t>
    </rPh>
    <phoneticPr fontId="2"/>
  </si>
  <si>
    <t>海部地区環境事務組合</t>
    <rPh sb="0" eb="4">
      <t>アマチク</t>
    </rPh>
    <rPh sb="4" eb="8">
      <t>カンキョウジム</t>
    </rPh>
    <rPh sb="8" eb="10">
      <t>クミアイ</t>
    </rPh>
    <phoneticPr fontId="2"/>
  </si>
  <si>
    <t>海部南部水道企業団</t>
    <rPh sb="0" eb="4">
      <t>アマナンブ</t>
    </rPh>
    <rPh sb="4" eb="9">
      <t>スイドウキギョウダン</t>
    </rPh>
    <phoneticPr fontId="2"/>
  </si>
  <si>
    <t>愛知県市町村職員退職手当組合</t>
    <rPh sb="0" eb="3">
      <t>アイチケン</t>
    </rPh>
    <rPh sb="3" eb="6">
      <t>シチョウソン</t>
    </rPh>
    <rPh sb="6" eb="8">
      <t>ショクイン</t>
    </rPh>
    <rPh sb="8" eb="12">
      <t>タイショクテアテ</t>
    </rPh>
    <rPh sb="12" eb="14">
      <t>クミアイ</t>
    </rPh>
    <phoneticPr fontId="2"/>
  </si>
  <si>
    <t>愛知県後期高齢者医療広域連合（一般会計）</t>
    <rPh sb="0" eb="8">
      <t>アイチケンコウキコウレイシャ</t>
    </rPh>
    <rPh sb="8" eb="10">
      <t>イリョウ</t>
    </rPh>
    <rPh sb="10" eb="14">
      <t>コウイキレンゴウ</t>
    </rPh>
    <rPh sb="15" eb="17">
      <t>イッパン</t>
    </rPh>
    <rPh sb="17" eb="19">
      <t>カイケイ</t>
    </rPh>
    <phoneticPr fontId="2"/>
  </si>
  <si>
    <t>愛知県後期高齢者医療広域連合（後期高齢者医療特別会計）</t>
    <rPh sb="0" eb="8">
      <t>アイチケンコウキコウレイシャ</t>
    </rPh>
    <rPh sb="8" eb="10">
      <t>イリョウ</t>
    </rPh>
    <rPh sb="10" eb="14">
      <t>コウイキレンゴウ</t>
    </rPh>
    <rPh sb="15" eb="20">
      <t>コウキコウレイシャ</t>
    </rPh>
    <rPh sb="20" eb="22">
      <t>イリョウ</t>
    </rPh>
    <rPh sb="22" eb="24">
      <t>トクベツ</t>
    </rPh>
    <rPh sb="24" eb="26">
      <t>カイケイ</t>
    </rPh>
    <phoneticPr fontId="2"/>
  </si>
  <si>
    <t>公共事業整備基金</t>
    <rPh sb="0" eb="2">
      <t>コウキョウ</t>
    </rPh>
    <rPh sb="2" eb="4">
      <t>ジギョウ</t>
    </rPh>
    <rPh sb="4" eb="6">
      <t>セイビ</t>
    </rPh>
    <rPh sb="6" eb="8">
      <t>キキン</t>
    </rPh>
    <phoneticPr fontId="5"/>
  </si>
  <si>
    <t>市民協働まちづくり基金</t>
    <rPh sb="0" eb="4">
      <t>シミンキョウドウ</t>
    </rPh>
    <rPh sb="9" eb="11">
      <t>キキン</t>
    </rPh>
    <phoneticPr fontId="5"/>
  </si>
  <si>
    <t>地域づくり振興基金</t>
    <rPh sb="0" eb="2">
      <t>チイキ</t>
    </rPh>
    <rPh sb="5" eb="7">
      <t>シンコウ</t>
    </rPh>
    <rPh sb="7" eb="9">
      <t>キキン</t>
    </rPh>
    <phoneticPr fontId="5"/>
  </si>
  <si>
    <t>地域福祉振興基金</t>
    <phoneticPr fontId="2"/>
  </si>
  <si>
    <t>ふるさとづくり事業推進基金</t>
    <rPh sb="7" eb="9">
      <t>ジギョウ</t>
    </rPh>
    <rPh sb="9" eb="11">
      <t>スイシン</t>
    </rPh>
    <rPh sb="11" eb="13">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</si>
</sst>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2B42-4E02-8B4A-99D0CEDC6D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38894</c:v>
                </c:pt>
                <c:pt idx="1">
                  <c:v>32151</c:v>
                </c:pt>
                <c:pt idx="2">
                  <c:v>34129</c:v>
                </c:pt>
                <c:pt idx="3">
                  <c:v>42742</c:v>
                </c:pt>
                <c:pt idx="4">
                  <c:v>61692</c:v>
                </c:pt>
              </c:numCache>
            </c:numRef>
          </c:val>
          <c:smooth val="0"/>
          <c:extLst>
            <c:ext xmlns:c16="http://schemas.microsoft.com/office/drawing/2014/chart" uri="{C3380CC4-5D6E-409C-BE32-E72D297353CC}">
              <c16:uniqueId val="{00000001-2B42-4E02-8B4A-99D0CEDC6D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6.41</c:v>
                </c:pt>
                <c:pt idx="1">
                  <c:v>6.66</c:v>
                </c:pt>
                <c:pt idx="2">
                  <c:v>6.97</c:v>
                </c:pt>
                <c:pt idx="3">
                  <c:v>6.83</c:v>
                </c:pt>
                <c:pt idx="4">
                  <c:v>7.17</c:v>
                </c:pt>
              </c:numCache>
            </c:numRef>
          </c:val>
          <c:extLst>
            <c:ext xmlns:c16="http://schemas.microsoft.com/office/drawing/2014/chart" uri="{C3380CC4-5D6E-409C-BE32-E72D297353CC}">
              <c16:uniqueId val="{00000000-A434-4960-8621-81784DE736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37.520000000000003</c:v>
                </c:pt>
                <c:pt idx="1">
                  <c:v>35.950000000000003</c:v>
                </c:pt>
                <c:pt idx="2">
                  <c:v>37.090000000000003</c:v>
                </c:pt>
                <c:pt idx="3">
                  <c:v>34.229999999999997</c:v>
                </c:pt>
                <c:pt idx="4">
                  <c:v>26.24</c:v>
                </c:pt>
              </c:numCache>
            </c:numRef>
          </c:val>
          <c:extLst>
            <c:ext xmlns:c16="http://schemas.microsoft.com/office/drawing/2014/chart" uri="{C3380CC4-5D6E-409C-BE32-E72D297353CC}">
              <c16:uniqueId val="{00000001-A434-4960-8621-81784DE736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c:v>
                </c:pt>
                <c:pt idx="1">
                  <c:v>0.24</c:v>
                </c:pt>
                <c:pt idx="2">
                  <c:v>0.17</c:v>
                </c:pt>
                <c:pt idx="3">
                  <c:v>-2.2599999999999998</c:v>
                </c:pt>
                <c:pt idx="4">
                  <c:v>-6.85</c:v>
                </c:pt>
              </c:numCache>
            </c:numRef>
          </c:val>
          <c:smooth val="0"/>
          <c:extLst>
            <c:ext xmlns:c16="http://schemas.microsoft.com/office/drawing/2014/chart" uri="{C3380CC4-5D6E-409C-BE32-E72D297353CC}">
              <c16:uniqueId val="{00000002-A434-4960-8621-81784DE736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4768-4023-800A-D6B13CB7B4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68-4023-800A-D6B13CB7B4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68-4023-800A-D6B13CB7B45C}"/>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0.03</c:v>
                </c:pt>
              </c:numCache>
            </c:numRef>
          </c:val>
          <c:extLst>
            <c:ext xmlns:c16="http://schemas.microsoft.com/office/drawing/2014/chart" uri="{C3380CC4-5D6E-409C-BE32-E72D297353CC}">
              <c16:uniqueId val="{00000003-4768-4023-800A-D6B13CB7B45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0.06</c:v>
                </c:pt>
                <c:pt idx="4">
                  <c:v>#N/A</c:v>
                </c:pt>
                <c:pt idx="5">
                  <c:v>0.17</c:v>
                </c:pt>
                <c:pt idx="6">
                  <c:v>#N/A</c:v>
                </c:pt>
                <c:pt idx="7">
                  <c:v>0.08</c:v>
                </c:pt>
                <c:pt idx="8">
                  <c:v>#N/A</c:v>
                </c:pt>
                <c:pt idx="9">
                  <c:v>0.04</c:v>
                </c:pt>
              </c:numCache>
            </c:numRef>
          </c:val>
          <c:extLst>
            <c:ext xmlns:c16="http://schemas.microsoft.com/office/drawing/2014/chart" uri="{C3380CC4-5D6E-409C-BE32-E72D297353CC}">
              <c16:uniqueId val="{00000004-4768-4023-800A-D6B13CB7B45C}"/>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0.88</c:v>
                </c:pt>
                <c:pt idx="4">
                  <c:v>#N/A</c:v>
                </c:pt>
                <c:pt idx="5">
                  <c:v>0.43</c:v>
                </c:pt>
                <c:pt idx="6">
                  <c:v>#N/A</c:v>
                </c:pt>
                <c:pt idx="7">
                  <c:v>0.35</c:v>
                </c:pt>
                <c:pt idx="8">
                  <c:v>#N/A</c:v>
                </c:pt>
                <c:pt idx="9">
                  <c:v>0.19</c:v>
                </c:pt>
              </c:numCache>
            </c:numRef>
          </c:val>
          <c:extLst>
            <c:ext xmlns:c16="http://schemas.microsoft.com/office/drawing/2014/chart" uri="{C3380CC4-5D6E-409C-BE32-E72D297353CC}">
              <c16:uniqueId val="{00000005-4768-4023-800A-D6B13CB7B45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1.92</c:v>
                </c:pt>
                <c:pt idx="2">
                  <c:v>#N/A</c:v>
                </c:pt>
                <c:pt idx="3">
                  <c:v>1.92</c:v>
                </c:pt>
                <c:pt idx="4">
                  <c:v>#N/A</c:v>
                </c:pt>
                <c:pt idx="5">
                  <c:v>1.74</c:v>
                </c:pt>
                <c:pt idx="6">
                  <c:v>#N/A</c:v>
                </c:pt>
                <c:pt idx="7">
                  <c:v>0.83</c:v>
                </c:pt>
                <c:pt idx="8">
                  <c:v>#N/A</c:v>
                </c:pt>
                <c:pt idx="9">
                  <c:v>1.04</c:v>
                </c:pt>
              </c:numCache>
            </c:numRef>
          </c:val>
          <c:extLst>
            <c:ext xmlns:c16="http://schemas.microsoft.com/office/drawing/2014/chart" uri="{C3380CC4-5D6E-409C-BE32-E72D297353CC}">
              <c16:uniqueId val="{00000006-4768-4023-800A-D6B13CB7B45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4.49</c:v>
                </c:pt>
                <c:pt idx="2">
                  <c:v>#N/A</c:v>
                </c:pt>
                <c:pt idx="3">
                  <c:v>4.04</c:v>
                </c:pt>
                <c:pt idx="4">
                  <c:v>#N/A</c:v>
                </c:pt>
                <c:pt idx="5">
                  <c:v>2.87</c:v>
                </c:pt>
                <c:pt idx="6">
                  <c:v>#N/A</c:v>
                </c:pt>
                <c:pt idx="7">
                  <c:v>2.42</c:v>
                </c:pt>
                <c:pt idx="8">
                  <c:v>#N/A</c:v>
                </c:pt>
                <c:pt idx="9">
                  <c:v>2.5499999999999998</c:v>
                </c:pt>
              </c:numCache>
            </c:numRef>
          </c:val>
          <c:extLst>
            <c:ext xmlns:c16="http://schemas.microsoft.com/office/drawing/2014/chart" uri="{C3380CC4-5D6E-409C-BE32-E72D297353CC}">
              <c16:uniqueId val="{00000007-4768-4023-800A-D6B13CB7B45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5.14</c:v>
                </c:pt>
                <c:pt idx="2">
                  <c:v>#N/A</c:v>
                </c:pt>
                <c:pt idx="3">
                  <c:v>5.62</c:v>
                </c:pt>
                <c:pt idx="4">
                  <c:v>#N/A</c:v>
                </c:pt>
                <c:pt idx="5">
                  <c:v>6.56</c:v>
                </c:pt>
                <c:pt idx="6">
                  <c:v>#N/A</c:v>
                </c:pt>
                <c:pt idx="7">
                  <c:v>6.19</c:v>
                </c:pt>
                <c:pt idx="8">
                  <c:v>#N/A</c:v>
                </c:pt>
                <c:pt idx="9">
                  <c:v>5.81</c:v>
                </c:pt>
              </c:numCache>
            </c:numRef>
          </c:val>
          <c:extLst>
            <c:ext xmlns:c16="http://schemas.microsoft.com/office/drawing/2014/chart" uri="{C3380CC4-5D6E-409C-BE32-E72D297353CC}">
              <c16:uniqueId val="{00000008-4768-4023-800A-D6B13CB7B45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6.41</c:v>
                </c:pt>
                <c:pt idx="2">
                  <c:v>#N/A</c:v>
                </c:pt>
                <c:pt idx="3">
                  <c:v>6.66</c:v>
                </c:pt>
                <c:pt idx="4">
                  <c:v>#N/A</c:v>
                </c:pt>
                <c:pt idx="5">
                  <c:v>6.97</c:v>
                </c:pt>
                <c:pt idx="6">
                  <c:v>#N/A</c:v>
                </c:pt>
                <c:pt idx="7">
                  <c:v>6.83</c:v>
                </c:pt>
                <c:pt idx="8">
                  <c:v>#N/A</c:v>
                </c:pt>
                <c:pt idx="9">
                  <c:v>7.16</c:v>
                </c:pt>
              </c:numCache>
            </c:numRef>
          </c:val>
          <c:extLst>
            <c:ext xmlns:c16="http://schemas.microsoft.com/office/drawing/2014/chart" uri="{C3380CC4-5D6E-409C-BE32-E72D297353CC}">
              <c16:uniqueId val="{00000009-4768-4023-800A-D6B13CB7B4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2162</c:v>
                </c:pt>
                <c:pt idx="5">
                  <c:v>2150</c:v>
                </c:pt>
                <c:pt idx="8">
                  <c:v>2122</c:v>
                </c:pt>
                <c:pt idx="11">
                  <c:v>2099</c:v>
                </c:pt>
                <c:pt idx="14">
                  <c:v>1993</c:v>
                </c:pt>
              </c:numCache>
            </c:numRef>
          </c:val>
          <c:extLst>
            <c:ext xmlns:c16="http://schemas.microsoft.com/office/drawing/2014/chart" uri="{C3380CC4-5D6E-409C-BE32-E72D297353CC}">
              <c16:uniqueId val="{00000000-D1FE-4179-86CB-891ABF6151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FE-4179-86CB-891ABF6151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FE-4179-86CB-891ABF6151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26</c:v>
                </c:pt>
                <c:pt idx="6">
                  <c:v>45</c:v>
                </c:pt>
                <c:pt idx="9">
                  <c:v>43</c:v>
                </c:pt>
                <c:pt idx="12">
                  <c:v>46</c:v>
                </c:pt>
              </c:numCache>
            </c:numRef>
          </c:val>
          <c:extLst>
            <c:ext xmlns:c16="http://schemas.microsoft.com/office/drawing/2014/chart" uri="{C3380CC4-5D6E-409C-BE32-E72D297353CC}">
              <c16:uniqueId val="{00000003-D1FE-4179-86CB-891ABF6151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545</c:v>
                </c:pt>
                <c:pt idx="3">
                  <c:v>539</c:v>
                </c:pt>
                <c:pt idx="6">
                  <c:v>538</c:v>
                </c:pt>
                <c:pt idx="9">
                  <c:v>562</c:v>
                </c:pt>
                <c:pt idx="12">
                  <c:v>573</c:v>
                </c:pt>
              </c:numCache>
            </c:numRef>
          </c:val>
          <c:extLst>
            <c:ext xmlns:c16="http://schemas.microsoft.com/office/drawing/2014/chart" uri="{C3380CC4-5D6E-409C-BE32-E72D297353CC}">
              <c16:uniqueId val="{00000004-D1FE-4179-86CB-891ABF6151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FE-4179-86CB-891ABF6151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FE-4179-86CB-891ABF6151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2150</c:v>
                </c:pt>
                <c:pt idx="3">
                  <c:v>2198</c:v>
                </c:pt>
                <c:pt idx="6">
                  <c:v>2177</c:v>
                </c:pt>
                <c:pt idx="9">
                  <c:v>2180</c:v>
                </c:pt>
                <c:pt idx="12">
                  <c:v>2077</c:v>
                </c:pt>
              </c:numCache>
            </c:numRef>
          </c:val>
          <c:extLst>
            <c:ext xmlns:c16="http://schemas.microsoft.com/office/drawing/2014/chart" uri="{C3380CC4-5D6E-409C-BE32-E72D297353CC}">
              <c16:uniqueId val="{00000007-D1FE-4179-86CB-891ABF6151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550</c:v>
                </c:pt>
                <c:pt idx="2">
                  <c:v>#N/A</c:v>
                </c:pt>
                <c:pt idx="3">
                  <c:v>#N/A</c:v>
                </c:pt>
                <c:pt idx="4">
                  <c:v>613</c:v>
                </c:pt>
                <c:pt idx="5">
                  <c:v>#N/A</c:v>
                </c:pt>
                <c:pt idx="6">
                  <c:v>#N/A</c:v>
                </c:pt>
                <c:pt idx="7">
                  <c:v>638</c:v>
                </c:pt>
                <c:pt idx="8">
                  <c:v>#N/A</c:v>
                </c:pt>
                <c:pt idx="9">
                  <c:v>#N/A</c:v>
                </c:pt>
                <c:pt idx="10">
                  <c:v>686</c:v>
                </c:pt>
                <c:pt idx="11">
                  <c:v>#N/A</c:v>
                </c:pt>
                <c:pt idx="12">
                  <c:v>#N/A</c:v>
                </c:pt>
                <c:pt idx="13">
                  <c:v>703</c:v>
                </c:pt>
                <c:pt idx="14">
                  <c:v>#N/A</c:v>
                </c:pt>
              </c:numCache>
            </c:numRef>
          </c:val>
          <c:smooth val="0"/>
          <c:extLst>
            <c:ext xmlns:c16="http://schemas.microsoft.com/office/drawing/2014/chart" uri="{C3380CC4-5D6E-409C-BE32-E72D297353CC}">
              <c16:uniqueId val="{00000008-D1FE-4179-86CB-891ABF6151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21852</c:v>
                </c:pt>
                <c:pt idx="5">
                  <c:v>21247</c:v>
                </c:pt>
                <c:pt idx="8">
                  <c:v>20316</c:v>
                </c:pt>
                <c:pt idx="11">
                  <c:v>19310</c:v>
                </c:pt>
                <c:pt idx="14">
                  <c:v>18875</c:v>
                </c:pt>
              </c:numCache>
            </c:numRef>
          </c:val>
          <c:extLst>
            <c:ext xmlns:c16="http://schemas.microsoft.com/office/drawing/2014/chart" uri="{C3380CC4-5D6E-409C-BE32-E72D297353CC}">
              <c16:uniqueId val="{00000000-DD83-4AFE-86E0-E63F190311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D83-4AFE-86E0-E63F190311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14968</c:v>
                </c:pt>
                <c:pt idx="5">
                  <c:v>15750</c:v>
                </c:pt>
                <c:pt idx="8">
                  <c:v>15712</c:v>
                </c:pt>
                <c:pt idx="11">
                  <c:v>15189</c:v>
                </c:pt>
                <c:pt idx="14">
                  <c:v>13606</c:v>
                </c:pt>
              </c:numCache>
            </c:numRef>
          </c:val>
          <c:extLst>
            <c:ext xmlns:c16="http://schemas.microsoft.com/office/drawing/2014/chart" uri="{C3380CC4-5D6E-409C-BE32-E72D297353CC}">
              <c16:uniqueId val="{00000002-DD83-4AFE-86E0-E63F190311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83-4AFE-86E0-E63F190311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D83-4AFE-86E0-E63F190311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83-4AFE-86E0-E63F190311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3568</c:v>
                </c:pt>
                <c:pt idx="3">
                  <c:v>3549</c:v>
                </c:pt>
                <c:pt idx="6">
                  <c:v>3581</c:v>
                </c:pt>
                <c:pt idx="9">
                  <c:v>3540</c:v>
                </c:pt>
                <c:pt idx="12">
                  <c:v>3562</c:v>
                </c:pt>
              </c:numCache>
            </c:numRef>
          </c:val>
          <c:extLst>
            <c:ext xmlns:c16="http://schemas.microsoft.com/office/drawing/2014/chart" uri="{C3380CC4-5D6E-409C-BE32-E72D297353CC}">
              <c16:uniqueId val="{00000006-DD83-4AFE-86E0-E63F190311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310</c:v>
                </c:pt>
                <c:pt idx="3">
                  <c:v>372</c:v>
                </c:pt>
                <c:pt idx="6">
                  <c:v>314</c:v>
                </c:pt>
                <c:pt idx="9">
                  <c:v>258</c:v>
                </c:pt>
                <c:pt idx="12">
                  <c:v>201</c:v>
                </c:pt>
              </c:numCache>
            </c:numRef>
          </c:val>
          <c:extLst>
            <c:ext xmlns:c16="http://schemas.microsoft.com/office/drawing/2014/chart" uri="{C3380CC4-5D6E-409C-BE32-E72D297353CC}">
              <c16:uniqueId val="{00000007-DD83-4AFE-86E0-E63F190311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9790</c:v>
                </c:pt>
                <c:pt idx="3">
                  <c:v>9334</c:v>
                </c:pt>
                <c:pt idx="6">
                  <c:v>9357</c:v>
                </c:pt>
                <c:pt idx="9">
                  <c:v>9344</c:v>
                </c:pt>
                <c:pt idx="12">
                  <c:v>9319</c:v>
                </c:pt>
              </c:numCache>
            </c:numRef>
          </c:val>
          <c:extLst>
            <c:ext xmlns:c16="http://schemas.microsoft.com/office/drawing/2014/chart" uri="{C3380CC4-5D6E-409C-BE32-E72D297353CC}">
              <c16:uniqueId val="{00000008-DD83-4AFE-86E0-E63F190311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D83-4AFE-86E0-E63F190311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18118</c:v>
                </c:pt>
                <c:pt idx="3">
                  <c:v>17803</c:v>
                </c:pt>
                <c:pt idx="6">
                  <c:v>16953</c:v>
                </c:pt>
                <c:pt idx="9">
                  <c:v>16235</c:v>
                </c:pt>
                <c:pt idx="12">
                  <c:v>16291</c:v>
                </c:pt>
              </c:numCache>
            </c:numRef>
          </c:val>
          <c:extLst>
            <c:ext xmlns:c16="http://schemas.microsoft.com/office/drawing/2014/chart" uri="{C3380CC4-5D6E-409C-BE32-E72D297353CC}">
              <c16:uniqueId val="{0000000A-DD83-4AFE-86E0-E63F190311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D83-4AFE-86E0-E63F190311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5678</c:v>
                </c:pt>
                <c:pt idx="1">
                  <c:v>5330</c:v>
                </c:pt>
                <c:pt idx="2">
                  <c:v>4168</c:v>
                </c:pt>
              </c:numCache>
            </c:numRef>
          </c:val>
          <c:extLst>
            <c:ext xmlns:c16="http://schemas.microsoft.com/office/drawing/2014/chart" uri="{C3380CC4-5D6E-409C-BE32-E72D297353CC}">
              <c16:uniqueId val="{00000000-33FC-4058-8AF7-0F884FE101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677</c:v>
                </c:pt>
                <c:pt idx="1">
                  <c:v>736</c:v>
                </c:pt>
                <c:pt idx="2">
                  <c:v>774</c:v>
                </c:pt>
              </c:numCache>
            </c:numRef>
          </c:val>
          <c:extLst>
            <c:ext xmlns:c16="http://schemas.microsoft.com/office/drawing/2014/chart" uri="{C3380CC4-5D6E-409C-BE32-E72D297353CC}">
              <c16:uniqueId val="{00000001-33FC-4058-8AF7-0F884FE101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11626</c:v>
                </c:pt>
                <c:pt idx="1">
                  <c:v>11379</c:v>
                </c:pt>
                <c:pt idx="2">
                  <c:v>11146</c:v>
                </c:pt>
              </c:numCache>
            </c:numRef>
          </c:val>
          <c:extLst>
            <c:ext xmlns:c16="http://schemas.microsoft.com/office/drawing/2014/chart" uri="{C3380CC4-5D6E-409C-BE32-E72D297353CC}">
              <c16:uniqueId val="{00000002-33FC-4058-8AF7-0F884FE101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年度の元利償還金は、主に旧合併特例事業債の残高が減少したことに伴い減少した。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年度以降も道の駅事業等の大規模事業の借入れがあるため、増加が見込まれる。交付税措置のある有利な地方債メニューの選定や国県支出金を活用し、計画的な発行に努める。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該当なし（満期一括償還地方債の借入れなし）。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将来負担額は近年減少傾向であり、令和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年度においては元金償還額を超える額の借入れを行ったため地方債残高は増加している。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は、公共事業整備基金で取崩額が積立額を上回ったこと、地域し尿処理施設維持管理事業基金及び立田地域交流拠点施設基金の廃止に伴い大きく取崩したことで、基金全体において取崩額が積立額の倍となったことで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今後も公共施設の老朽化対策事業などを地方債や基金を活用して実施していくため、将来負担比率は現状よりも悪化していく見込みである。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愛知県愛西市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百万円減少した。財政調整基金において、歳出不足への対応のため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終了しており、市の財源確保が課題となっている。社会保障経費の増加や大規模事業の実施による取崩しにより今後も基金残高は減少していく見込みであるが、引き続き歳出の抑制と自主財源の確保に努めるとともに、有利な地方債の活用を検討するなど効率的な資金配分となるよう調整する。その上で直面している様々な課題に対応できるよう特定目的基金への積立てを適宜行い、充当可能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単年度予算主義の補完として、市の事業における充当可能額の確保と将来の特定の財源需要に備えるため、資金を積み立てて活用していく。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・公共事業整備基金：公共事業の整備を図る。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・地域づくり振興基金：市民の連帯の強化、一体感の醸成又は地域の振興に要する経費の財源に充てる。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・地域福祉振興基金：高齢化社会に向けて福祉の促進を図る。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・ふるさとづくり事業推進基金：住民のふれあい及び郷土愛の高揚に資する本市の特色を活かしたユニークなふるさとづくり事業を推進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・市民協働まちづくり基金：寄附者から収受した寄附金を適正に管理運用し、市の施策の充実を図るための事業に充てる。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百万円減少しており、公共施設整備基金において市内コミュニティセンターや児童館、福祉センター等の施設整備のために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更新や老朽化対策、高齢化対策等の当市における課題に対して財政的に対応できるよう特定目的基金の積み立てを行うとともに、取り崩しの少ない特定目的基金を整理し、適切な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年度は、歳出不足への対応のため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百万円と、利息分である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百万円を積み立てた結果、取崩額が積立額を大きく上回ったため、令和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赤字決算を防ぐため、歳入の落ち込みや歳出の所要額が膨らんだ場合の年度間調整基金として必要である。また、南海トラフ巨大地震等に対する災害復旧費の財源としての利用も想定しているため、</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を適正額と設定し、確保できるよう努める。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年度は減収補てん債及び財源対策として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百万円取り崩したものの、運用益である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引き続き将来の償還財源の計画的な確保と資金の流動性の向上、償還確実性の向上を図るため、地方債現在高の状況と公債費負担の見通しにより取崩しを検討していく。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60,457
58,895
66.68
30,023,392
28,848,799
1,138,155
15,882,450
16,290,926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全国平均を上回っているものの、類似団体平均及び愛知県平均を下回っている。市税が歳入の</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割弱を占めており、市税を含む自主財源の割合は</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割程度である。引き続き企業誘致の推進及び定住促進などにより税収確保に努める。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地方特例交付金の増加により経常一般財源等が増加したものの、人事院勧告による人件費の増加や特別会計繰出金などの経常的経費の増加が上回ったことで、前年度と比較して上昇した。引き続き事業の見直しによる経費削減に努めるとともに、自主財源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6043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96203</xdr:rowOff>
    </xdr:from>
    <xdr:to>
      <xdr:col>19</xdr:col>
      <xdr:colOff>133350</xdr:colOff>
      <xdr:row>64</xdr:row>
      <xdr:rowOff>87630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7553"/>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14288</xdr:rowOff>
    </xdr:from>
    <xdr:to>
      <xdr:col>15</xdr:col>
      <xdr:colOff>82550</xdr:colOff>
      <xdr:row>63</xdr:row>
      <xdr:rowOff>96203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44188"/>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14288</xdr:rowOff>
    </xdr:from>
    <xdr:to>
      <xdr:col>11</xdr:col>
      <xdr:colOff>31750</xdr:colOff>
      <xdr:row>63</xdr:row>
      <xdr:rowOff>35878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4418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66993</xdr:rowOff>
    </xdr:from>
    <xdr:to>
      <xdr:col>23</xdr:col>
      <xdr:colOff>184150</xdr:colOff>
      <xdr:row>64</xdr:row>
      <xdr:rowOff>168593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39070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45403</xdr:rowOff>
    </xdr:from>
    <xdr:to>
      <xdr:col>15</xdr:col>
      <xdr:colOff>133350</xdr:colOff>
      <xdr:row>63</xdr:row>
      <xdr:rowOff>147003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134938</xdr:rowOff>
    </xdr:from>
    <xdr:to>
      <xdr:col>11</xdr:col>
      <xdr:colOff>82550</xdr:colOff>
      <xdr:row>62</xdr:row>
      <xdr:rowOff>65088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49865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人件費については、人事院勧告による給与等の増により増加している。引き続き適正な職員配置となるよう勘案し、人件費の削減に努める。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物件費については、立田社会福祉会館解体事業の実施や物価高騰等に伴う光熱水費や指定管理料の増により令和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年度と比較して増加しており、今後も増加傾向となる見込みである。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155257</xdr:rowOff>
    </xdr:from>
    <xdr:to>
      <xdr:col>23</xdr:col>
      <xdr:colOff>133350</xdr:colOff>
      <xdr:row>82</xdr:row>
      <xdr:rowOff>73008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2707"/>
          <a:ext cx="838200" cy="8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155257</xdr:rowOff>
    </xdr:from>
    <xdr:to>
      <xdr:col>19</xdr:col>
      <xdr:colOff>133350</xdr:colOff>
      <xdr:row>81</xdr:row>
      <xdr:rowOff>158779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42707"/>
          <a:ext cx="889000" cy="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158779</xdr:rowOff>
    </xdr:from>
    <xdr:to>
      <xdr:col>15</xdr:col>
      <xdr:colOff>82550</xdr:colOff>
      <xdr:row>81</xdr:row>
      <xdr:rowOff>161844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46229"/>
          <a:ext cx="889000" cy="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54111</xdr:rowOff>
    </xdr:from>
    <xdr:to>
      <xdr:col>11</xdr:col>
      <xdr:colOff>31750</xdr:colOff>
      <xdr:row>81</xdr:row>
      <xdr:rowOff>161844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41561"/>
          <a:ext cx="889000" cy="10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22208</xdr:rowOff>
    </xdr:from>
    <xdr:to>
      <xdr:col>23</xdr:col>
      <xdr:colOff>184150</xdr:colOff>
      <xdr:row>82</xdr:row>
      <xdr:rowOff>123808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38735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104457</xdr:rowOff>
    </xdr:from>
    <xdr:to>
      <xdr:col>19</xdr:col>
      <xdr:colOff>184150</xdr:colOff>
      <xdr:row>82</xdr:row>
      <xdr:rowOff>34607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44784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60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107979</xdr:rowOff>
    </xdr:from>
    <xdr:to>
      <xdr:col>15</xdr:col>
      <xdr:colOff>133350</xdr:colOff>
      <xdr:row>82</xdr:row>
      <xdr:rowOff>38129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48306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6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111044</xdr:rowOff>
    </xdr:from>
    <xdr:to>
      <xdr:col>11</xdr:col>
      <xdr:colOff>82550</xdr:colOff>
      <xdr:row>82</xdr:row>
      <xdr:rowOff>41194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51371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3311</xdr:rowOff>
    </xdr:from>
    <xdr:to>
      <xdr:col>7</xdr:col>
      <xdr:colOff>31750</xdr:colOff>
      <xdr:row>81</xdr:row>
      <xdr:rowOff>104911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115088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年度以降、同水準で推移してきたが、令和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年度から実務経験者採用を行ったことで、一時的にラスパイレス指数を下げる要因となっている。</a:t>
          </a:r>
        </a:p>
        <a:p>
          <a:r>
            <a:rPr kumimoji="1" lang="ja-JP" altLang="en-US" sz="1300">
              <a:latin typeface="ＭＳ Ｐゴシック" panose="020B0600070205080204" pitchFamily="50" charset="-128"/>
              <a:ea typeface="ＭＳ Ｐゴシック" panose="020B0600070205080204" pitchFamily="50" charset="-128"/>
            </a:rPr>
            <a:t>　今後は、財政状況にも配慮しつつ、成果を踏まえた昇給等による働き甲斐のある給与制度を設計し、職員の働く意欲を高めていく給与水準を維持していく必要があると考えている。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117929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36057"/>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32657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911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効率的な職員配置、人材育成と職員の意識改革、任期付職員などの採用による弾力的な人材活用、業務の民間委託化などを推進し、定員管理計画の進捗管理をしながら定員管理をしている。</a:t>
          </a:r>
        </a:p>
        <a:p>
          <a:r>
            <a:rPr kumimoji="1" lang="ja-JP" altLang="en-US" sz="1300">
              <a:latin typeface="ＭＳ Ｐゴシック" panose="020B0600070205080204" pitchFamily="50" charset="-128"/>
              <a:ea typeface="ＭＳ Ｐゴシック" panose="020B0600070205080204" pitchFamily="50" charset="-128"/>
            </a:rPr>
            <a:t>　近年は、グループ制導入による業務負担の平準化を進めるとともに、各課の業務量調査を行い、職員の適正配置に努めている。また、長期的に職員の年齢構成の平準化に配慮した採用を実施することによって偏りのない効率的な組織づくりを目指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59055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813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161562</xdr:rowOff>
    </xdr:from>
    <xdr:to>
      <xdr:col>77</xdr:col>
      <xdr:colOff>44450</xdr:colOff>
      <xdr:row>61</xdr:row>
      <xdr:rowOff>22860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4856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161562</xdr:rowOff>
    </xdr:from>
    <xdr:to>
      <xdr:col>72</xdr:col>
      <xdr:colOff>203200</xdr:colOff>
      <xdr:row>60</xdr:row>
      <xdr:rowOff>166733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4856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156391</xdr:rowOff>
    </xdr:from>
    <xdr:to>
      <xdr:col>68</xdr:col>
      <xdr:colOff>152400</xdr:colOff>
      <xdr:row>60</xdr:row>
      <xdr:rowOff>166733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433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24782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83837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110762</xdr:rowOff>
    </xdr:from>
    <xdr:to>
      <xdr:col>73</xdr:col>
      <xdr:colOff>44450</xdr:colOff>
      <xdr:row>61</xdr:row>
      <xdr:rowOff>40912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51089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6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115933</xdr:rowOff>
    </xdr:from>
    <xdr:to>
      <xdr:col>68</xdr:col>
      <xdr:colOff>203200</xdr:colOff>
      <xdr:row>61</xdr:row>
      <xdr:rowOff>46083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56260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105591</xdr:rowOff>
    </xdr:from>
    <xdr:to>
      <xdr:col>64</xdr:col>
      <xdr:colOff>152400</xdr:colOff>
      <xdr:row>61</xdr:row>
      <xdr:rowOff>35741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45918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％へ上昇しており、単年度においても</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％へ上昇している。これは道の駅事業等の大規模事業を実施したことで地方債の借入額が大幅に増加したためであり、令和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年度以降も高額な借入れを予定しているため、今後も上昇が見込まれる。交付税措置のある有利な地方債メニューの選定や、国県支出金を活用することで、計画的な発行に努める。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689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110913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447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86783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2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62654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126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も、充当可能財源等の額が将来負担額を上回ったことで将来負担比率は「なし」となっている。今後も道の駅整備や公共施設の老朽化対策等を実施していくなかで地方債の発行額は増加していく見込みであるが、引き続き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60,457
58,895
66.68
30,023,392
28,848,799
1,138,155
15,882,450
16,290,926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年度の人件費は、人事院勧告に伴う給与等の増などにより増加し、経常収支比率も</a:t>
          </a:r>
          <a:r>
            <a:rPr kumimoji="1" lang="en-US" altLang="ja-JP" sz="1300" baseline="0">
              <a:latin typeface="ＭＳ Ｐゴシック" panose="020B0600070205080204" pitchFamily="50" charset="-128"/>
              <a:ea typeface="ＭＳ Ｐゴシック" panose="020B0600070205080204" pitchFamily="50" charset="-128"/>
            </a:rPr>
            <a:t>22.8</a:t>
          </a:r>
          <a:r>
            <a:rPr kumimoji="1" lang="ja-JP" altLang="en-US" sz="1300" baseline="0">
              <a:latin typeface="ＭＳ Ｐゴシック" panose="020B0600070205080204" pitchFamily="50" charset="-128"/>
              <a:ea typeface="ＭＳ Ｐゴシック" panose="020B0600070205080204" pitchFamily="50" charset="-128"/>
            </a:rPr>
            <a:t>％から</a:t>
          </a:r>
          <a:r>
            <a:rPr kumimoji="1" lang="en-US" altLang="ja-JP" sz="1300" baseline="0">
              <a:latin typeface="ＭＳ Ｐゴシック" panose="020B0600070205080204" pitchFamily="50" charset="-128"/>
              <a:ea typeface="ＭＳ Ｐゴシック" panose="020B0600070205080204" pitchFamily="50" charset="-128"/>
            </a:rPr>
            <a:t>23.7</a:t>
          </a:r>
          <a:r>
            <a:rPr kumimoji="1" lang="ja-JP" altLang="en-US" sz="1300" baseline="0">
              <a:latin typeface="ＭＳ Ｐゴシック" panose="020B0600070205080204" pitchFamily="50" charset="-128"/>
              <a:ea typeface="ＭＳ Ｐゴシック" panose="020B0600070205080204" pitchFamily="50" charset="-128"/>
            </a:rPr>
            <a:t>％へ上昇した。引き続き適正な職員配置となるよう勘案し、人件費の削減に努める。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36</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％と、類似団体平均の</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を上回った。物件費については、物価高騰等に伴う光熱水費や指定管理料の増により増加しているが、地方交付税や地方特例交付金の増加により経常経費充当一般財源等が増加していることにより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0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0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16</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年度の扶助費は、障害者自立支援給付費の増により増加し、経常収支比率も</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％と類似団体平均の</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％を大きく上回った。市単独扶助費の見直しを行っており、段階的にその効果が現れる見込みである。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200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68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445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56</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44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％と類似団体平均の</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％を上回った。特別会計への繰出金が人件費の増加に伴い増加しているためであり、制度上可能な範囲で保険税や使用料等の見直しを行っていく必要がある。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38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51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6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％と類似団体平均の</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％を下回っている。今後も引き続き補助事業の効果を検証し、効果が期待できないものについては見直し及び廃止を進める。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48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666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250">
              <a:latin typeface="ＭＳ Ｐゴシック" panose="020B0600070205080204" pitchFamily="50" charset="-128"/>
              <a:ea typeface="ＭＳ Ｐゴシック" panose="020B0600070205080204" pitchFamily="50" charset="-128"/>
            </a:rPr>
            <a:t>12.8</a:t>
          </a:r>
          <a:r>
            <a:rPr kumimoji="1" lang="ja-JP" altLang="en-US" sz="1250">
              <a:latin typeface="ＭＳ Ｐゴシック" panose="020B0600070205080204" pitchFamily="50" charset="-128"/>
              <a:ea typeface="ＭＳ Ｐゴシック" panose="020B0600070205080204" pitchFamily="50" charset="-128"/>
            </a:rPr>
            <a:t>％と類似団体平均の</a:t>
          </a:r>
          <a:r>
            <a:rPr kumimoji="1" lang="en-US" altLang="ja-JP" sz="1250">
              <a:latin typeface="ＭＳ Ｐゴシック" panose="020B0600070205080204" pitchFamily="50" charset="-128"/>
              <a:ea typeface="ＭＳ Ｐゴシック" panose="020B0600070205080204" pitchFamily="50" charset="-128"/>
            </a:rPr>
            <a:t>14.6</a:t>
          </a:r>
          <a:r>
            <a:rPr kumimoji="1" lang="ja-JP" altLang="en-US" sz="1250">
              <a:latin typeface="ＭＳ Ｐゴシック" panose="020B0600070205080204" pitchFamily="50" charset="-128"/>
              <a:ea typeface="ＭＳ Ｐゴシック" panose="020B0600070205080204" pitchFamily="50" charset="-128"/>
            </a:rPr>
            <a:t>％を下回った。令和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年度は初めて元金償還額を超える額の借入れを行ったが、微増であったため、影響は少なかったと考えられる。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令和</a:t>
          </a:r>
          <a:r>
            <a:rPr kumimoji="1" lang="en-US" altLang="ja-JP" sz="1250">
              <a:latin typeface="ＭＳ Ｐゴシック" panose="020B0600070205080204" pitchFamily="50" charset="-128"/>
              <a:ea typeface="ＭＳ Ｐゴシック" panose="020B0600070205080204" pitchFamily="50" charset="-128"/>
            </a:rPr>
            <a:t>7</a:t>
          </a:r>
          <a:r>
            <a:rPr kumimoji="1" lang="ja-JP" altLang="en-US" sz="1250">
              <a:latin typeface="ＭＳ Ｐゴシック" panose="020B0600070205080204" pitchFamily="50" charset="-128"/>
              <a:ea typeface="ＭＳ Ｐゴシック" panose="020B0600070205080204" pitchFamily="50" charset="-128"/>
            </a:rPr>
            <a:t>年度以降も道の駅事業等の大規模事業の借入れがあるため、増加が見込まれる。交付税措置のある有利な地方債メニューの選定に努めること、国県支出金を活用することで、計画的な発行に努める。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19558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70915"/>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21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07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28702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07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％と類似団体平均の</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％を上回った。これは人件費や扶助費における経常経費充当一般財源等が増加しているためであり、事業の見直しによる経費削減および自主財源の確保に努める。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78</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096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77</xdr:row>
      <xdr:rowOff>107950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962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119380</xdr:rowOff>
    </xdr:from>
    <xdr:to>
      <xdr:col>73</xdr:col>
      <xdr:colOff>180975</xdr:colOff>
      <xdr:row>76</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06680"/>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119380</xdr:rowOff>
    </xdr:from>
    <xdr:to>
      <xdr:col>69</xdr:col>
      <xdr:colOff>92075</xdr:colOff>
      <xdr:row>75</xdr:row>
      <xdr:rowOff>153670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066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68580</xdr:rowOff>
    </xdr:from>
    <xdr:to>
      <xdr:col>69</xdr:col>
      <xdr:colOff>142875</xdr:colOff>
      <xdr:row>74</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154957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17797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66097</xdr:rowOff>
    </xdr:from>
    <xdr:to>
      <xdr:col>29</xdr:col>
      <xdr:colOff>127000</xdr:colOff>
      <xdr:row>20</xdr:row>
      <xdr:rowOff>3385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71272"/>
          <a:ext cx="647700" cy="10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3385</xdr:rowOff>
    </xdr:from>
    <xdr:to>
      <xdr:col>26</xdr:col>
      <xdr:colOff>50800</xdr:colOff>
      <xdr:row>20</xdr:row>
      <xdr:rowOff>41942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0010"/>
          <a:ext cx="698500" cy="38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31674</xdr:rowOff>
    </xdr:from>
    <xdr:to>
      <xdr:col>22</xdr:col>
      <xdr:colOff>114300</xdr:colOff>
      <xdr:row>20</xdr:row>
      <xdr:rowOff>41942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08299"/>
          <a:ext cx="698500" cy="1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31674</xdr:rowOff>
    </xdr:from>
    <xdr:to>
      <xdr:col>18</xdr:col>
      <xdr:colOff>177800</xdr:colOff>
      <xdr:row>20</xdr:row>
      <xdr:rowOff>82042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08299"/>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152601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15297</xdr:rowOff>
    </xdr:from>
    <xdr:to>
      <xdr:col>29</xdr:col>
      <xdr:colOff>177800</xdr:colOff>
      <xdr:row>19</xdr:row>
      <xdr:rowOff>116897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20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158824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124035</xdr:rowOff>
    </xdr:from>
    <xdr:to>
      <xdr:col>26</xdr:col>
      <xdr:colOff>101600</xdr:colOff>
      <xdr:row>20</xdr:row>
      <xdr:rowOff>54185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2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38962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162592</xdr:rowOff>
    </xdr:from>
    <xdr:to>
      <xdr:col>22</xdr:col>
      <xdr:colOff>165100</xdr:colOff>
      <xdr:row>20</xdr:row>
      <xdr:rowOff>92742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7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77519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152324</xdr:rowOff>
    </xdr:from>
    <xdr:to>
      <xdr:col>19</xdr:col>
      <xdr:colOff>38100</xdr:colOff>
      <xdr:row>20</xdr:row>
      <xdr:rowOff>82474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67251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31242</xdr:rowOff>
    </xdr:from>
    <xdr:to>
      <xdr:col>15</xdr:col>
      <xdr:colOff>101600</xdr:colOff>
      <xdr:row>20</xdr:row>
      <xdr:rowOff>132842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07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117619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293976</xdr:rowOff>
    </xdr:from>
    <xdr:to>
      <xdr:col>29</xdr:col>
      <xdr:colOff>127000</xdr:colOff>
      <xdr:row>35</xdr:row>
      <xdr:rowOff>306941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4326"/>
          <a:ext cx="647700" cy="12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306941</xdr:rowOff>
    </xdr:from>
    <xdr:to>
      <xdr:col>26</xdr:col>
      <xdr:colOff>50800</xdr:colOff>
      <xdr:row>35</xdr:row>
      <xdr:rowOff>335875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7291"/>
          <a:ext cx="6985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335875</xdr:rowOff>
    </xdr:from>
    <xdr:to>
      <xdr:col>22</xdr:col>
      <xdr:colOff>114300</xdr:colOff>
      <xdr:row>36</xdr:row>
      <xdr:rowOff>8813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46225"/>
          <a:ext cx="698500" cy="15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8813</xdr:rowOff>
    </xdr:from>
    <xdr:to>
      <xdr:col>18</xdr:col>
      <xdr:colOff>177800</xdr:colOff>
      <xdr:row>36</xdr:row>
      <xdr:rowOff>44377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62063"/>
          <a:ext cx="698500" cy="3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243176</xdr:rowOff>
    </xdr:from>
    <xdr:to>
      <xdr:col>29</xdr:col>
      <xdr:colOff>177800</xdr:colOff>
      <xdr:row>36</xdr:row>
      <xdr:rowOff>1876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3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215253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256141</xdr:rowOff>
    </xdr:from>
    <xdr:to>
      <xdr:col>26</xdr:col>
      <xdr:colOff>101600</xdr:colOff>
      <xdr:row>36</xdr:row>
      <xdr:rowOff>14841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342518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2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285075</xdr:rowOff>
    </xdr:from>
    <xdr:to>
      <xdr:col>22</xdr:col>
      <xdr:colOff>165100</xdr:colOff>
      <xdr:row>36</xdr:row>
      <xdr:rowOff>43775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28552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300913</xdr:rowOff>
    </xdr:from>
    <xdr:to>
      <xdr:col>19</xdr:col>
      <xdr:colOff>38100</xdr:colOff>
      <xdr:row>36</xdr:row>
      <xdr:rowOff>59613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11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44390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9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336477</xdr:rowOff>
    </xdr:from>
    <xdr:to>
      <xdr:col>15</xdr:col>
      <xdr:colOff>101600</xdr:colOff>
      <xdr:row>36</xdr:row>
      <xdr:rowOff>95177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79954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3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60,457
58,895
66.68
30,023,392
28,848,799
1,138,155
15,882,450
16,290,926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148436</xdr:rowOff>
    </xdr:from>
    <xdr:to>
      <xdr:col>24</xdr:col>
      <xdr:colOff>63500</xdr:colOff>
      <xdr:row>37</xdr:row>
      <xdr:rowOff>62629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0636"/>
          <a:ext cx="838200" cy="8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62629</xdr:rowOff>
    </xdr:from>
    <xdr:to>
      <xdr:col>19</xdr:col>
      <xdr:colOff>177800</xdr:colOff>
      <xdr:row>37</xdr:row>
      <xdr:rowOff>85783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6279"/>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84477</xdr:rowOff>
    </xdr:from>
    <xdr:to>
      <xdr:col>15</xdr:col>
      <xdr:colOff>50800</xdr:colOff>
      <xdr:row>37</xdr:row>
      <xdr:rowOff>85783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2812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84477</xdr:rowOff>
    </xdr:from>
    <xdr:to>
      <xdr:col>10</xdr:col>
      <xdr:colOff>114300</xdr:colOff>
      <xdr:row>37</xdr:row>
      <xdr:rowOff>114717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8127"/>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97636</xdr:rowOff>
    </xdr:from>
    <xdr:to>
      <xdr:col>24</xdr:col>
      <xdr:colOff>114300</xdr:colOff>
      <xdr:row>37</xdr:row>
      <xdr:rowOff>27786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76063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11829</xdr:rowOff>
    </xdr:from>
    <xdr:to>
      <xdr:col>20</xdr:col>
      <xdr:colOff>38100</xdr:colOff>
      <xdr:row>37</xdr:row>
      <xdr:rowOff>113429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104556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34983</xdr:rowOff>
    </xdr:from>
    <xdr:to>
      <xdr:col>15</xdr:col>
      <xdr:colOff>101600</xdr:colOff>
      <xdr:row>37</xdr:row>
      <xdr:rowOff>136583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127710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33677</xdr:rowOff>
    </xdr:from>
    <xdr:to>
      <xdr:col>10</xdr:col>
      <xdr:colOff>165100</xdr:colOff>
      <xdr:row>37</xdr:row>
      <xdr:rowOff>135277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126404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63917</xdr:rowOff>
    </xdr:from>
    <xdr:to>
      <xdr:col>6</xdr:col>
      <xdr:colOff>38100</xdr:colOff>
      <xdr:row>37</xdr:row>
      <xdr:rowOff>165517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156644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128346</xdr:rowOff>
    </xdr:from>
    <xdr:to>
      <xdr:col>24</xdr:col>
      <xdr:colOff>63500</xdr:colOff>
      <xdr:row>57</xdr:row>
      <xdr:rowOff>15200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29546"/>
          <a:ext cx="838200" cy="5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163061</xdr:rowOff>
    </xdr:from>
    <xdr:to>
      <xdr:col>19</xdr:col>
      <xdr:colOff>177800</xdr:colOff>
      <xdr:row>57</xdr:row>
      <xdr:rowOff>15200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64261"/>
          <a:ext cx="8890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161156</xdr:rowOff>
    </xdr:from>
    <xdr:to>
      <xdr:col>15</xdr:col>
      <xdr:colOff>50800</xdr:colOff>
      <xdr:row>56</xdr:row>
      <xdr:rowOff>163061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6235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161156</xdr:rowOff>
    </xdr:from>
    <xdr:to>
      <xdr:col>10</xdr:col>
      <xdr:colOff>114300</xdr:colOff>
      <xdr:row>57</xdr:row>
      <xdr:rowOff>121782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62356"/>
          <a:ext cx="889000" cy="13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58263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77546</xdr:rowOff>
    </xdr:from>
    <xdr:to>
      <xdr:col>24</xdr:col>
      <xdr:colOff>114300</xdr:colOff>
      <xdr:row>57</xdr:row>
      <xdr:rowOff>7696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55973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135850</xdr:rowOff>
    </xdr:from>
    <xdr:to>
      <xdr:col>20</xdr:col>
      <xdr:colOff>38100</xdr:colOff>
      <xdr:row>57</xdr:row>
      <xdr:rowOff>66000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57127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112261</xdr:rowOff>
    </xdr:from>
    <xdr:to>
      <xdr:col>15</xdr:col>
      <xdr:colOff>101600</xdr:colOff>
      <xdr:row>57</xdr:row>
      <xdr:rowOff>42411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33538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110356</xdr:rowOff>
    </xdr:from>
    <xdr:to>
      <xdr:col>10</xdr:col>
      <xdr:colOff>165100</xdr:colOff>
      <xdr:row>57</xdr:row>
      <xdr:rowOff>40506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57033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70982</xdr:rowOff>
    </xdr:from>
    <xdr:to>
      <xdr:col>6</xdr:col>
      <xdr:colOff>38100</xdr:colOff>
      <xdr:row>58</xdr:row>
      <xdr:rowOff>1132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163709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521</xdr:rowOff>
    </xdr:from>
    <xdr:to>
      <xdr:col>24</xdr:col>
      <xdr:colOff>63500</xdr:colOff>
      <xdr:row>79</xdr:row>
      <xdr:rowOff>8483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45071"/>
          <a:ext cx="8382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8483</xdr:rowOff>
    </xdr:from>
    <xdr:to>
      <xdr:col>19</xdr:col>
      <xdr:colOff>177800</xdr:colOff>
      <xdr:row>79</xdr:row>
      <xdr:rowOff>12446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53033"/>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4483</xdr:rowOff>
    </xdr:from>
    <xdr:to>
      <xdr:col>15</xdr:col>
      <xdr:colOff>50800</xdr:colOff>
      <xdr:row>79</xdr:row>
      <xdr:rowOff>12446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49033"/>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163551</xdr:rowOff>
    </xdr:from>
    <xdr:to>
      <xdr:col>10</xdr:col>
      <xdr:colOff>114300</xdr:colOff>
      <xdr:row>79</xdr:row>
      <xdr:rowOff>4483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36651"/>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121171</xdr:rowOff>
    </xdr:from>
    <xdr:to>
      <xdr:col>24</xdr:col>
      <xdr:colOff>114300</xdr:colOff>
      <xdr:row>79</xdr:row>
      <xdr:rowOff>51321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36098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0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129133</xdr:rowOff>
    </xdr:from>
    <xdr:to>
      <xdr:col>20</xdr:col>
      <xdr:colOff>38100</xdr:colOff>
      <xdr:row>79</xdr:row>
      <xdr:rowOff>59283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50410</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59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133096</xdr:rowOff>
    </xdr:from>
    <xdr:to>
      <xdr:col>15</xdr:col>
      <xdr:colOff>101600</xdr:colOff>
      <xdr:row>79</xdr:row>
      <xdr:rowOff>63246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54373</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719017" y="13598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125133</xdr:rowOff>
    </xdr:from>
    <xdr:to>
      <xdr:col>10</xdr:col>
      <xdr:colOff>165100</xdr:colOff>
      <xdr:row>79</xdr:row>
      <xdr:rowOff>55283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9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46410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9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112751</xdr:rowOff>
    </xdr:from>
    <xdr:to>
      <xdr:col>6</xdr:col>
      <xdr:colOff>38100</xdr:colOff>
      <xdr:row>79</xdr:row>
      <xdr:rowOff>42901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34028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153403</xdr:rowOff>
    </xdr:from>
    <xdr:to>
      <xdr:col>24</xdr:col>
      <xdr:colOff>63500</xdr:colOff>
      <xdr:row>95</xdr:row>
      <xdr:rowOff>63258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69703"/>
          <a:ext cx="8382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63258</xdr:rowOff>
    </xdr:from>
    <xdr:to>
      <xdr:col>19</xdr:col>
      <xdr:colOff>177800</xdr:colOff>
      <xdr:row>96</xdr:row>
      <xdr:rowOff>41529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51008"/>
          <a:ext cx="889000" cy="1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63412</xdr:rowOff>
    </xdr:from>
    <xdr:to>
      <xdr:col>15</xdr:col>
      <xdr:colOff>50800</xdr:colOff>
      <xdr:row>96</xdr:row>
      <xdr:rowOff>41529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51162"/>
          <a:ext cx="889000" cy="14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63412</xdr:rowOff>
    </xdr:from>
    <xdr:to>
      <xdr:col>10</xdr:col>
      <xdr:colOff>114300</xdr:colOff>
      <xdr:row>97</xdr:row>
      <xdr:rowOff>14732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51162"/>
          <a:ext cx="889000" cy="29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71874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18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102603</xdr:rowOff>
    </xdr:from>
    <xdr:to>
      <xdr:col>24</xdr:col>
      <xdr:colOff>114300</xdr:colOff>
      <xdr:row>95</xdr:row>
      <xdr:rowOff>32753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125480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7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12458</xdr:rowOff>
    </xdr:from>
    <xdr:to>
      <xdr:col>20</xdr:col>
      <xdr:colOff>38100</xdr:colOff>
      <xdr:row>95</xdr:row>
      <xdr:rowOff>114058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130585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7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162179</xdr:rowOff>
    </xdr:from>
    <xdr:to>
      <xdr:col>15</xdr:col>
      <xdr:colOff>101600</xdr:colOff>
      <xdr:row>96</xdr:row>
      <xdr:rowOff>92329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108856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2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12612</xdr:rowOff>
    </xdr:from>
    <xdr:to>
      <xdr:col>10</xdr:col>
      <xdr:colOff>165100</xdr:colOff>
      <xdr:row>95</xdr:row>
      <xdr:rowOff>114212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0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130739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7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135382</xdr:rowOff>
    </xdr:from>
    <xdr:to>
      <xdr:col>6</xdr:col>
      <xdr:colOff>38100</xdr:colOff>
      <xdr:row>97</xdr:row>
      <xdr:rowOff>65532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56659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68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6723</xdr:rowOff>
    </xdr:from>
    <xdr:to>
      <xdr:col>55</xdr:col>
      <xdr:colOff>0</xdr:colOff>
      <xdr:row>37</xdr:row>
      <xdr:rowOff>41890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50373"/>
          <a:ext cx="8382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40594</xdr:rowOff>
    </xdr:from>
    <xdr:to>
      <xdr:col>50</xdr:col>
      <xdr:colOff>114300</xdr:colOff>
      <xdr:row>37</xdr:row>
      <xdr:rowOff>41890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384244"/>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40594</xdr:rowOff>
    </xdr:from>
    <xdr:to>
      <xdr:col>45</xdr:col>
      <xdr:colOff>177800</xdr:colOff>
      <xdr:row>37</xdr:row>
      <xdr:rowOff>90452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84244"/>
          <a:ext cx="889000" cy="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130103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157912</xdr:rowOff>
    </xdr:from>
    <xdr:to>
      <xdr:col>41</xdr:col>
      <xdr:colOff>50800</xdr:colOff>
      <xdr:row>37</xdr:row>
      <xdr:rowOff>90452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644312"/>
          <a:ext cx="889000" cy="78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127373</xdr:rowOff>
    </xdr:from>
    <xdr:to>
      <xdr:col>55</xdr:col>
      <xdr:colOff>50800</xdr:colOff>
      <xdr:row>37</xdr:row>
      <xdr:rowOff>57523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105800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7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162540</xdr:rowOff>
    </xdr:from>
    <xdr:to>
      <xdr:col>50</xdr:col>
      <xdr:colOff>165100</xdr:colOff>
      <xdr:row>37</xdr:row>
      <xdr:rowOff>92690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161244</xdr:rowOff>
    </xdr:from>
    <xdr:to>
      <xdr:col>46</xdr:col>
      <xdr:colOff>38100</xdr:colOff>
      <xdr:row>37</xdr:row>
      <xdr:rowOff>91394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3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82521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2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39652</xdr:rowOff>
    </xdr:from>
    <xdr:to>
      <xdr:col>41</xdr:col>
      <xdr:colOff>101600</xdr:colOff>
      <xdr:row>37</xdr:row>
      <xdr:rowOff>141252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8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132379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7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107112</xdr:rowOff>
    </xdr:from>
    <xdr:to>
      <xdr:col>36</xdr:col>
      <xdr:colOff>165100</xdr:colOff>
      <xdr:row>33</xdr:row>
      <xdr:rowOff>37262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59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28389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68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103908</xdr:rowOff>
    </xdr:from>
    <xdr:to>
      <xdr:col>55</xdr:col>
      <xdr:colOff>0</xdr:colOff>
      <xdr:row>57</xdr:row>
      <xdr:rowOff>70434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33658"/>
          <a:ext cx="838200" cy="30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70434</xdr:rowOff>
    </xdr:from>
    <xdr:to>
      <xdr:col>50</xdr:col>
      <xdr:colOff>114300</xdr:colOff>
      <xdr:row>58</xdr:row>
      <xdr:rowOff>39622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43084"/>
          <a:ext cx="889000" cy="14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39622</xdr:rowOff>
    </xdr:from>
    <xdr:to>
      <xdr:col>45</xdr:col>
      <xdr:colOff>177800</xdr:colOff>
      <xdr:row>58</xdr:row>
      <xdr:rowOff>71920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83722"/>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133266</xdr:rowOff>
    </xdr:from>
    <xdr:to>
      <xdr:col>41</xdr:col>
      <xdr:colOff>50800</xdr:colOff>
      <xdr:row>58</xdr:row>
      <xdr:rowOff>71920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05916"/>
          <a:ext cx="889000" cy="1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53108</xdr:rowOff>
    </xdr:from>
    <xdr:to>
      <xdr:col>55</xdr:col>
      <xdr:colOff>50800</xdr:colOff>
      <xdr:row>55</xdr:row>
      <xdr:rowOff>154708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8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75985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3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19634</xdr:rowOff>
    </xdr:from>
    <xdr:to>
      <xdr:col>50</xdr:col>
      <xdr:colOff>165100</xdr:colOff>
      <xdr:row>57</xdr:row>
      <xdr:rowOff>121234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112361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160272</xdr:rowOff>
    </xdr:from>
    <xdr:to>
      <xdr:col>46</xdr:col>
      <xdr:colOff>38100</xdr:colOff>
      <xdr:row>58</xdr:row>
      <xdr:rowOff>90422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3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81549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2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21120</xdr:rowOff>
    </xdr:from>
    <xdr:to>
      <xdr:col>41</xdr:col>
      <xdr:colOff>101600</xdr:colOff>
      <xdr:row>58</xdr:row>
      <xdr:rowOff>122720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113847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82466</xdr:rowOff>
    </xdr:from>
    <xdr:to>
      <xdr:col>36</xdr:col>
      <xdr:colOff>165100</xdr:colOff>
      <xdr:row>58</xdr:row>
      <xdr:rowOff>12616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5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3743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86641</xdr:rowOff>
    </xdr:from>
    <xdr:to>
      <xdr:col>55</xdr:col>
      <xdr:colOff>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59741"/>
          <a:ext cx="838200" cy="5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68560</xdr:rowOff>
    </xdr:from>
    <xdr:to>
      <xdr:col>45</xdr:col>
      <xdr:colOff>177800</xdr:colOff>
      <xdr:row>78</xdr:row>
      <xdr:rowOff>139700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41660"/>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68560</xdr:rowOff>
    </xdr:from>
    <xdr:to>
      <xdr:col>41</xdr:col>
      <xdr:colOff>50800</xdr:colOff>
      <xdr:row>78</xdr:row>
      <xdr:rowOff>139700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41660"/>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35841</xdr:rowOff>
    </xdr:from>
    <xdr:to>
      <xdr:col>55</xdr:col>
      <xdr:colOff>50800</xdr:colOff>
      <xdr:row>78</xdr:row>
      <xdr:rowOff>137441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122218</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2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17760</xdr:rowOff>
    </xdr:from>
    <xdr:to>
      <xdr:col>41</xdr:col>
      <xdr:colOff>101600</xdr:colOff>
      <xdr:row>78</xdr:row>
      <xdr:rowOff>119360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110487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100724</xdr:rowOff>
    </xdr:from>
    <xdr:to>
      <xdr:col>55</xdr:col>
      <xdr:colOff>0</xdr:colOff>
      <xdr:row>96</xdr:row>
      <xdr:rowOff>72639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88474"/>
          <a:ext cx="8382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72639</xdr:rowOff>
    </xdr:from>
    <xdr:to>
      <xdr:col>50</xdr:col>
      <xdr:colOff>114300</xdr:colOff>
      <xdr:row>97</xdr:row>
      <xdr:rowOff>69814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31839"/>
          <a:ext cx="889000" cy="16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69814</xdr:rowOff>
    </xdr:from>
    <xdr:to>
      <xdr:col>45</xdr:col>
      <xdr:colOff>177800</xdr:colOff>
      <xdr:row>98</xdr:row>
      <xdr:rowOff>3781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00464"/>
          <a:ext cx="889000" cy="1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127633</xdr:rowOff>
    </xdr:from>
    <xdr:to>
      <xdr:col>41</xdr:col>
      <xdr:colOff>50800</xdr:colOff>
      <xdr:row>98</xdr:row>
      <xdr:rowOff>3781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86833"/>
          <a:ext cx="889000" cy="21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49924</xdr:rowOff>
    </xdr:from>
    <xdr:to>
      <xdr:col>55</xdr:col>
      <xdr:colOff>50800</xdr:colOff>
      <xdr:row>95</xdr:row>
      <xdr:rowOff>151524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72801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8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21839</xdr:rowOff>
    </xdr:from>
    <xdr:to>
      <xdr:col>50</xdr:col>
      <xdr:colOff>165100</xdr:colOff>
      <xdr:row>96</xdr:row>
      <xdr:rowOff>123439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114566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5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19014</xdr:rowOff>
    </xdr:from>
    <xdr:to>
      <xdr:col>46</xdr:col>
      <xdr:colOff>38100</xdr:colOff>
      <xdr:row>97</xdr:row>
      <xdr:rowOff>120614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111741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4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124431</xdr:rowOff>
    </xdr:from>
    <xdr:to>
      <xdr:col>41</xdr:col>
      <xdr:colOff>101600</xdr:colOff>
      <xdr:row>98</xdr:row>
      <xdr:rowOff>54581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5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45708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4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76833</xdr:rowOff>
    </xdr:from>
    <xdr:to>
      <xdr:col>36</xdr:col>
      <xdr:colOff>165100</xdr:colOff>
      <xdr:row>97</xdr:row>
      <xdr:rowOff>6983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3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169560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2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30821</xdr:rowOff>
    </xdr:from>
    <xdr:to>
      <xdr:col>85</xdr:col>
      <xdr:colOff>127000</xdr:colOff>
      <xdr:row>76</xdr:row>
      <xdr:rowOff>52163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61021"/>
          <a:ext cx="8382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30821</xdr:rowOff>
    </xdr:from>
    <xdr:to>
      <xdr:col>81</xdr:col>
      <xdr:colOff>50800</xdr:colOff>
      <xdr:row>76</xdr:row>
      <xdr:rowOff>36323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61021"/>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35376</xdr:rowOff>
    </xdr:from>
    <xdr:to>
      <xdr:col>76</xdr:col>
      <xdr:colOff>114300</xdr:colOff>
      <xdr:row>76</xdr:row>
      <xdr:rowOff>36323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065576"/>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35376</xdr:rowOff>
    </xdr:from>
    <xdr:to>
      <xdr:col>71</xdr:col>
      <xdr:colOff>177800</xdr:colOff>
      <xdr:row>76</xdr:row>
      <xdr:rowOff>52946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65576"/>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127801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1363</xdr:rowOff>
    </xdr:from>
    <xdr:to>
      <xdr:col>85</xdr:col>
      <xdr:colOff>177800</xdr:colOff>
      <xdr:row>76</xdr:row>
      <xdr:rowOff>102963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151240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151471</xdr:rowOff>
    </xdr:from>
    <xdr:to>
      <xdr:col>81</xdr:col>
      <xdr:colOff>101600</xdr:colOff>
      <xdr:row>76</xdr:row>
      <xdr:rowOff>81621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1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72748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0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156973</xdr:rowOff>
    </xdr:from>
    <xdr:to>
      <xdr:col>76</xdr:col>
      <xdr:colOff>165100</xdr:colOff>
      <xdr:row>76</xdr:row>
      <xdr:rowOff>87123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78250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156026</xdr:rowOff>
    </xdr:from>
    <xdr:to>
      <xdr:col>72</xdr:col>
      <xdr:colOff>38100</xdr:colOff>
      <xdr:row>76</xdr:row>
      <xdr:rowOff>86176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77303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2146</xdr:rowOff>
    </xdr:from>
    <xdr:to>
      <xdr:col>67</xdr:col>
      <xdr:colOff>101600</xdr:colOff>
      <xdr:row>76</xdr:row>
      <xdr:rowOff>103746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94873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2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116548</xdr:rowOff>
    </xdr:from>
    <xdr:to>
      <xdr:col>85</xdr:col>
      <xdr:colOff>127000</xdr:colOff>
      <xdr:row>98</xdr:row>
      <xdr:rowOff>40069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7198"/>
          <a:ext cx="838200" cy="9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15112</xdr:rowOff>
    </xdr:from>
    <xdr:to>
      <xdr:col>81</xdr:col>
      <xdr:colOff>50800</xdr:colOff>
      <xdr:row>98</xdr:row>
      <xdr:rowOff>40069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7212"/>
          <a:ext cx="889000" cy="2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141452</xdr:rowOff>
    </xdr:from>
    <xdr:to>
      <xdr:col>76</xdr:col>
      <xdr:colOff>114300</xdr:colOff>
      <xdr:row>98</xdr:row>
      <xdr:rowOff>15112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00652"/>
          <a:ext cx="889000" cy="2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141452</xdr:rowOff>
    </xdr:from>
    <xdr:to>
      <xdr:col>71</xdr:col>
      <xdr:colOff>177800</xdr:colOff>
      <xdr:row>97</xdr:row>
      <xdr:rowOff>119290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00652"/>
          <a:ext cx="889000" cy="14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65748</xdr:rowOff>
    </xdr:from>
    <xdr:to>
      <xdr:col>85</xdr:col>
      <xdr:colOff>177800</xdr:colOff>
      <xdr:row>97</xdr:row>
      <xdr:rowOff>167348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44175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160719</xdr:rowOff>
    </xdr:from>
    <xdr:to>
      <xdr:col>81</xdr:col>
      <xdr:colOff>101600</xdr:colOff>
      <xdr:row>98</xdr:row>
      <xdr:rowOff>90869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135762</xdr:rowOff>
    </xdr:from>
    <xdr:to>
      <xdr:col>76</xdr:col>
      <xdr:colOff>165100</xdr:colOff>
      <xdr:row>98</xdr:row>
      <xdr:rowOff>65912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57039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90652</xdr:rowOff>
    </xdr:from>
    <xdr:to>
      <xdr:col>72</xdr:col>
      <xdr:colOff>38100</xdr:colOff>
      <xdr:row>97</xdr:row>
      <xdr:rowOff>20802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37329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68490</xdr:rowOff>
    </xdr:from>
    <xdr:to>
      <xdr:col>67</xdr:col>
      <xdr:colOff>101600</xdr:colOff>
      <xdr:row>97</xdr:row>
      <xdr:rowOff>170090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15167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7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106416</xdr:rowOff>
    </xdr:from>
    <xdr:to>
      <xdr:col>116</xdr:col>
      <xdr:colOff>63500</xdr:colOff>
      <xdr:row>58</xdr:row>
      <xdr:rowOff>106782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50516"/>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106782</xdr:rowOff>
    </xdr:from>
    <xdr:to>
      <xdr:col>111</xdr:col>
      <xdr:colOff>177800</xdr:colOff>
      <xdr:row>58</xdr:row>
      <xdr:rowOff>107056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5088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107056</xdr:rowOff>
    </xdr:from>
    <xdr:to>
      <xdr:col>107</xdr:col>
      <xdr:colOff>50800</xdr:colOff>
      <xdr:row>58</xdr:row>
      <xdr:rowOff>107330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115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107330</xdr:rowOff>
    </xdr:from>
    <xdr:to>
      <xdr:col>102</xdr:col>
      <xdr:colOff>114300</xdr:colOff>
      <xdr:row>58</xdr:row>
      <xdr:rowOff>107604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5143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55616</xdr:rowOff>
    </xdr:from>
    <xdr:to>
      <xdr:col>116</xdr:col>
      <xdr:colOff>114300</xdr:colOff>
      <xdr:row>58</xdr:row>
      <xdr:rowOff>157216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141993</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4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55982</xdr:rowOff>
    </xdr:from>
    <xdr:to>
      <xdr:col>112</xdr:col>
      <xdr:colOff>38100</xdr:colOff>
      <xdr:row>58</xdr:row>
      <xdr:rowOff>157582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148709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09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56256</xdr:rowOff>
    </xdr:from>
    <xdr:to>
      <xdr:col>107</xdr:col>
      <xdr:colOff>101600</xdr:colOff>
      <xdr:row>58</xdr:row>
      <xdr:rowOff>157856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148983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09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56530</xdr:rowOff>
    </xdr:from>
    <xdr:to>
      <xdr:col>102</xdr:col>
      <xdr:colOff>165100</xdr:colOff>
      <xdr:row>58</xdr:row>
      <xdr:rowOff>158130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149257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9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56804</xdr:rowOff>
    </xdr:from>
    <xdr:to>
      <xdr:col>98</xdr:col>
      <xdr:colOff>38100</xdr:colOff>
      <xdr:row>58</xdr:row>
      <xdr:rowOff>158404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149531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093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58730</xdr:rowOff>
    </xdr:from>
    <xdr:to>
      <xdr:col>116</xdr:col>
      <xdr:colOff>63500</xdr:colOff>
      <xdr:row>75</xdr:row>
      <xdr:rowOff>132705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17480"/>
          <a:ext cx="838200" cy="7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132705</xdr:rowOff>
    </xdr:from>
    <xdr:to>
      <xdr:col>111</xdr:col>
      <xdr:colOff>177800</xdr:colOff>
      <xdr:row>76</xdr:row>
      <xdr:rowOff>118188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91455"/>
          <a:ext cx="889000" cy="1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118188</xdr:rowOff>
    </xdr:from>
    <xdr:to>
      <xdr:col>107</xdr:col>
      <xdr:colOff>50800</xdr:colOff>
      <xdr:row>76</xdr:row>
      <xdr:rowOff>142717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8388"/>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142717</xdr:rowOff>
    </xdr:from>
    <xdr:to>
      <xdr:col>102</xdr:col>
      <xdr:colOff>114300</xdr:colOff>
      <xdr:row>76</xdr:row>
      <xdr:rowOff>160297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72917"/>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31645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7930</xdr:rowOff>
    </xdr:from>
    <xdr:to>
      <xdr:col>116</xdr:col>
      <xdr:colOff>114300</xdr:colOff>
      <xdr:row>75</xdr:row>
      <xdr:rowOff>109530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30807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1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81905</xdr:rowOff>
    </xdr:from>
    <xdr:to>
      <xdr:col>112</xdr:col>
      <xdr:colOff>38100</xdr:colOff>
      <xdr:row>76</xdr:row>
      <xdr:rowOff>12055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4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28582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71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67388</xdr:rowOff>
    </xdr:from>
    <xdr:to>
      <xdr:col>107</xdr:col>
      <xdr:colOff>101600</xdr:colOff>
      <xdr:row>76</xdr:row>
      <xdr:rowOff>168988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160115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9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91917</xdr:rowOff>
    </xdr:from>
    <xdr:to>
      <xdr:col>102</xdr:col>
      <xdr:colOff>165100</xdr:colOff>
      <xdr:row>77</xdr:row>
      <xdr:rowOff>22067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109497</xdr:rowOff>
    </xdr:from>
    <xdr:to>
      <xdr:col>98</xdr:col>
      <xdr:colOff>38100</xdr:colOff>
      <xdr:row>77</xdr:row>
      <xdr:rowOff>39647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3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30774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3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性質別歳出の主な構成項目は、人件費、扶助費、物件費となっている。令和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年度の主な増減理由は以下のとおり。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・人件費は住民一人あたり</a:t>
          </a:r>
          <a:r>
            <a:rPr kumimoji="1" lang="en-US" altLang="ja-JP" sz="1300">
              <a:latin typeface="ＭＳ Ｐゴシック" panose="020B0600070205080204" pitchFamily="50" charset="-128"/>
              <a:ea typeface="ＭＳ Ｐゴシック" panose="020B0600070205080204" pitchFamily="50" charset="-128"/>
            </a:rPr>
            <a:t>68,465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年度の事業費は人事院勧告に伴う給与等の増加などにより、令和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・扶助費は住民一人あたり</a:t>
          </a:r>
          <a:r>
            <a:rPr kumimoji="1" lang="en-US" altLang="ja-JP" sz="1300">
              <a:latin typeface="ＭＳ Ｐゴシック" panose="020B0600070205080204" pitchFamily="50" charset="-128"/>
              <a:ea typeface="ＭＳ Ｐゴシック" panose="020B0600070205080204" pitchFamily="50" charset="-128"/>
            </a:rPr>
            <a:t>118,921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年度の事業費は低所得者支援事業の実施により令和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・物件費は住民一人あたり</a:t>
          </a:r>
          <a:r>
            <a:rPr kumimoji="1" lang="en-US" altLang="ja-JP" sz="1300">
              <a:latin typeface="ＭＳ Ｐゴシック" panose="020B0600070205080204" pitchFamily="50" charset="-128"/>
              <a:ea typeface="ＭＳ Ｐゴシック" panose="020B0600070205080204" pitchFamily="50" charset="-128"/>
            </a:rPr>
            <a:t>74,543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年度の事業費は物価高騰等に伴う光熱水費や指定管理料の増、立田社会福祉会館解体事業の実施により、令和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・補助費等は住民一人あたり</a:t>
          </a:r>
          <a:r>
            <a:rPr kumimoji="1" lang="en-US" altLang="ja-JP" sz="1300">
              <a:latin typeface="ＭＳ Ｐゴシック" panose="020B0600070205080204" pitchFamily="50" charset="-128"/>
              <a:ea typeface="ＭＳ Ｐゴシック" panose="020B0600070205080204" pitchFamily="50" charset="-128"/>
            </a:rPr>
            <a:t>49,951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年度の事業費は定額減税補足給付事業の実施により、令和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60,457
58,895
66.68
30,023,392
28,848,799
1,138,155
15,882,450
16,290,926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23571</xdr:rowOff>
    </xdr:from>
    <xdr:to>
      <xdr:col>24</xdr:col>
      <xdr:colOff>63500</xdr:colOff>
      <xdr:row>35</xdr:row>
      <xdr:rowOff>48717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24321"/>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48717</xdr:rowOff>
    </xdr:from>
    <xdr:to>
      <xdr:col>19</xdr:col>
      <xdr:colOff>177800</xdr:colOff>
      <xdr:row>35</xdr:row>
      <xdr:rowOff>113640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49467"/>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99466</xdr:rowOff>
    </xdr:from>
    <xdr:to>
      <xdr:col>15</xdr:col>
      <xdr:colOff>50800</xdr:colOff>
      <xdr:row>35</xdr:row>
      <xdr:rowOff>113640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0021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89408</xdr:rowOff>
    </xdr:from>
    <xdr:to>
      <xdr:col>10</xdr:col>
      <xdr:colOff>114300</xdr:colOff>
      <xdr:row>35</xdr:row>
      <xdr:rowOff>99466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9015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144221</xdr:rowOff>
    </xdr:from>
    <xdr:to>
      <xdr:col>24</xdr:col>
      <xdr:colOff>114300</xdr:colOff>
      <xdr:row>35</xdr:row>
      <xdr:rowOff>74371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167098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2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169367</xdr:rowOff>
    </xdr:from>
    <xdr:to>
      <xdr:col>20</xdr:col>
      <xdr:colOff>38100</xdr:colOff>
      <xdr:row>35</xdr:row>
      <xdr:rowOff>99517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116044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62840</xdr:rowOff>
    </xdr:from>
    <xdr:to>
      <xdr:col>15</xdr:col>
      <xdr:colOff>101600</xdr:colOff>
      <xdr:row>35</xdr:row>
      <xdr:rowOff>164440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155567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48666</xdr:rowOff>
    </xdr:from>
    <xdr:to>
      <xdr:col>10</xdr:col>
      <xdr:colOff>165100</xdr:colOff>
      <xdr:row>35</xdr:row>
      <xdr:rowOff>150266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166793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38608</xdr:rowOff>
    </xdr:from>
    <xdr:to>
      <xdr:col>6</xdr:col>
      <xdr:colOff>38100</xdr:colOff>
      <xdr:row>35</xdr:row>
      <xdr:rowOff>140208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131335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74008</xdr:rowOff>
    </xdr:from>
    <xdr:to>
      <xdr:col>24</xdr:col>
      <xdr:colOff>63500</xdr:colOff>
      <xdr:row>56</xdr:row>
      <xdr:rowOff>160793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5208"/>
          <a:ext cx="838200" cy="8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142801</xdr:rowOff>
    </xdr:from>
    <xdr:to>
      <xdr:col>19</xdr:col>
      <xdr:colOff>177800</xdr:colOff>
      <xdr:row>56</xdr:row>
      <xdr:rowOff>160793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44001"/>
          <a:ext cx="889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9871</xdr:rowOff>
    </xdr:from>
    <xdr:to>
      <xdr:col>15</xdr:col>
      <xdr:colOff>50800</xdr:colOff>
      <xdr:row>56</xdr:row>
      <xdr:rowOff>142801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11071"/>
          <a:ext cx="889000" cy="1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45814</xdr:rowOff>
    </xdr:from>
    <xdr:to>
      <xdr:col>10</xdr:col>
      <xdr:colOff>114300</xdr:colOff>
      <xdr:row>56</xdr:row>
      <xdr:rowOff>9871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61214"/>
          <a:ext cx="889000" cy="6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23208</xdr:rowOff>
    </xdr:from>
    <xdr:to>
      <xdr:col>24</xdr:col>
      <xdr:colOff>114300</xdr:colOff>
      <xdr:row>56</xdr:row>
      <xdr:rowOff>124808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109993</xdr:rowOff>
    </xdr:from>
    <xdr:to>
      <xdr:col>20</xdr:col>
      <xdr:colOff>38100</xdr:colOff>
      <xdr:row>57</xdr:row>
      <xdr:rowOff>40143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31270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0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92001</xdr:rowOff>
    </xdr:from>
    <xdr:to>
      <xdr:col>15</xdr:col>
      <xdr:colOff>101600</xdr:colOff>
      <xdr:row>57</xdr:row>
      <xdr:rowOff>22151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13278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130521</xdr:rowOff>
    </xdr:from>
    <xdr:to>
      <xdr:col>10</xdr:col>
      <xdr:colOff>165100</xdr:colOff>
      <xdr:row>56</xdr:row>
      <xdr:rowOff>60671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51798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166464</xdr:rowOff>
    </xdr:from>
    <xdr:to>
      <xdr:col>6</xdr:col>
      <xdr:colOff>38100</xdr:colOff>
      <xdr:row>52</xdr:row>
      <xdr:rowOff>96614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87741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0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117820</xdr:rowOff>
    </xdr:from>
    <xdr:to>
      <xdr:col>24</xdr:col>
      <xdr:colOff>63500</xdr:colOff>
      <xdr:row>75</xdr:row>
      <xdr:rowOff>88689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33670"/>
          <a:ext cx="838200" cy="31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88689</xdr:rowOff>
    </xdr:from>
    <xdr:to>
      <xdr:col>19</xdr:col>
      <xdr:colOff>177800</xdr:colOff>
      <xdr:row>76</xdr:row>
      <xdr:rowOff>70096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47439"/>
          <a:ext cx="889000" cy="1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11988</xdr:rowOff>
    </xdr:from>
    <xdr:to>
      <xdr:col>15</xdr:col>
      <xdr:colOff>50800</xdr:colOff>
      <xdr:row>76</xdr:row>
      <xdr:rowOff>70096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42188"/>
          <a:ext cx="889000" cy="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11988</xdr:rowOff>
    </xdr:from>
    <xdr:to>
      <xdr:col>10</xdr:col>
      <xdr:colOff>114300</xdr:colOff>
      <xdr:row>77</xdr:row>
      <xdr:rowOff>132091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2188"/>
          <a:ext cx="889000" cy="29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75408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67020</xdr:rowOff>
    </xdr:from>
    <xdr:to>
      <xdr:col>24</xdr:col>
      <xdr:colOff>114300</xdr:colOff>
      <xdr:row>73</xdr:row>
      <xdr:rowOff>168620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89897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3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37889</xdr:rowOff>
    </xdr:from>
    <xdr:to>
      <xdr:col>20</xdr:col>
      <xdr:colOff>38100</xdr:colOff>
      <xdr:row>75</xdr:row>
      <xdr:rowOff>139489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156016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7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19296</xdr:rowOff>
    </xdr:from>
    <xdr:to>
      <xdr:col>15</xdr:col>
      <xdr:colOff>101600</xdr:colOff>
      <xdr:row>76</xdr:row>
      <xdr:rowOff>120896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137423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2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132638</xdr:rowOff>
    </xdr:from>
    <xdr:to>
      <xdr:col>10</xdr:col>
      <xdr:colOff>165100</xdr:colOff>
      <xdr:row>76</xdr:row>
      <xdr:rowOff>62788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53915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8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81291</xdr:rowOff>
    </xdr:from>
    <xdr:to>
      <xdr:col>6</xdr:col>
      <xdr:colOff>38100</xdr:colOff>
      <xdr:row>78</xdr:row>
      <xdr:rowOff>11441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7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109238</xdr:rowOff>
    </xdr:from>
    <xdr:to>
      <xdr:col>24</xdr:col>
      <xdr:colOff>63500</xdr:colOff>
      <xdr:row>97</xdr:row>
      <xdr:rowOff>165666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39888"/>
          <a:ext cx="838200" cy="5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47270</xdr:rowOff>
    </xdr:from>
    <xdr:to>
      <xdr:col>19</xdr:col>
      <xdr:colOff>177800</xdr:colOff>
      <xdr:row>97</xdr:row>
      <xdr:rowOff>109238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77920"/>
          <a:ext cx="889000" cy="6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47270</xdr:rowOff>
    </xdr:from>
    <xdr:to>
      <xdr:col>15</xdr:col>
      <xdr:colOff>50800</xdr:colOff>
      <xdr:row>97</xdr:row>
      <xdr:rowOff>115697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77920"/>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115697</xdr:rowOff>
    </xdr:from>
    <xdr:to>
      <xdr:col>10</xdr:col>
      <xdr:colOff>114300</xdr:colOff>
      <xdr:row>98</xdr:row>
      <xdr:rowOff>86303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6347"/>
          <a:ext cx="889000" cy="14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114866</xdr:rowOff>
    </xdr:from>
    <xdr:to>
      <xdr:col>24</xdr:col>
      <xdr:colOff>114300</xdr:colOff>
      <xdr:row>98</xdr:row>
      <xdr:rowOff>45016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29793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58438</xdr:rowOff>
    </xdr:from>
    <xdr:to>
      <xdr:col>20</xdr:col>
      <xdr:colOff>38100</xdr:colOff>
      <xdr:row>97</xdr:row>
      <xdr:rowOff>160038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151165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167920</xdr:rowOff>
    </xdr:from>
    <xdr:to>
      <xdr:col>15</xdr:col>
      <xdr:colOff>101600</xdr:colOff>
      <xdr:row>97</xdr:row>
      <xdr:rowOff>98070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89197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64897</xdr:rowOff>
    </xdr:from>
    <xdr:to>
      <xdr:col>10</xdr:col>
      <xdr:colOff>165100</xdr:colOff>
      <xdr:row>97</xdr:row>
      <xdr:rowOff>166497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157624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8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35503</xdr:rowOff>
    </xdr:from>
    <xdr:to>
      <xdr:col>6</xdr:col>
      <xdr:colOff>38100</xdr:colOff>
      <xdr:row>98</xdr:row>
      <xdr:rowOff>137103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128230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3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91585</xdr:rowOff>
    </xdr:from>
    <xdr:to>
      <xdr:col>55</xdr:col>
      <xdr:colOff>0</xdr:colOff>
      <xdr:row>39</xdr:row>
      <xdr:rowOff>91694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78135"/>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91694</xdr:rowOff>
    </xdr:from>
    <xdr:to>
      <xdr:col>50</xdr:col>
      <xdr:colOff>114300</xdr:colOff>
      <xdr:row>39</xdr:row>
      <xdr:rowOff>91803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7824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91803</xdr:rowOff>
    </xdr:from>
    <xdr:to>
      <xdr:col>45</xdr:col>
      <xdr:colOff>177800</xdr:colOff>
      <xdr:row>39</xdr:row>
      <xdr:rowOff>91803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783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91694</xdr:rowOff>
    </xdr:from>
    <xdr:to>
      <xdr:col>41</xdr:col>
      <xdr:colOff>50800</xdr:colOff>
      <xdr:row>39</xdr:row>
      <xdr:rowOff>91803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7824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66601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1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40785</xdr:rowOff>
    </xdr:from>
    <xdr:to>
      <xdr:col>55</xdr:col>
      <xdr:colOff>50800</xdr:colOff>
      <xdr:row>39</xdr:row>
      <xdr:rowOff>142385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127162</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22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40894</xdr:rowOff>
    </xdr:from>
    <xdr:to>
      <xdr:col>50</xdr:col>
      <xdr:colOff>165100</xdr:colOff>
      <xdr:row>39</xdr:row>
      <xdr:rowOff>142494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133621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41003</xdr:rowOff>
    </xdr:from>
    <xdr:to>
      <xdr:col>46</xdr:col>
      <xdr:colOff>38100</xdr:colOff>
      <xdr:row>39</xdr:row>
      <xdr:rowOff>142603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2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133730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8202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41003</xdr:rowOff>
    </xdr:from>
    <xdr:to>
      <xdr:col>41</xdr:col>
      <xdr:colOff>101600</xdr:colOff>
      <xdr:row>39</xdr:row>
      <xdr:rowOff>142603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2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133730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8202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40894</xdr:rowOff>
    </xdr:from>
    <xdr:to>
      <xdr:col>36</xdr:col>
      <xdr:colOff>165100</xdr:colOff>
      <xdr:row>39</xdr:row>
      <xdr:rowOff>142494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133621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93131</xdr:rowOff>
    </xdr:from>
    <xdr:to>
      <xdr:col>55</xdr:col>
      <xdr:colOff>0</xdr:colOff>
      <xdr:row>58</xdr:row>
      <xdr:rowOff>66146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65781"/>
          <a:ext cx="838200" cy="14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66146</xdr:rowOff>
    </xdr:from>
    <xdr:to>
      <xdr:col>50</xdr:col>
      <xdr:colOff>114300</xdr:colOff>
      <xdr:row>58</xdr:row>
      <xdr:rowOff>101937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10246"/>
          <a:ext cx="889000" cy="3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79176</xdr:rowOff>
    </xdr:from>
    <xdr:to>
      <xdr:col>45</xdr:col>
      <xdr:colOff>177800</xdr:colOff>
      <xdr:row>58</xdr:row>
      <xdr:rowOff>101937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23276"/>
          <a:ext cx="889000" cy="2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79176</xdr:rowOff>
    </xdr:from>
    <xdr:to>
      <xdr:col>41</xdr:col>
      <xdr:colOff>50800</xdr:colOff>
      <xdr:row>58</xdr:row>
      <xdr:rowOff>95166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23276"/>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42331</xdr:rowOff>
    </xdr:from>
    <xdr:to>
      <xdr:col>55</xdr:col>
      <xdr:colOff>50800</xdr:colOff>
      <xdr:row>57</xdr:row>
      <xdr:rowOff>143931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65208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15346</xdr:rowOff>
    </xdr:from>
    <xdr:to>
      <xdr:col>50</xdr:col>
      <xdr:colOff>165100</xdr:colOff>
      <xdr:row>58</xdr:row>
      <xdr:rowOff>116946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133473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3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51137</xdr:rowOff>
    </xdr:from>
    <xdr:to>
      <xdr:col>46</xdr:col>
      <xdr:colOff>38100</xdr:colOff>
      <xdr:row>58</xdr:row>
      <xdr:rowOff>152737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169264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7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28376</xdr:rowOff>
    </xdr:from>
    <xdr:to>
      <xdr:col>41</xdr:col>
      <xdr:colOff>101600</xdr:colOff>
      <xdr:row>58</xdr:row>
      <xdr:rowOff>129976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7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146503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4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8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80607</xdr:rowOff>
    </xdr:from>
    <xdr:to>
      <xdr:col>55</xdr:col>
      <xdr:colOff>0</xdr:colOff>
      <xdr:row>78</xdr:row>
      <xdr:rowOff>98667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53707"/>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60421</xdr:rowOff>
    </xdr:from>
    <xdr:to>
      <xdr:col>50</xdr:col>
      <xdr:colOff>114300</xdr:colOff>
      <xdr:row>78</xdr:row>
      <xdr:rowOff>80607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33521"/>
          <a:ext cx="889000" cy="2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45219</xdr:rowOff>
    </xdr:from>
    <xdr:to>
      <xdr:col>45</xdr:col>
      <xdr:colOff>177800</xdr:colOff>
      <xdr:row>78</xdr:row>
      <xdr:rowOff>60421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18319"/>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7958</xdr:rowOff>
    </xdr:from>
    <xdr:to>
      <xdr:col>41</xdr:col>
      <xdr:colOff>50800</xdr:colOff>
      <xdr:row>78</xdr:row>
      <xdr:rowOff>45219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81058"/>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44424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47867</xdr:rowOff>
    </xdr:from>
    <xdr:to>
      <xdr:col>55</xdr:col>
      <xdr:colOff>50800</xdr:colOff>
      <xdr:row>78</xdr:row>
      <xdr:rowOff>149467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134244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3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29807</xdr:rowOff>
    </xdr:from>
    <xdr:to>
      <xdr:col>50</xdr:col>
      <xdr:colOff>165100</xdr:colOff>
      <xdr:row>78</xdr:row>
      <xdr:rowOff>131407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122534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9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9621</xdr:rowOff>
    </xdr:from>
    <xdr:to>
      <xdr:col>46</xdr:col>
      <xdr:colOff>38100</xdr:colOff>
      <xdr:row>78</xdr:row>
      <xdr:rowOff>111221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102348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7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165869</xdr:rowOff>
    </xdr:from>
    <xdr:to>
      <xdr:col>41</xdr:col>
      <xdr:colOff>101600</xdr:colOff>
      <xdr:row>78</xdr:row>
      <xdr:rowOff>96019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87146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128608</xdr:rowOff>
    </xdr:from>
    <xdr:to>
      <xdr:col>36</xdr:col>
      <xdr:colOff>165100</xdr:colOff>
      <xdr:row>78</xdr:row>
      <xdr:rowOff>58758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49885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2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64681</xdr:rowOff>
    </xdr:from>
    <xdr:to>
      <xdr:col>55</xdr:col>
      <xdr:colOff>0</xdr:colOff>
      <xdr:row>96</xdr:row>
      <xdr:rowOff>135852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23881"/>
          <a:ext cx="8382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135852</xdr:rowOff>
    </xdr:from>
    <xdr:to>
      <xdr:col>50</xdr:col>
      <xdr:colOff>114300</xdr:colOff>
      <xdr:row>97</xdr:row>
      <xdr:rowOff>1436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95052"/>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1436</xdr:rowOff>
    </xdr:from>
    <xdr:to>
      <xdr:col>45</xdr:col>
      <xdr:colOff>177800</xdr:colOff>
      <xdr:row>97</xdr:row>
      <xdr:rowOff>59843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32086"/>
          <a:ext cx="8890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59843</xdr:rowOff>
    </xdr:from>
    <xdr:to>
      <xdr:col>41</xdr:col>
      <xdr:colOff>50800</xdr:colOff>
      <xdr:row>97</xdr:row>
      <xdr:rowOff>106541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90493"/>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13881</xdr:rowOff>
    </xdr:from>
    <xdr:to>
      <xdr:col>55</xdr:col>
      <xdr:colOff>50800</xdr:colOff>
      <xdr:row>96</xdr:row>
      <xdr:rowOff>115481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163758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85052</xdr:rowOff>
    </xdr:from>
    <xdr:to>
      <xdr:col>50</xdr:col>
      <xdr:colOff>165100</xdr:colOff>
      <xdr:row>97</xdr:row>
      <xdr:rowOff>15202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122086</xdr:rowOff>
    </xdr:from>
    <xdr:to>
      <xdr:col>46</xdr:col>
      <xdr:colOff>38100</xdr:colOff>
      <xdr:row>97</xdr:row>
      <xdr:rowOff>52236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43363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9043</xdr:rowOff>
    </xdr:from>
    <xdr:to>
      <xdr:col>41</xdr:col>
      <xdr:colOff>101600</xdr:colOff>
      <xdr:row>97</xdr:row>
      <xdr:rowOff>110643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3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101770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55741</xdr:rowOff>
    </xdr:from>
    <xdr:to>
      <xdr:col>36</xdr:col>
      <xdr:colOff>165100</xdr:colOff>
      <xdr:row>97</xdr:row>
      <xdr:rowOff>157341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148468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7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28905</xdr:rowOff>
    </xdr:from>
    <xdr:to>
      <xdr:col>85</xdr:col>
      <xdr:colOff>127000</xdr:colOff>
      <xdr:row>37</xdr:row>
      <xdr:rowOff>95885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01105"/>
          <a:ext cx="8382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28905</xdr:rowOff>
    </xdr:from>
    <xdr:to>
      <xdr:col>81</xdr:col>
      <xdr:colOff>50800</xdr:colOff>
      <xdr:row>38</xdr:row>
      <xdr:rowOff>33896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01105"/>
          <a:ext cx="889000" cy="3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33896</xdr:rowOff>
    </xdr:from>
    <xdr:to>
      <xdr:col>76</xdr:col>
      <xdr:colOff>114300</xdr:colOff>
      <xdr:row>38</xdr:row>
      <xdr:rowOff>37020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8996"/>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137223</xdr:rowOff>
    </xdr:from>
    <xdr:to>
      <xdr:col>71</xdr:col>
      <xdr:colOff>177800</xdr:colOff>
      <xdr:row>38</xdr:row>
      <xdr:rowOff>37020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80873"/>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45085</xdr:rowOff>
    </xdr:from>
    <xdr:to>
      <xdr:col>85</xdr:col>
      <xdr:colOff>177800</xdr:colOff>
      <xdr:row>37</xdr:row>
      <xdr:rowOff>146685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23512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149555</xdr:rowOff>
    </xdr:from>
    <xdr:to>
      <xdr:col>81</xdr:col>
      <xdr:colOff>101600</xdr:colOff>
      <xdr:row>36</xdr:row>
      <xdr:rowOff>79705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96232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154546</xdr:rowOff>
    </xdr:from>
    <xdr:to>
      <xdr:col>76</xdr:col>
      <xdr:colOff>165100</xdr:colOff>
      <xdr:row>38</xdr:row>
      <xdr:rowOff>84696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75823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157671</xdr:rowOff>
    </xdr:from>
    <xdr:to>
      <xdr:col>72</xdr:col>
      <xdr:colOff>38100</xdr:colOff>
      <xdr:row>38</xdr:row>
      <xdr:rowOff>87821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78947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9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86423</xdr:rowOff>
    </xdr:from>
    <xdr:to>
      <xdr:col>67</xdr:col>
      <xdr:colOff>101600</xdr:colOff>
      <xdr:row>38</xdr:row>
      <xdr:rowOff>16573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159245</xdr:rowOff>
    </xdr:from>
    <xdr:to>
      <xdr:col>85</xdr:col>
      <xdr:colOff>127000</xdr:colOff>
      <xdr:row>57</xdr:row>
      <xdr:rowOff>32868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60445"/>
          <a:ext cx="838200" cy="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32868</xdr:rowOff>
    </xdr:from>
    <xdr:to>
      <xdr:col>81</xdr:col>
      <xdr:colOff>50800</xdr:colOff>
      <xdr:row>57</xdr:row>
      <xdr:rowOff>60833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05518"/>
          <a:ext cx="8890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15227</xdr:rowOff>
    </xdr:from>
    <xdr:to>
      <xdr:col>76</xdr:col>
      <xdr:colOff>114300</xdr:colOff>
      <xdr:row>57</xdr:row>
      <xdr:rowOff>60833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87877"/>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136899</xdr:rowOff>
    </xdr:from>
    <xdr:to>
      <xdr:col>71</xdr:col>
      <xdr:colOff>177800</xdr:colOff>
      <xdr:row>57</xdr:row>
      <xdr:rowOff>15227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66649"/>
          <a:ext cx="889000" cy="2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108445</xdr:rowOff>
    </xdr:from>
    <xdr:to>
      <xdr:col>85</xdr:col>
      <xdr:colOff>177800</xdr:colOff>
      <xdr:row>57</xdr:row>
      <xdr:rowOff>38595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86872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153518</xdr:rowOff>
    </xdr:from>
    <xdr:to>
      <xdr:col>81</xdr:col>
      <xdr:colOff>101600</xdr:colOff>
      <xdr:row>57</xdr:row>
      <xdr:rowOff>83668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74795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10033</xdr:rowOff>
    </xdr:from>
    <xdr:to>
      <xdr:col>76</xdr:col>
      <xdr:colOff>165100</xdr:colOff>
      <xdr:row>57</xdr:row>
      <xdr:rowOff>111633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8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102760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135877</xdr:rowOff>
    </xdr:from>
    <xdr:to>
      <xdr:col>72</xdr:col>
      <xdr:colOff>38100</xdr:colOff>
      <xdr:row>57</xdr:row>
      <xdr:rowOff>66027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57154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2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86099</xdr:rowOff>
    </xdr:from>
    <xdr:to>
      <xdr:col>67</xdr:col>
      <xdr:colOff>101600</xdr:colOff>
      <xdr:row>56</xdr:row>
      <xdr:rowOff>16249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0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30821</xdr:rowOff>
    </xdr:from>
    <xdr:to>
      <xdr:col>85</xdr:col>
      <xdr:colOff>127000</xdr:colOff>
      <xdr:row>96</xdr:row>
      <xdr:rowOff>52163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90021"/>
          <a:ext cx="8382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30821</xdr:rowOff>
    </xdr:from>
    <xdr:to>
      <xdr:col>81</xdr:col>
      <xdr:colOff>50800</xdr:colOff>
      <xdr:row>96</xdr:row>
      <xdr:rowOff>36323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90021"/>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35376</xdr:rowOff>
    </xdr:from>
    <xdr:to>
      <xdr:col>76</xdr:col>
      <xdr:colOff>114300</xdr:colOff>
      <xdr:row>96</xdr:row>
      <xdr:rowOff>36323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494576"/>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35376</xdr:rowOff>
    </xdr:from>
    <xdr:to>
      <xdr:col>71</xdr:col>
      <xdr:colOff>177800</xdr:colOff>
      <xdr:row>96</xdr:row>
      <xdr:rowOff>52946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94576"/>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127736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1363</xdr:rowOff>
    </xdr:from>
    <xdr:to>
      <xdr:col>85</xdr:col>
      <xdr:colOff>177800</xdr:colOff>
      <xdr:row>96</xdr:row>
      <xdr:rowOff>102963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151240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3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151471</xdr:rowOff>
    </xdr:from>
    <xdr:to>
      <xdr:col>81</xdr:col>
      <xdr:colOff>101600</xdr:colOff>
      <xdr:row>96</xdr:row>
      <xdr:rowOff>81621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3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72748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156973</xdr:rowOff>
    </xdr:from>
    <xdr:to>
      <xdr:col>76</xdr:col>
      <xdr:colOff>165100</xdr:colOff>
      <xdr:row>96</xdr:row>
      <xdr:rowOff>87123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78250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156026</xdr:rowOff>
    </xdr:from>
    <xdr:to>
      <xdr:col>72</xdr:col>
      <xdr:colOff>38100</xdr:colOff>
      <xdr:row>96</xdr:row>
      <xdr:rowOff>86176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77303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2146</xdr:rowOff>
    </xdr:from>
    <xdr:to>
      <xdr:col>67</xdr:col>
      <xdr:colOff>101600</xdr:colOff>
      <xdr:row>96</xdr:row>
      <xdr:rowOff>103746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94873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5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目的別歳出の主な構成項目は総務費、民生費及び教育費となっている。令和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年度における主な増減理由は以下のとおり。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63,621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年度の事業費は、人事院勧告に伴う給与等の増加や、公共事業整備基金への積立金の増により、令和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年度と比較して増加した。</a:t>
          </a:r>
        </a:p>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212,760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年度の事業費は、低所得者および低所得世帯への支援給付事業や就学前教育・保育施設整備事業の実施により、令和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年度と比較して増加した。</a:t>
          </a:r>
        </a:p>
        <a:p>
          <a:r>
            <a:rPr kumimoji="1" lang="ja-JP" altLang="en-US" sz="1300">
              <a:latin typeface="ＭＳ Ｐゴシック" panose="020B0600070205080204" pitchFamily="50" charset="-128"/>
              <a:ea typeface="ＭＳ Ｐゴシック" panose="020B0600070205080204" pitchFamily="50" charset="-128"/>
            </a:rPr>
            <a:t>・教育費は住民一人あたり</a:t>
          </a:r>
          <a:r>
            <a:rPr kumimoji="1" lang="en-US" altLang="ja-JP" sz="1300">
              <a:latin typeface="ＭＳ Ｐゴシック" panose="020B0600070205080204" pitchFamily="50" charset="-128"/>
              <a:ea typeface="ＭＳ Ｐゴシック" panose="020B0600070205080204" pitchFamily="50" charset="-128"/>
            </a:rPr>
            <a:t>40,974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年度の事業費は、小中学校給食室および中学校体育館の空調設備整備事業の実施により、令和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年度と比較して増加した。</a:t>
          </a:r>
        </a:p>
        <a:p>
          <a:r>
            <a:rPr kumimoji="1" lang="ja-JP" altLang="en-US" sz="1300">
              <a:latin typeface="ＭＳ Ｐゴシック" panose="020B0600070205080204" pitchFamily="50" charset="-128"/>
              <a:ea typeface="ＭＳ Ｐゴシック" panose="020B0600070205080204" pitchFamily="50" charset="-128"/>
            </a:rPr>
            <a:t>・農林水産業費は住民一人あたり</a:t>
          </a:r>
          <a:r>
            <a:rPr kumimoji="1" lang="en-US" altLang="ja-JP" sz="1300">
              <a:latin typeface="ＭＳ Ｐゴシック" panose="020B0600070205080204" pitchFamily="50" charset="-128"/>
              <a:ea typeface="ＭＳ Ｐゴシック" panose="020B0600070205080204" pitchFamily="50" charset="-128"/>
            </a:rPr>
            <a:t>32,028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年度の事業費は、道の駅周辺整備事業の実施により、令和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年度末の財政調整基金残高は、令和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年度中の取崩額が積立額を上回り、令和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の残高と比較して大きく減少した。その他特定目的基金では、公共事業整備基金で取崩額が積立額を上回ったこと、地域し尿処理施設維持管理事業基金及び立田地域交流拠点施設基金の廃止に伴い大きく取崩したことで、基金全体において取崩額が積立額の倍となり、実質単年度収支は引き続き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なお、実質収支額は黒字を維持している。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の全会計において黒字を維持することができた。今後も必要に応じて各会計に対する繰出金の基準の見直しを行うとともに、各会計においてさらなる経費削減及び収入確保の取り組みを行い、黒字の維持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30023392</v>
      </c>
      <c r="BO4" s="358"/>
      <c r="BP4" s="358"/>
      <c r="BQ4" s="358"/>
      <c r="BR4" s="358"/>
      <c r="BS4" s="358"/>
      <c r="BT4" s="358"/>
      <c r="BU4" s="359"/>
      <c r="BV4" s="357">
        <v>27228620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7.2</v>
      </c>
      <c r="CU4" s="364"/>
      <c r="CV4" s="364"/>
      <c r="CW4" s="364"/>
      <c r="CX4" s="364"/>
      <c r="CY4" s="364"/>
      <c r="CZ4" s="364"/>
      <c r="DA4" s="365"/>
      <c r="DB4" s="363">
        <v>6.8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28848799</v>
      </c>
      <c r="BO5" s="395"/>
      <c r="BP5" s="395"/>
      <c r="BQ5" s="395"/>
      <c r="BR5" s="395"/>
      <c r="BS5" s="395"/>
      <c r="BT5" s="395"/>
      <c r="BU5" s="396"/>
      <c r="BV5" s="394">
        <v>26100795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94.9</v>
      </c>
      <c r="CU5" s="392"/>
      <c r="CV5" s="392"/>
      <c r="CW5" s="392"/>
      <c r="CX5" s="392"/>
      <c r="CY5" s="392"/>
      <c r="CZ5" s="392"/>
      <c r="DA5" s="393"/>
      <c r="DB5" s="391">
        <v>94.4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1174593</v>
      </c>
      <c r="BO6" s="395"/>
      <c r="BP6" s="395"/>
      <c r="BQ6" s="395"/>
      <c r="BR6" s="395"/>
      <c r="BS6" s="395"/>
      <c r="BT6" s="395"/>
      <c r="BU6" s="396"/>
      <c r="BV6" s="394">
        <v>1127825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95.3</v>
      </c>
      <c r="CU6" s="432"/>
      <c r="CV6" s="432"/>
      <c r="CW6" s="432"/>
      <c r="CX6" s="432"/>
      <c r="CY6" s="432"/>
      <c r="CZ6" s="432"/>
      <c r="DA6" s="433"/>
      <c r="DB6" s="431">
        <v>95.2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36438</v>
      </c>
      <c r="BO7" s="395"/>
      <c r="BP7" s="395"/>
      <c r="BQ7" s="395"/>
      <c r="BR7" s="395"/>
      <c r="BS7" s="395"/>
      <c r="BT7" s="395"/>
      <c r="BU7" s="396"/>
      <c r="BV7" s="394">
        <v>63728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15882450</v>
      </c>
      <c r="CU7" s="395"/>
      <c r="CV7" s="395"/>
      <c r="CW7" s="395"/>
      <c r="CX7" s="395"/>
      <c r="CY7" s="395"/>
      <c r="CZ7" s="395"/>
      <c r="DA7" s="396"/>
      <c r="DB7" s="394">
        <v>15571030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1138155</v>
      </c>
      <c r="BO8" s="395"/>
      <c r="BP8" s="395"/>
      <c r="BQ8" s="395"/>
      <c r="BR8" s="395"/>
      <c r="BS8" s="395"/>
      <c r="BT8" s="395"/>
      <c r="BU8" s="396"/>
      <c r="BV8" s="394">
        <v>1064097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0.59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60829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74058</v>
      </c>
      <c r="BO9" s="395"/>
      <c r="BP9" s="395"/>
      <c r="BQ9" s="395"/>
      <c r="BR9" s="395"/>
      <c r="BS9" s="395"/>
      <c r="BT9" s="395"/>
      <c r="BU9" s="396"/>
      <c r="BV9" s="394">
        <v>-3671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10.1</v>
      </c>
      <c r="CU9" s="392"/>
      <c r="CV9" s="392"/>
      <c r="CW9" s="392"/>
      <c r="CX9" s="392"/>
      <c r="CY9" s="392"/>
      <c r="CZ9" s="392"/>
      <c r="DA9" s="393"/>
      <c r="DB9" s="391">
        <v>11.5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63088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815357</v>
      </c>
      <c r="BO10" s="395"/>
      <c r="BP10" s="395"/>
      <c r="BQ10" s="395"/>
      <c r="BR10" s="395"/>
      <c r="BS10" s="395"/>
      <c r="BT10" s="395"/>
      <c r="BU10" s="396"/>
      <c r="BV10" s="394">
        <v>566843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60457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1976877</v>
      </c>
      <c r="BO12" s="395"/>
      <c r="BP12" s="395"/>
      <c r="BQ12" s="395"/>
      <c r="BR12" s="395"/>
      <c r="BS12" s="395"/>
      <c r="BT12" s="395"/>
      <c r="BU12" s="396"/>
      <c r="BV12" s="394">
        <v>914911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58895</v>
      </c>
      <c r="S13" s="479"/>
      <c r="T13" s="479"/>
      <c r="U13" s="479"/>
      <c r="V13" s="480"/>
      <c r="W13" s="410" t="s">
        <v>131</v>
      </c>
      <c r="X13" s="411"/>
      <c r="Y13" s="411"/>
      <c r="Z13" s="411"/>
      <c r="AA13" s="411"/>
      <c r="AB13" s="401"/>
      <c r="AC13" s="445">
        <v>2210</v>
      </c>
      <c r="AD13" s="446"/>
      <c r="AE13" s="446"/>
      <c r="AF13" s="446"/>
      <c r="AG13" s="488"/>
      <c r="AH13" s="445">
        <v>2524</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-1087462</v>
      </c>
      <c r="BO13" s="395"/>
      <c r="BP13" s="395"/>
      <c r="BQ13" s="395"/>
      <c r="BR13" s="395"/>
      <c r="BS13" s="395"/>
      <c r="BT13" s="395"/>
      <c r="BU13" s="396"/>
      <c r="BV13" s="394">
        <v>-351739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v>
      </c>
      <c r="CU13" s="392"/>
      <c r="CV13" s="392"/>
      <c r="CW13" s="392"/>
      <c r="CX13" s="392"/>
      <c r="CY13" s="392"/>
      <c r="CZ13" s="392"/>
      <c r="DA13" s="393"/>
      <c r="DB13" s="391">
        <v>4.8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61128</v>
      </c>
      <c r="S14" s="479"/>
      <c r="T14" s="479"/>
      <c r="U14" s="479"/>
      <c r="V14" s="480"/>
      <c r="W14" s="384"/>
      <c r="X14" s="385"/>
      <c r="Y14" s="385"/>
      <c r="Z14" s="385"/>
      <c r="AA14" s="385"/>
      <c r="AB14" s="374"/>
      <c r="AC14" s="481">
        <v>7.3</v>
      </c>
      <c r="AD14" s="482"/>
      <c r="AE14" s="482"/>
      <c r="AF14" s="482"/>
      <c r="AG14" s="483"/>
      <c r="AH14" s="481">
        <v>8.1999999999999993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59711</v>
      </c>
      <c r="S15" s="479"/>
      <c r="T15" s="479"/>
      <c r="U15" s="479"/>
      <c r="V15" s="480"/>
      <c r="W15" s="410" t="s">
        <v>137</v>
      </c>
      <c r="X15" s="411"/>
      <c r="Y15" s="411"/>
      <c r="Z15" s="411"/>
      <c r="AA15" s="411"/>
      <c r="AB15" s="401"/>
      <c r="AC15" s="445">
        <v>8784</v>
      </c>
      <c r="AD15" s="446"/>
      <c r="AE15" s="446"/>
      <c r="AF15" s="446"/>
      <c r="AG15" s="488"/>
      <c r="AH15" s="445">
        <v>9351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7989843</v>
      </c>
      <c r="BO15" s="358"/>
      <c r="BP15" s="358"/>
      <c r="BQ15" s="358"/>
      <c r="BR15" s="358"/>
      <c r="BS15" s="358"/>
      <c r="BT15" s="358"/>
      <c r="BU15" s="359"/>
      <c r="BV15" s="357">
        <v>7921276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v>
      </c>
      <c r="AD16" s="482"/>
      <c r="AE16" s="482"/>
      <c r="AF16" s="482"/>
      <c r="AG16" s="483"/>
      <c r="AH16" s="481">
        <v>30.2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13743349</v>
      </c>
      <c r="BO16" s="395"/>
      <c r="BP16" s="395"/>
      <c r="BQ16" s="395"/>
      <c r="BR16" s="395"/>
      <c r="BS16" s="395"/>
      <c r="BT16" s="395"/>
      <c r="BU16" s="396"/>
      <c r="BV16" s="394">
        <v>13390994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19315</v>
      </c>
      <c r="AD17" s="446"/>
      <c r="AE17" s="446"/>
      <c r="AF17" s="446"/>
      <c r="AG17" s="488"/>
      <c r="AH17" s="445">
        <v>19076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10062492</v>
      </c>
      <c r="BO17" s="395"/>
      <c r="BP17" s="395"/>
      <c r="BQ17" s="395"/>
      <c r="BR17" s="395"/>
      <c r="BS17" s="395"/>
      <c r="BT17" s="395"/>
      <c r="BU17" s="396"/>
      <c r="BV17" s="394">
        <v>9969607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66.680000000000007</v>
      </c>
      <c r="M18" s="518"/>
      <c r="N18" s="518"/>
      <c r="O18" s="518"/>
      <c r="P18" s="518"/>
      <c r="Q18" s="518"/>
      <c r="R18" s="519"/>
      <c r="S18" s="519"/>
      <c r="T18" s="519"/>
      <c r="U18" s="519"/>
      <c r="V18" s="520"/>
      <c r="W18" s="412"/>
      <c r="X18" s="413"/>
      <c r="Y18" s="413"/>
      <c r="Z18" s="413"/>
      <c r="AA18" s="413"/>
      <c r="AB18" s="404"/>
      <c r="AC18" s="521">
        <v>63.7</v>
      </c>
      <c r="AD18" s="522"/>
      <c r="AE18" s="522"/>
      <c r="AF18" s="522"/>
      <c r="AG18" s="523"/>
      <c r="AH18" s="521">
        <v>61.6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15419397</v>
      </c>
      <c r="BO18" s="395"/>
      <c r="BP18" s="395"/>
      <c r="BQ18" s="395"/>
      <c r="BR18" s="395"/>
      <c r="BS18" s="395"/>
      <c r="BT18" s="395"/>
      <c r="BU18" s="396"/>
      <c r="BV18" s="394">
        <v>14809165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912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20638528</v>
      </c>
      <c r="BO19" s="395"/>
      <c r="BP19" s="395"/>
      <c r="BQ19" s="395"/>
      <c r="BR19" s="395"/>
      <c r="BS19" s="395"/>
      <c r="BT19" s="395"/>
      <c r="BU19" s="396"/>
      <c r="BV19" s="394">
        <v>18938242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21718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16290926</v>
      </c>
      <c r="BO22" s="358"/>
      <c r="BP22" s="358"/>
      <c r="BQ22" s="358"/>
      <c r="BR22" s="358"/>
      <c r="BS22" s="358"/>
      <c r="BT22" s="358"/>
      <c r="BU22" s="359"/>
      <c r="BV22" s="357">
        <v>16234597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8085138</v>
      </c>
      <c r="BO23" s="395"/>
      <c r="BP23" s="395"/>
      <c r="BQ23" s="395"/>
      <c r="BR23" s="395"/>
      <c r="BS23" s="395"/>
      <c r="BT23" s="395"/>
      <c r="BU23" s="396"/>
      <c r="BV23" s="394">
        <v>9009058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9360</v>
      </c>
      <c r="R24" s="446"/>
      <c r="S24" s="446"/>
      <c r="T24" s="446"/>
      <c r="U24" s="446"/>
      <c r="V24" s="488"/>
      <c r="W24" s="540"/>
      <c r="X24" s="541"/>
      <c r="Y24" s="542"/>
      <c r="Z24" s="444" t="s">
        <v>162</v>
      </c>
      <c r="AA24" s="424"/>
      <c r="AB24" s="424"/>
      <c r="AC24" s="424"/>
      <c r="AD24" s="424"/>
      <c r="AE24" s="424"/>
      <c r="AF24" s="424"/>
      <c r="AG24" s="425"/>
      <c r="AH24" s="445">
        <v>447</v>
      </c>
      <c r="AI24" s="446"/>
      <c r="AJ24" s="446"/>
      <c r="AK24" s="446"/>
      <c r="AL24" s="488"/>
      <c r="AM24" s="445">
        <v>1324461</v>
      </c>
      <c r="AN24" s="446"/>
      <c r="AO24" s="446"/>
      <c r="AP24" s="446"/>
      <c r="AQ24" s="446"/>
      <c r="AR24" s="488"/>
      <c r="AS24" s="445">
        <v>2963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8384460</v>
      </c>
      <c r="BO24" s="395"/>
      <c r="BP24" s="395"/>
      <c r="BQ24" s="395"/>
      <c r="BR24" s="395"/>
      <c r="BS24" s="395"/>
      <c r="BT24" s="395"/>
      <c r="BU24" s="396"/>
      <c r="BV24" s="394">
        <v>7471927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7750</v>
      </c>
      <c r="R25" s="446"/>
      <c r="S25" s="446"/>
      <c r="T25" s="446"/>
      <c r="U25" s="446"/>
      <c r="V25" s="488"/>
      <c r="W25" s="540"/>
      <c r="X25" s="541"/>
      <c r="Y25" s="542"/>
      <c r="Z25" s="444" t="s">
        <v>165</v>
      </c>
      <c r="AA25" s="424"/>
      <c r="AB25" s="424"/>
      <c r="AC25" s="424"/>
      <c r="AD25" s="424"/>
      <c r="AE25" s="424"/>
      <c r="AF25" s="424"/>
      <c r="AG25" s="425"/>
      <c r="AH25" s="445">
        <v>102</v>
      </c>
      <c r="AI25" s="446"/>
      <c r="AJ25" s="446"/>
      <c r="AK25" s="446"/>
      <c r="AL25" s="488"/>
      <c r="AM25" s="445">
        <v>286620</v>
      </c>
      <c r="AN25" s="446"/>
      <c r="AO25" s="446"/>
      <c r="AP25" s="446"/>
      <c r="AQ25" s="446"/>
      <c r="AR25" s="488"/>
      <c r="AS25" s="445">
        <v>2810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4132977</v>
      </c>
      <c r="BO25" s="358"/>
      <c r="BP25" s="358"/>
      <c r="BQ25" s="358"/>
      <c r="BR25" s="358"/>
      <c r="BS25" s="358"/>
      <c r="BT25" s="358"/>
      <c r="BU25" s="359"/>
      <c r="BV25" s="357">
        <v>3399566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6760</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24398</v>
      </c>
      <c r="AN26" s="446"/>
      <c r="AO26" s="446"/>
      <c r="AP26" s="446"/>
      <c r="AQ26" s="446"/>
      <c r="AR26" s="488"/>
      <c r="AS26" s="445">
        <v>2218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5070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4550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4168195</v>
      </c>
      <c r="BO28" s="358"/>
      <c r="BP28" s="358"/>
      <c r="BQ28" s="358"/>
      <c r="BR28" s="358"/>
      <c r="BS28" s="358"/>
      <c r="BT28" s="358"/>
      <c r="BU28" s="359"/>
      <c r="BV28" s="357">
        <v>5329715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16</v>
      </c>
      <c r="M29" s="446"/>
      <c r="N29" s="446"/>
      <c r="O29" s="446"/>
      <c r="P29" s="488"/>
      <c r="Q29" s="445">
        <v>4050</v>
      </c>
      <c r="R29" s="446"/>
      <c r="S29" s="446"/>
      <c r="T29" s="446"/>
      <c r="U29" s="446"/>
      <c r="V29" s="488"/>
      <c r="W29" s="543"/>
      <c r="X29" s="544"/>
      <c r="Y29" s="545"/>
      <c r="Z29" s="444" t="s">
        <v>177</v>
      </c>
      <c r="AA29" s="424"/>
      <c r="AB29" s="424"/>
      <c r="AC29" s="424"/>
      <c r="AD29" s="424"/>
      <c r="AE29" s="424"/>
      <c r="AF29" s="424"/>
      <c r="AG29" s="425"/>
      <c r="AH29" s="445">
        <v>447</v>
      </c>
      <c r="AI29" s="446"/>
      <c r="AJ29" s="446"/>
      <c r="AK29" s="446"/>
      <c r="AL29" s="488"/>
      <c r="AM29" s="445">
        <v>1324461</v>
      </c>
      <c r="AN29" s="446"/>
      <c r="AO29" s="446"/>
      <c r="AP29" s="446"/>
      <c r="AQ29" s="446"/>
      <c r="AR29" s="488"/>
      <c r="AS29" s="445">
        <v>2963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773987</v>
      </c>
      <c r="BO29" s="395"/>
      <c r="BP29" s="395"/>
      <c r="BQ29" s="395"/>
      <c r="BR29" s="395"/>
      <c r="BS29" s="395"/>
      <c r="BT29" s="395"/>
      <c r="BU29" s="396"/>
      <c r="BV29" s="394">
        <v>735593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11146403</v>
      </c>
      <c r="BO30" s="514"/>
      <c r="BP30" s="514"/>
      <c r="BQ30" s="514"/>
      <c r="BR30" s="514"/>
      <c r="BS30" s="514"/>
      <c r="BT30" s="514"/>
      <c r="BU30" s="515"/>
      <c r="BV30" s="513">
        <v>11378813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海部地区水防事務組合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海部地区急病診療所組合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海部地区環境事務組合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海部南部水道企業団</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愛知県市町村職員退職手当組合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愛知県後期高齢者医療広域連合（一般会計）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愛知県後期高齢者医療広域連合（後期高齢者医療特別会計）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uG1c18sNud7YSpR6jHNGwsixhYTiL+B5qKpfr3YsaFjsNb1ar3NQCWP+6A7gk9yL7Xu1Re7G8/AvUKye8inCjA==" saltValue="0CyHNeCMV5DErAbo1fya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3" zoomScaleNormal="93"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6.41</v>
      </c>
      <c r="G34" s="33">
        <v>6.66</v>
      </c>
      <c r="H34" s="33">
        <v>6.97</v>
      </c>
      <c r="I34" s="33">
        <v>6.83</v>
      </c>
      <c r="J34" s="34">
        <v>7.16</v>
      </c>
      <c r="K34" s="22"/>
      <c r="L34" s="22"/>
      <c r="M34" s="22"/>
      <c r="N34" s="22"/>
      <c r="O34" s="22"/>
      <c r="P34" s="22"/>
    </row>
    <row r="35" spans="1:16" ht="39" customHeight="1" x14ac:dyDescent="0.2">
      <c r="A35" s="22"/>
      <c r="B35" s="35"/>
      <c r="C35" s="1132" t="s">
        <v>534</v>
      </c>
      <c r="D35" s="1132"/>
      <c r="E35" s="1133"/>
      <c r="F35" s="36">
        <v>5.14</v>
      </c>
      <c r="G35" s="37">
        <v>5.62</v>
      </c>
      <c r="H35" s="37">
        <v>6.56</v>
      </c>
      <c r="I35" s="37">
        <v>6.19</v>
      </c>
      <c r="J35" s="38">
        <v>5.81</v>
      </c>
      <c r="K35" s="22"/>
      <c r="L35" s="22"/>
      <c r="M35" s="22"/>
      <c r="N35" s="22"/>
      <c r="O35" s="22"/>
      <c r="P35" s="22"/>
    </row>
    <row r="36" spans="1:16" ht="39" customHeight="1" x14ac:dyDescent="0.2">
      <c r="A36" s="22"/>
      <c r="B36" s="35"/>
      <c r="C36" s="1132" t="s">
        <v>535</v>
      </c>
      <c r="D36" s="1132"/>
      <c r="E36" s="1133"/>
      <c r="F36" s="36">
        <v>4.49</v>
      </c>
      <c r="G36" s="37">
        <v>4.04</v>
      </c>
      <c r="H36" s="37">
        <v>2.87</v>
      </c>
      <c r="I36" s="37">
        <v>2.42</v>
      </c>
      <c r="J36" s="38">
        <v>2.5499999999999998</v>
      </c>
      <c r="K36" s="22"/>
      <c r="L36" s="22"/>
      <c r="M36" s="22"/>
      <c r="N36" s="22"/>
      <c r="O36" s="22"/>
      <c r="P36" s="22"/>
    </row>
    <row r="37" spans="1:16" ht="39" customHeight="1" x14ac:dyDescent="0.2">
      <c r="A37" s="22"/>
      <c r="B37" s="35"/>
      <c r="C37" s="1132" t="s">
        <v>536</v>
      </c>
      <c r="D37" s="1132"/>
      <c r="E37" s="1133"/>
      <c r="F37" s="36">
        <v>1.92</v>
      </c>
      <c r="G37" s="37">
        <v>1.92</v>
      </c>
      <c r="H37" s="37">
        <v>1.74</v>
      </c>
      <c r="I37" s="37">
        <v>0.83</v>
      </c>
      <c r="J37" s="38">
        <v>1.04</v>
      </c>
      <c r="K37" s="22"/>
      <c r="L37" s="22"/>
      <c r="M37" s="22"/>
      <c r="N37" s="22"/>
      <c r="O37" s="22"/>
      <c r="P37" s="22"/>
    </row>
    <row r="38" spans="1:16" ht="39" customHeight="1" x14ac:dyDescent="0.2">
      <c r="A38" s="22"/>
      <c r="B38" s="35"/>
      <c r="C38" s="1132" t="s">
        <v>537</v>
      </c>
      <c r="D38" s="1132"/>
      <c r="E38" s="1133"/>
      <c r="F38" s="36">
        <v>0.66</v>
      </c>
      <c r="G38" s="37">
        <v>0.88</v>
      </c>
      <c r="H38" s="37">
        <v>0.43</v>
      </c>
      <c r="I38" s="37">
        <v>0.35</v>
      </c>
      <c r="J38" s="38">
        <v>0.19</v>
      </c>
      <c r="K38" s="22"/>
      <c r="L38" s="22"/>
      <c r="M38" s="22"/>
      <c r="N38" s="22"/>
      <c r="O38" s="22"/>
      <c r="P38" s="22"/>
    </row>
    <row r="39" spans="1:16" ht="39" customHeight="1" x14ac:dyDescent="0.2">
      <c r="A39" s="22"/>
      <c r="B39" s="35"/>
      <c r="C39" s="1132" t="s">
        <v>538</v>
      </c>
      <c r="D39" s="1132"/>
      <c r="E39" s="1133"/>
      <c r="F39" s="36">
        <v>0.18</v>
      </c>
      <c r="G39" s="37">
        <v>0.06</v>
      </c>
      <c r="H39" s="37">
        <v>0.17</v>
      </c>
      <c r="I39" s="37">
        <v>0.08</v>
      </c>
      <c r="J39" s="38">
        <v>0.04</v>
      </c>
      <c r="K39" s="22"/>
      <c r="L39" s="22"/>
      <c r="M39" s="22"/>
      <c r="N39" s="22"/>
      <c r="O39" s="22"/>
      <c r="P39" s="22"/>
    </row>
    <row r="40" spans="1:16" ht="39" customHeight="1" x14ac:dyDescent="0.2">
      <c r="A40" s="22"/>
      <c r="B40" s="35"/>
      <c r="C40" s="1132" t="s">
        <v>539</v>
      </c>
      <c r="D40" s="1132"/>
      <c r="E40" s="1133"/>
      <c r="F40" s="36">
        <v>0.04</v>
      </c>
      <c r="G40" s="37">
        <v>0.04</v>
      </c>
      <c r="H40" s="37">
        <v>0.04</v>
      </c>
      <c r="I40" s="37">
        <v>0.04</v>
      </c>
      <c r="J40" s="38">
        <v>0.03</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v>0</v>
      </c>
      <c r="G43" s="42">
        <v>0</v>
      </c>
      <c r="H43" s="42">
        <v>0</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rsRZqjd5j6ilRmn2tdWkE8lsyFrrAzTZTxBgVSgeHi0D4X82vdcMbRJh2entPH3U3dlXu8TyNRajG/qWk1og==" saltValue="GQEHvXu1SzOfDMP/D8An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2" zoomScaleNormal="72"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2150</v>
      </c>
      <c r="L45" s="58">
        <v>2198</v>
      </c>
      <c r="M45" s="58">
        <v>2177</v>
      </c>
      <c r="N45" s="58">
        <v>2180</v>
      </c>
      <c r="O45" s="59">
        <v>2077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545</v>
      </c>
      <c r="L48" s="62">
        <v>539</v>
      </c>
      <c r="M48" s="62">
        <v>538</v>
      </c>
      <c r="N48" s="62">
        <v>562</v>
      </c>
      <c r="O48" s="63">
        <v>573</v>
      </c>
      <c r="P48" s="46"/>
      <c r="Q48" s="46"/>
      <c r="R48" s="46"/>
      <c r="S48" s="46"/>
      <c r="T48" s="46"/>
      <c r="U48" s="46"/>
    </row>
    <row r="49" spans="1:21" ht="30.75" customHeight="1" x14ac:dyDescent="0.2">
      <c r="A49" s="46"/>
      <c r="B49" s="1140"/>
      <c r="C49" s="1141"/>
      <c r="D49" s="60"/>
      <c r="E49" s="1146" t="s">
        <v>14</v>
      </c>
      <c r="F49" s="1146"/>
      <c r="G49" s="1146"/>
      <c r="H49" s="1146"/>
      <c r="I49" s="1146"/>
      <c r="J49" s="1147"/>
      <c r="K49" s="61">
        <v>17</v>
      </c>
      <c r="L49" s="62">
        <v>26</v>
      </c>
      <c r="M49" s="62">
        <v>45</v>
      </c>
      <c r="N49" s="62">
        <v>43</v>
      </c>
      <c r="O49" s="63">
        <v>46</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2162</v>
      </c>
      <c r="L52" s="62">
        <v>2150</v>
      </c>
      <c r="M52" s="62">
        <v>2122</v>
      </c>
      <c r="N52" s="62">
        <v>2099</v>
      </c>
      <c r="O52" s="63">
        <v>1993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550</v>
      </c>
      <c r="L53" s="67">
        <v>613</v>
      </c>
      <c r="M53" s="67">
        <v>638</v>
      </c>
      <c r="N53" s="67">
        <v>686</v>
      </c>
      <c r="O53" s="68">
        <v>703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487</v>
      </c>
      <c r="L58" s="82" t="s">
        <v>487</v>
      </c>
      <c r="M58" s="82" t="s">
        <v>487</v>
      </c>
      <c r="N58" s="82" t="s">
        <v>487</v>
      </c>
      <c r="O58" s="83" t="s">
        <v>487</v>
      </c>
    </row>
    <row r="59" spans="1:21" ht="31.5" customHeight="1" x14ac:dyDescent="0.2">
      <c r="B59" s="1156"/>
      <c r="C59" s="1157"/>
      <c r="D59" s="1163" t="s">
        <v>26</v>
      </c>
      <c r="E59" s="1164"/>
      <c r="F59" s="1164"/>
      <c r="G59" s="1164"/>
      <c r="H59" s="1164"/>
      <c r="I59" s="1164"/>
      <c r="J59" s="1165"/>
      <c r="K59" s="84" t="s">
        <v>487</v>
      </c>
      <c r="L59" s="85" t="s">
        <v>487</v>
      </c>
      <c r="M59" s="85" t="s">
        <v>487</v>
      </c>
      <c r="N59" s="85" t="s">
        <v>487</v>
      </c>
      <c r="O59" s="86" t="s">
        <v>487</v>
      </c>
    </row>
    <row r="60" spans="1:21" ht="31.5" customHeight="1" thickBot="1" x14ac:dyDescent="0.25">
      <c r="B60" s="1158"/>
      <c r="C60" s="1159"/>
      <c r="D60" s="1166" t="s">
        <v>27</v>
      </c>
      <c r="E60" s="1167"/>
      <c r="F60" s="1167"/>
      <c r="G60" s="1167"/>
      <c r="H60" s="1167"/>
      <c r="I60" s="1167"/>
      <c r="J60" s="1168"/>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yeYLWo25xuO6Uwg6zffH23Rb5Yq+LguVkp1f4FrzqKdMhfJoDpkvNERk3E8mFNMGFTMyyh5iqa4E4oAX6zUxQ==" saltValue="sFVPJiERDYvCLVfHRu08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18118</v>
      </c>
      <c r="J41" s="331">
        <v>17803</v>
      </c>
      <c r="K41" s="331">
        <v>16953</v>
      </c>
      <c r="L41" s="331">
        <v>16235</v>
      </c>
      <c r="M41" s="332">
        <v>16291</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9790</v>
      </c>
      <c r="J43" s="334">
        <v>9334</v>
      </c>
      <c r="K43" s="334">
        <v>9357</v>
      </c>
      <c r="L43" s="334">
        <v>9344</v>
      </c>
      <c r="M43" s="335">
        <v>9319</v>
      </c>
    </row>
    <row r="44" spans="2:13" ht="27.75" customHeight="1" x14ac:dyDescent="0.2">
      <c r="B44" s="1171"/>
      <c r="C44" s="1172"/>
      <c r="D44" s="104"/>
      <c r="E44" s="1177" t="s">
        <v>34</v>
      </c>
      <c r="F44" s="1177"/>
      <c r="G44" s="1177"/>
      <c r="H44" s="1178"/>
      <c r="I44" s="333">
        <v>310</v>
      </c>
      <c r="J44" s="334">
        <v>372</v>
      </c>
      <c r="K44" s="334">
        <v>314</v>
      </c>
      <c r="L44" s="334">
        <v>258</v>
      </c>
      <c r="M44" s="335">
        <v>201</v>
      </c>
    </row>
    <row r="45" spans="2:13" ht="27.75" customHeight="1" x14ac:dyDescent="0.2">
      <c r="B45" s="1171"/>
      <c r="C45" s="1172"/>
      <c r="D45" s="104"/>
      <c r="E45" s="1177" t="s">
        <v>35</v>
      </c>
      <c r="F45" s="1177"/>
      <c r="G45" s="1177"/>
      <c r="H45" s="1178"/>
      <c r="I45" s="333">
        <v>3568</v>
      </c>
      <c r="J45" s="334">
        <v>3549</v>
      </c>
      <c r="K45" s="334">
        <v>3581</v>
      </c>
      <c r="L45" s="334">
        <v>3540</v>
      </c>
      <c r="M45" s="335">
        <v>3562</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14968</v>
      </c>
      <c r="J50" s="334">
        <v>15750</v>
      </c>
      <c r="K50" s="334">
        <v>15712</v>
      </c>
      <c r="L50" s="334">
        <v>15189</v>
      </c>
      <c r="M50" s="335">
        <v>13606</v>
      </c>
    </row>
    <row r="51" spans="2:13" ht="27.75" customHeight="1" x14ac:dyDescent="0.2">
      <c r="B51" s="1171"/>
      <c r="C51" s="1172"/>
      <c r="D51" s="104"/>
      <c r="E51" s="1177" t="s">
        <v>42</v>
      </c>
      <c r="F51" s="1177"/>
      <c r="G51" s="1177"/>
      <c r="H51" s="1178"/>
      <c r="I51" s="333" t="s">
        <v>487</v>
      </c>
      <c r="J51" s="334" t="s">
        <v>487</v>
      </c>
      <c r="K51" s="334" t="s">
        <v>487</v>
      </c>
      <c r="L51" s="334" t="s">
        <v>487</v>
      </c>
      <c r="M51" s="335" t="s">
        <v>487</v>
      </c>
    </row>
    <row r="52" spans="2:13" ht="27.75" customHeight="1" x14ac:dyDescent="0.2">
      <c r="B52" s="1173"/>
      <c r="C52" s="1174"/>
      <c r="D52" s="104"/>
      <c r="E52" s="1177" t="s">
        <v>43</v>
      </c>
      <c r="F52" s="1177"/>
      <c r="G52" s="1177"/>
      <c r="H52" s="1178"/>
      <c r="I52" s="333">
        <v>21852</v>
      </c>
      <c r="J52" s="334">
        <v>21247</v>
      </c>
      <c r="K52" s="334">
        <v>20316</v>
      </c>
      <c r="L52" s="334">
        <v>19310</v>
      </c>
      <c r="M52" s="335">
        <v>18875</v>
      </c>
    </row>
    <row r="53" spans="2:13" ht="27.75" customHeight="1" thickBot="1" x14ac:dyDescent="0.25">
      <c r="B53" s="1184" t="s">
        <v>19</v>
      </c>
      <c r="C53" s="1185"/>
      <c r="D53" s="108"/>
      <c r="E53" s="1186" t="s">
        <v>44</v>
      </c>
      <c r="F53" s="1186"/>
      <c r="G53" s="1186"/>
      <c r="H53" s="1187"/>
      <c r="I53" s="336">
        <v>-5035</v>
      </c>
      <c r="J53" s="337">
        <v>-5940</v>
      </c>
      <c r="K53" s="337">
        <v>-5822</v>
      </c>
      <c r="L53" s="337">
        <v>-5122</v>
      </c>
      <c r="M53" s="338">
        <v>-3108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zbykiGC5FnI9PLQorenn8kxNKKC/64BS6zZq4ugypjM+YsBjWQSotTDwP7ECB6YAS8+YXWUz5V0WYP49o+H/w==" saltValue="3nZzPUD+OqFaXeB/RYTI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7" zoomScaleNormal="57"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5678</v>
      </c>
      <c r="G55" s="339">
        <v>5330</v>
      </c>
      <c r="H55" s="340">
        <v>4168</v>
      </c>
    </row>
    <row r="56" spans="2:8" ht="52.5" customHeight="1" x14ac:dyDescent="0.2">
      <c r="B56" s="120"/>
      <c r="C56" s="1198" t="s">
        <v>47</v>
      </c>
      <c r="D56" s="1198"/>
      <c r="E56" s="1199"/>
      <c r="F56" s="341">
        <v>677</v>
      </c>
      <c r="G56" s="341">
        <v>736</v>
      </c>
      <c r="H56" s="342">
        <v>774</v>
      </c>
    </row>
    <row r="57" spans="2:8" ht="53.25" customHeight="1" x14ac:dyDescent="0.2">
      <c r="B57" s="120"/>
      <c r="C57" s="1200" t="s">
        <v>48</v>
      </c>
      <c r="D57" s="1200"/>
      <c r="E57" s="1201"/>
      <c r="F57" s="343">
        <v>11626</v>
      </c>
      <c r="G57" s="343">
        <v>11379</v>
      </c>
      <c r="H57" s="344">
        <v>11146</v>
      </c>
    </row>
    <row r="58" spans="2:8" ht="45.75" customHeight="1" x14ac:dyDescent="0.2">
      <c r="B58" s="121"/>
      <c r="C58" s="1188" t="s">
        <v>555</v>
      </c>
      <c r="D58" s="1189"/>
      <c r="E58" s="1190"/>
      <c r="F58" s="345">
        <v>7746</v>
      </c>
      <c r="G58" s="345">
        <v>7570</v>
      </c>
      <c r="H58" s="346">
        <v>7544</v>
      </c>
    </row>
    <row r="59" spans="2:8" ht="45.75" customHeight="1" x14ac:dyDescent="0.2">
      <c r="B59" s="121"/>
      <c r="C59" s="1188" t="s">
        <v>557</v>
      </c>
      <c r="D59" s="1189"/>
      <c r="E59" s="1190"/>
      <c r="F59" s="345">
        <v>2850</v>
      </c>
      <c r="G59" s="345">
        <v>2847</v>
      </c>
      <c r="H59" s="346">
        <v>2836</v>
      </c>
    </row>
    <row r="60" spans="2:8" ht="45.75" customHeight="1" x14ac:dyDescent="0.2">
      <c r="B60" s="121"/>
      <c r="C60" s="1188" t="s">
        <v>558</v>
      </c>
      <c r="D60" s="1189"/>
      <c r="E60" s="1190"/>
      <c r="F60" s="345">
        <v>635</v>
      </c>
      <c r="G60" s="345">
        <v>539</v>
      </c>
      <c r="H60" s="346">
        <v>442</v>
      </c>
    </row>
    <row r="61" spans="2:8" ht="45.75" customHeight="1" x14ac:dyDescent="0.2">
      <c r="B61" s="121"/>
      <c r="C61" s="1188" t="s">
        <v>559</v>
      </c>
      <c r="D61" s="1189"/>
      <c r="E61" s="1190"/>
      <c r="F61" s="345">
        <v>179</v>
      </c>
      <c r="G61" s="345">
        <v>169</v>
      </c>
      <c r="H61" s="346">
        <v>161</v>
      </c>
    </row>
    <row r="62" spans="2:8" ht="45.75" customHeight="1" thickBot="1" x14ac:dyDescent="0.25">
      <c r="B62" s="122"/>
      <c r="C62" s="1191" t="s">
        <v>556</v>
      </c>
      <c r="D62" s="1192"/>
      <c r="E62" s="1193"/>
      <c r="F62" s="347">
        <v>113</v>
      </c>
      <c r="G62" s="347">
        <v>146</v>
      </c>
      <c r="H62" s="348">
        <v>151</v>
      </c>
    </row>
    <row r="63" spans="2:8" ht="52.5" customHeight="1" thickBot="1" x14ac:dyDescent="0.25">
      <c r="B63" s="123"/>
      <c r="C63" s="1194" t="s">
        <v>49</v>
      </c>
      <c r="D63" s="1194"/>
      <c r="E63" s="1195"/>
      <c r="F63" s="349">
        <v>17981</v>
      </c>
      <c r="G63" s="349">
        <v>17444</v>
      </c>
      <c r="H63" s="350">
        <v>16089</v>
      </c>
    </row>
    <row r="64" spans="2:8" ht="13.2" x14ac:dyDescent="0.2"/>
  </sheetData>
  <sheetProtection algorithmName="SHA-512" hashValue="9V1uGtE2Y7b8TsOSIFOvlp4BpBK/haswT1fJZK7CwTE8bHb+pEEMfnE4B9DZQjvMV1oR86avldbY/S0bngfUxQ==" saltValue="zXbi19MSZj8wpPM4Q7Ig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38894</v>
      </c>
      <c r="E3" s="142"/>
      <c r="F3" s="143">
        <v>70329</v>
      </c>
      <c r="G3" s="144"/>
      <c r="H3" s="145"/>
    </row>
    <row r="4" spans="1:8" x14ac:dyDescent="0.2">
      <c r="A4" s="146"/>
      <c r="B4" s="147"/>
      <c r="C4" s="148"/>
      <c r="D4" s="149">
        <v>17590</v>
      </c>
      <c r="E4" s="150"/>
      <c r="F4" s="151">
        <v>39403</v>
      </c>
      <c r="G4" s="152"/>
      <c r="H4" s="153"/>
    </row>
    <row r="5" spans="1:8" x14ac:dyDescent="0.2">
      <c r="A5" s="134" t="s">
        <v>519</v>
      </c>
      <c r="B5" s="139"/>
      <c r="C5" s="140"/>
      <c r="D5" s="141">
        <v>32151</v>
      </c>
      <c r="E5" s="142"/>
      <c r="F5" s="143">
        <v>54225</v>
      </c>
      <c r="G5" s="144"/>
      <c r="H5" s="145"/>
    </row>
    <row r="6" spans="1:8" x14ac:dyDescent="0.2">
      <c r="A6" s="146"/>
      <c r="B6" s="147"/>
      <c r="C6" s="148"/>
      <c r="D6" s="149">
        <v>20381</v>
      </c>
      <c r="E6" s="150"/>
      <c r="F6" s="151">
        <v>27337</v>
      </c>
      <c r="G6" s="152"/>
      <c r="H6" s="153"/>
    </row>
    <row r="7" spans="1:8" x14ac:dyDescent="0.2">
      <c r="A7" s="134" t="s">
        <v>520</v>
      </c>
      <c r="B7" s="139"/>
      <c r="C7" s="140"/>
      <c r="D7" s="141">
        <v>34129</v>
      </c>
      <c r="E7" s="142"/>
      <c r="F7" s="143">
        <v>54016</v>
      </c>
      <c r="G7" s="144"/>
      <c r="H7" s="145"/>
    </row>
    <row r="8" spans="1:8" x14ac:dyDescent="0.2">
      <c r="A8" s="146"/>
      <c r="B8" s="147"/>
      <c r="C8" s="148"/>
      <c r="D8" s="149">
        <v>25262</v>
      </c>
      <c r="E8" s="150"/>
      <c r="F8" s="151">
        <v>28078</v>
      </c>
      <c r="G8" s="152"/>
      <c r="H8" s="153"/>
    </row>
    <row r="9" spans="1:8" x14ac:dyDescent="0.2">
      <c r="A9" s="134" t="s">
        <v>521</v>
      </c>
      <c r="B9" s="139"/>
      <c r="C9" s="140"/>
      <c r="D9" s="141">
        <v>42742</v>
      </c>
      <c r="E9" s="142"/>
      <c r="F9" s="143">
        <v>52786</v>
      </c>
      <c r="G9" s="144"/>
      <c r="H9" s="145"/>
    </row>
    <row r="10" spans="1:8" x14ac:dyDescent="0.2">
      <c r="A10" s="146"/>
      <c r="B10" s="147"/>
      <c r="C10" s="148"/>
      <c r="D10" s="149">
        <v>33521</v>
      </c>
      <c r="E10" s="150"/>
      <c r="F10" s="151">
        <v>28742</v>
      </c>
      <c r="G10" s="152"/>
      <c r="H10" s="153"/>
    </row>
    <row r="11" spans="1:8" x14ac:dyDescent="0.2">
      <c r="A11" s="134" t="s">
        <v>522</v>
      </c>
      <c r="B11" s="139"/>
      <c r="C11" s="140"/>
      <c r="D11" s="141">
        <v>61692</v>
      </c>
      <c r="E11" s="142"/>
      <c r="F11" s="143">
        <v>58465</v>
      </c>
      <c r="G11" s="144"/>
      <c r="H11" s="145"/>
    </row>
    <row r="12" spans="1:8" x14ac:dyDescent="0.2">
      <c r="A12" s="146"/>
      <c r="B12" s="147"/>
      <c r="C12" s="154"/>
      <c r="D12" s="149">
        <v>45186</v>
      </c>
      <c r="E12" s="150"/>
      <c r="F12" s="151">
        <v>34452</v>
      </c>
      <c r="G12" s="152"/>
      <c r="H12" s="153"/>
    </row>
    <row r="13" spans="1:8" x14ac:dyDescent="0.2">
      <c r="A13" s="134"/>
      <c r="B13" s="139"/>
      <c r="C13" s="140"/>
      <c r="D13" s="141">
        <v>41922</v>
      </c>
      <c r="E13" s="142"/>
      <c r="F13" s="143">
        <v>57964</v>
      </c>
      <c r="G13" s="155"/>
      <c r="H13" s="145"/>
    </row>
    <row r="14" spans="1:8" x14ac:dyDescent="0.2">
      <c r="A14" s="146"/>
      <c r="B14" s="147"/>
      <c r="C14" s="148"/>
      <c r="D14" s="149">
        <v>28388</v>
      </c>
      <c r="E14" s="150"/>
      <c r="F14" s="151">
        <v>31602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6.41</v>
      </c>
      <c r="C19" s="156">
        <f>ROUND(VALUE(SUBSTITUTE(実質収支比率等に係る経年分析!G$48,"▲","-")),2)</f>
        <v>6.66</v>
      </c>
      <c r="D19" s="156">
        <f>ROUND(VALUE(SUBSTITUTE(実質収支比率等に係る経年分析!H$48,"▲","-")),2)</f>
        <v>6.97</v>
      </c>
      <c r="E19" s="156">
        <f>ROUND(VALUE(SUBSTITUTE(実質収支比率等に係る経年分析!I$48,"▲","-")),2)</f>
        <v>6.83</v>
      </c>
      <c r="F19" s="156">
        <f>ROUND(VALUE(SUBSTITUTE(実質収支比率等に係る経年分析!J$48,"▲","-")),2)</f>
        <v>7.17</v>
      </c>
    </row>
    <row r="20" spans="1:11" x14ac:dyDescent="0.2">
      <c r="A20" s="156" t="s">
        <v>53</v>
      </c>
      <c r="B20" s="156">
        <f>ROUND(VALUE(SUBSTITUTE(実質収支比率等に係る経年分析!F$47,"▲","-")),2)</f>
        <v>37.520000000000003</v>
      </c>
      <c r="C20" s="156">
        <f>ROUND(VALUE(SUBSTITUTE(実質収支比率等に係る経年分析!G$47,"▲","-")),2)</f>
        <v>35.950000000000003</v>
      </c>
      <c r="D20" s="156">
        <f>ROUND(VALUE(SUBSTITUTE(実質収支比率等に係る経年分析!H$47,"▲","-")),2)</f>
        <v>37.090000000000003</v>
      </c>
      <c r="E20" s="156">
        <f>ROUND(VALUE(SUBSTITUTE(実質収支比率等に係る経年分析!I$47,"▲","-")),2)</f>
        <v>34.229999999999997</v>
      </c>
      <c r="F20" s="156">
        <f>ROUND(VALUE(SUBSTITUTE(実質収支比率等に係る経年分析!J$47,"▲","-")),2)</f>
        <v>26.24</v>
      </c>
    </row>
    <row r="21" spans="1:11" x14ac:dyDescent="0.2">
      <c r="A21" s="156" t="s">
        <v>54</v>
      </c>
      <c r="B21" s="156">
        <f>IF(ISNUMBER(VALUE(SUBSTITUTE(実質収支比率等に係る経年分析!F$49,"▲","-"))),ROUND(VALUE(SUBSTITUTE(実質収支比率等に係る経年分析!F$49,"▲","-")),2),NA())</f>
        <v>-2.5</v>
      </c>
      <c r="C21" s="156">
        <f>IF(ISNUMBER(VALUE(SUBSTITUTE(実質収支比率等に係る経年分析!G$49,"▲","-"))),ROUND(VALUE(SUBSTITUTE(実質収支比率等に係る経年分析!G$49,"▲","-")),2),NA())</f>
        <v>0.24</v>
      </c>
      <c r="D21" s="156">
        <f>IF(ISNUMBER(VALUE(SUBSTITUTE(実質収支比率等に係る経年分析!H$49,"▲","-"))),ROUND(VALUE(SUBSTITUTE(実質収支比率等に係る経年分析!H$49,"▲","-")),2),NA())</f>
        <v>0.17</v>
      </c>
      <c r="E21" s="156">
        <f>IF(ISNUMBER(VALUE(SUBSTITUTE(実質収支比率等に係る経年分析!I$49,"▲","-"))),ROUND(VALUE(SUBSTITUTE(実質収支比率等に係る経年分析!I$49,"▲","-")),2),NA())</f>
        <v>-2.2599999999999998</v>
      </c>
      <c r="F21" s="156">
        <f>IF(ISNUMBER(VALUE(SUBSTITUTE(実質収支比率等に係る経年分析!J$49,"▲","-"))),ROUND(VALUE(SUBSTITUTE(実質収支比率等に係る経年分析!J$49,"▲","-")),2),NA())</f>
        <v>-6.85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国民健康保険特別会計（直営診療施設勘定）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0.19</v>
      </c>
    </row>
    <row r="33" spans="1:16" x14ac:dyDescent="0.2">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1.04</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4.49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2.87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2.5499999999999998</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5.14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5.62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6.83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7.16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2162</v>
      </c>
      <c r="E42" s="158"/>
      <c r="F42" s="158"/>
      <c r="G42" s="158">
        <f>'実質公債費比率（分子）の構造'!L$52</f>
        <v>2150</v>
      </c>
      <c r="H42" s="158"/>
      <c r="I42" s="158"/>
      <c r="J42" s="158">
        <f>'実質公債費比率（分子）の構造'!M$52</f>
        <v>2122</v>
      </c>
      <c r="K42" s="158"/>
      <c r="L42" s="158"/>
      <c r="M42" s="158">
        <f>'実質公債費比率（分子）の構造'!N$52</f>
        <v>2099</v>
      </c>
      <c r="N42" s="158"/>
      <c r="O42" s="158"/>
      <c r="P42" s="158">
        <f>'実質公債費比率（分子）の構造'!O$52</f>
        <v>1993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17</v>
      </c>
      <c r="C45" s="158"/>
      <c r="D45" s="158"/>
      <c r="E45" s="158">
        <f>'実質公債費比率（分子）の構造'!L$49</f>
        <v>26</v>
      </c>
      <c r="F45" s="158"/>
      <c r="G45" s="158"/>
      <c r="H45" s="158">
        <f>'実質公債費比率（分子）の構造'!M$49</f>
        <v>45</v>
      </c>
      <c r="I45" s="158"/>
      <c r="J45" s="158"/>
      <c r="K45" s="158">
        <f>'実質公債費比率（分子）の構造'!N$49</f>
        <v>43</v>
      </c>
      <c r="L45" s="158"/>
      <c r="M45" s="158"/>
      <c r="N45" s="158">
        <f>'実質公債費比率（分子）の構造'!O$49</f>
        <v>46</v>
      </c>
      <c r="O45" s="158"/>
      <c r="P45" s="158"/>
    </row>
    <row r="46" spans="1:16" x14ac:dyDescent="0.2">
      <c r="A46" s="158" t="s">
        <v>64</v>
      </c>
      <c r="B46" s="158">
        <f>'実質公債費比率（分子）の構造'!K$48</f>
        <v>545</v>
      </c>
      <c r="C46" s="158"/>
      <c r="D46" s="158"/>
      <c r="E46" s="158">
        <f>'実質公債費比率（分子）の構造'!L$48</f>
        <v>539</v>
      </c>
      <c r="F46" s="158"/>
      <c r="G46" s="158"/>
      <c r="H46" s="158">
        <f>'実質公債費比率（分子）の構造'!M$48</f>
        <v>538</v>
      </c>
      <c r="I46" s="158"/>
      <c r="J46" s="158"/>
      <c r="K46" s="158">
        <f>'実質公債費比率（分子）の構造'!N$48</f>
        <v>562</v>
      </c>
      <c r="L46" s="158"/>
      <c r="M46" s="158"/>
      <c r="N46" s="158">
        <f>'実質公債費比率（分子）の構造'!O$48</f>
        <v>573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2150</v>
      </c>
      <c r="C49" s="158"/>
      <c r="D49" s="158"/>
      <c r="E49" s="158">
        <f>'実質公債費比率（分子）の構造'!L$45</f>
        <v>2198</v>
      </c>
      <c r="F49" s="158"/>
      <c r="G49" s="158"/>
      <c r="H49" s="158">
        <f>'実質公債費比率（分子）の構造'!M$45</f>
        <v>2177</v>
      </c>
      <c r="I49" s="158"/>
      <c r="J49" s="158"/>
      <c r="K49" s="158">
        <f>'実質公債費比率（分子）の構造'!N$45</f>
        <v>2180</v>
      </c>
      <c r="L49" s="158"/>
      <c r="M49" s="158"/>
      <c r="N49" s="158">
        <f>'実質公債費比率（分子）の構造'!O$45</f>
        <v>2077</v>
      </c>
      <c r="O49" s="158"/>
      <c r="P49" s="158"/>
    </row>
    <row r="50" spans="1:16" x14ac:dyDescent="0.2">
      <c r="A50" s="158" t="s">
        <v>67</v>
      </c>
      <c r="B50" s="158" t="e">
        <f>NA()</f>
        <v>#N/A</v>
      </c>
      <c r="C50" s="158">
        <f>IF(ISNUMBER('実質公債費比率（分子）の構造'!K$53),'実質公債費比率（分子）の構造'!K$53,NA())</f>
        <v>550</v>
      </c>
      <c r="D50" s="158" t="e">
        <f>NA()</f>
        <v>#N/A</v>
      </c>
      <c r="E50" s="158" t="e">
        <f>NA()</f>
        <v>#N/A</v>
      </c>
      <c r="F50" s="158">
        <f>IF(ISNUMBER('実質公債費比率（分子）の構造'!L$53),'実質公債費比率（分子）の構造'!L$53,NA())</f>
        <v>613</v>
      </c>
      <c r="G50" s="158" t="e">
        <f>NA()</f>
        <v>#N/A</v>
      </c>
      <c r="H50" s="158" t="e">
        <f>NA()</f>
        <v>#N/A</v>
      </c>
      <c r="I50" s="158">
        <f>IF(ISNUMBER('実質公債費比率（分子）の構造'!M$53),'実質公債費比率（分子）の構造'!M$53,NA())</f>
        <v>638</v>
      </c>
      <c r="J50" s="158" t="e">
        <f>NA()</f>
        <v>#N/A</v>
      </c>
      <c r="K50" s="158" t="e">
        <f>NA()</f>
        <v>#N/A</v>
      </c>
      <c r="L50" s="158">
        <f>IF(ISNUMBER('実質公債費比率（分子）の構造'!N$53),'実質公債費比率（分子）の構造'!N$53,NA())</f>
        <v>686</v>
      </c>
      <c r="M50" s="158" t="e">
        <f>NA()</f>
        <v>#N/A</v>
      </c>
      <c r="N50" s="158" t="e">
        <f>NA()</f>
        <v>#N/A</v>
      </c>
      <c r="O50" s="158">
        <f>IF(ISNUMBER('実質公債費比率（分子）の構造'!O$53),'実質公債費比率（分子）の構造'!O$53,NA())</f>
        <v>703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21852</v>
      </c>
      <c r="E56" s="157"/>
      <c r="F56" s="157"/>
      <c r="G56" s="157">
        <f>'将来負担比率（分子）の構造'!J$52</f>
        <v>21247</v>
      </c>
      <c r="H56" s="157"/>
      <c r="I56" s="157"/>
      <c r="J56" s="157">
        <f>'将来負担比率（分子）の構造'!K$52</f>
        <v>20316</v>
      </c>
      <c r="K56" s="157"/>
      <c r="L56" s="157"/>
      <c r="M56" s="157">
        <f>'将来負担比率（分子）の構造'!L$52</f>
        <v>19310</v>
      </c>
      <c r="N56" s="157"/>
      <c r="O56" s="157"/>
      <c r="P56" s="157">
        <f>'将来負担比率（分子）の構造'!M$52</f>
        <v>18875</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14968</v>
      </c>
      <c r="E58" s="157"/>
      <c r="F58" s="157"/>
      <c r="G58" s="157">
        <f>'将来負担比率（分子）の構造'!J$50</f>
        <v>15750</v>
      </c>
      <c r="H58" s="157"/>
      <c r="I58" s="157"/>
      <c r="J58" s="157">
        <f>'将来負担比率（分子）の構造'!K$50</f>
        <v>15712</v>
      </c>
      <c r="K58" s="157"/>
      <c r="L58" s="157"/>
      <c r="M58" s="157">
        <f>'将来負担比率（分子）の構造'!L$50</f>
        <v>15189</v>
      </c>
      <c r="N58" s="157"/>
      <c r="O58" s="157"/>
      <c r="P58" s="157">
        <f>'将来負担比率（分子）の構造'!M$50</f>
        <v>13606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3568</v>
      </c>
      <c r="C62" s="157"/>
      <c r="D62" s="157"/>
      <c r="E62" s="157">
        <f>'将来負担比率（分子）の構造'!J$45</f>
        <v>3549</v>
      </c>
      <c r="F62" s="157"/>
      <c r="G62" s="157"/>
      <c r="H62" s="157">
        <f>'将来負担比率（分子）の構造'!K$45</f>
        <v>3581</v>
      </c>
      <c r="I62" s="157"/>
      <c r="J62" s="157"/>
      <c r="K62" s="157">
        <f>'将来負担比率（分子）の構造'!L$45</f>
        <v>3540</v>
      </c>
      <c r="L62" s="157"/>
      <c r="M62" s="157"/>
      <c r="N62" s="157">
        <f>'将来負担比率（分子）の構造'!M$45</f>
        <v>3562</v>
      </c>
      <c r="O62" s="157"/>
      <c r="P62" s="157"/>
    </row>
    <row r="63" spans="1:16" x14ac:dyDescent="0.2">
      <c r="A63" s="157" t="s">
        <v>34</v>
      </c>
      <c r="B63" s="157">
        <f>'将来負担比率（分子）の構造'!I$44</f>
        <v>310</v>
      </c>
      <c r="C63" s="157"/>
      <c r="D63" s="157"/>
      <c r="E63" s="157">
        <f>'将来負担比率（分子）の構造'!J$44</f>
        <v>372</v>
      </c>
      <c r="F63" s="157"/>
      <c r="G63" s="157"/>
      <c r="H63" s="157">
        <f>'将来負担比率（分子）の構造'!K$44</f>
        <v>314</v>
      </c>
      <c r="I63" s="157"/>
      <c r="J63" s="157"/>
      <c r="K63" s="157">
        <f>'将来負担比率（分子）の構造'!L$44</f>
        <v>258</v>
      </c>
      <c r="L63" s="157"/>
      <c r="M63" s="157"/>
      <c r="N63" s="157">
        <f>'将来負担比率（分子）の構造'!M$44</f>
        <v>201</v>
      </c>
      <c r="O63" s="157"/>
      <c r="P63" s="157"/>
    </row>
    <row r="64" spans="1:16" x14ac:dyDescent="0.2">
      <c r="A64" s="157" t="s">
        <v>33</v>
      </c>
      <c r="B64" s="157">
        <f>'将来負担比率（分子）の構造'!I$43</f>
        <v>9790</v>
      </c>
      <c r="C64" s="157"/>
      <c r="D64" s="157"/>
      <c r="E64" s="157">
        <f>'将来負担比率（分子）の構造'!J$43</f>
        <v>9334</v>
      </c>
      <c r="F64" s="157"/>
      <c r="G64" s="157"/>
      <c r="H64" s="157">
        <f>'将来負担比率（分子）の構造'!K$43</f>
        <v>9357</v>
      </c>
      <c r="I64" s="157"/>
      <c r="J64" s="157"/>
      <c r="K64" s="157">
        <f>'将来負担比率（分子）の構造'!L$43</f>
        <v>9344</v>
      </c>
      <c r="L64" s="157"/>
      <c r="M64" s="157"/>
      <c r="N64" s="157">
        <f>'将来負担比率（分子）の構造'!M$43</f>
        <v>9319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18118</v>
      </c>
      <c r="C66" s="157"/>
      <c r="D66" s="157"/>
      <c r="E66" s="157">
        <f>'将来負担比率（分子）の構造'!J$41</f>
        <v>17803</v>
      </c>
      <c r="F66" s="157"/>
      <c r="G66" s="157"/>
      <c r="H66" s="157">
        <f>'将来負担比率（分子）の構造'!K$41</f>
        <v>16953</v>
      </c>
      <c r="I66" s="157"/>
      <c r="J66" s="157"/>
      <c r="K66" s="157">
        <f>'将来負担比率（分子）の構造'!L$41</f>
        <v>16235</v>
      </c>
      <c r="L66" s="157"/>
      <c r="M66" s="157"/>
      <c r="N66" s="157">
        <f>'将来負担比率（分子）の構造'!M$41</f>
        <v>16291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5678</v>
      </c>
      <c r="C72" s="161">
        <f>基金残高に係る経年分析!G55</f>
        <v>5330</v>
      </c>
      <c r="D72" s="161">
        <f>基金残高に係る経年分析!H55</f>
        <v>4168</v>
      </c>
    </row>
    <row r="73" spans="1:16" x14ac:dyDescent="0.2">
      <c r="A73" s="160" t="s">
        <v>74</v>
      </c>
      <c r="B73" s="161">
        <f>基金残高に係る経年分析!F56</f>
        <v>677</v>
      </c>
      <c r="C73" s="161">
        <f>基金残高に係る経年分析!G56</f>
        <v>736</v>
      </c>
      <c r="D73" s="161">
        <f>基金残高に係る経年分析!H56</f>
        <v>774</v>
      </c>
    </row>
    <row r="74" spans="1:16" x14ac:dyDescent="0.2">
      <c r="A74" s="160" t="s">
        <v>75</v>
      </c>
      <c r="B74" s="161">
        <f>基金残高に係る経年分析!F57</f>
        <v>11626</v>
      </c>
      <c r="C74" s="161">
        <f>基金残高に係る経年分析!G57</f>
        <v>11379</v>
      </c>
      <c r="D74" s="161">
        <f>基金残高に係る経年分析!H57</f>
        <v>11146</v>
      </c>
    </row>
  </sheetData>
  <sheetProtection algorithmName="SHA-512" hashValue="tcmtK50zVo+fAMWhrW4LWLchVJYsNAyfiIsmvi21PqJkboCDU81+BPOwcoeTtZzvgvN/rE0ORdoFrPZVs6pEvw==" saltValue="bms1m7Aj7QYAIC1Kmqyi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7753697</v>
      </c>
      <c r="S5" s="600"/>
      <c r="T5" s="600"/>
      <c r="U5" s="600"/>
      <c r="V5" s="600"/>
      <c r="W5" s="600"/>
      <c r="X5" s="600"/>
      <c r="Y5" s="601"/>
      <c r="Z5" s="602">
        <v>25.8</v>
      </c>
      <c r="AA5" s="602"/>
      <c r="AB5" s="602"/>
      <c r="AC5" s="602"/>
      <c r="AD5" s="603">
        <v>7753697</v>
      </c>
      <c r="AE5" s="603"/>
      <c r="AF5" s="603"/>
      <c r="AG5" s="603"/>
      <c r="AH5" s="603"/>
      <c r="AI5" s="603"/>
      <c r="AJ5" s="603"/>
      <c r="AK5" s="603"/>
      <c r="AL5" s="604">
        <v>47.9</v>
      </c>
      <c r="AM5" s="605"/>
      <c r="AN5" s="605"/>
      <c r="AO5" s="606"/>
      <c r="AP5" s="596" t="s">
        <v>216</v>
      </c>
      <c r="AQ5" s="597"/>
      <c r="AR5" s="597"/>
      <c r="AS5" s="597"/>
      <c r="AT5" s="597"/>
      <c r="AU5" s="597"/>
      <c r="AV5" s="597"/>
      <c r="AW5" s="597"/>
      <c r="AX5" s="597"/>
      <c r="AY5" s="597"/>
      <c r="AZ5" s="597"/>
      <c r="BA5" s="597"/>
      <c r="BB5" s="597"/>
      <c r="BC5" s="597"/>
      <c r="BD5" s="597"/>
      <c r="BE5" s="597"/>
      <c r="BF5" s="598"/>
      <c r="BG5" s="610">
        <v>7753697</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291444</v>
      </c>
      <c r="S6" s="611"/>
      <c r="T6" s="611"/>
      <c r="U6" s="611"/>
      <c r="V6" s="611"/>
      <c r="W6" s="611"/>
      <c r="X6" s="611"/>
      <c r="Y6" s="612"/>
      <c r="Z6" s="613">
        <v>1</v>
      </c>
      <c r="AA6" s="613"/>
      <c r="AB6" s="613"/>
      <c r="AC6" s="613"/>
      <c r="AD6" s="614">
        <v>291444</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7753697</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204284</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204284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4758</v>
      </c>
      <c r="S7" s="611"/>
      <c r="T7" s="611"/>
      <c r="U7" s="611"/>
      <c r="V7" s="611"/>
      <c r="W7" s="611"/>
      <c r="X7" s="611"/>
      <c r="Y7" s="612"/>
      <c r="Z7" s="613">
        <v>0</v>
      </c>
      <c r="AA7" s="613"/>
      <c r="AB7" s="613"/>
      <c r="AC7" s="613"/>
      <c r="AD7" s="614">
        <v>4758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3361904</v>
      </c>
      <c r="BH7" s="611"/>
      <c r="BI7" s="611"/>
      <c r="BJ7" s="611"/>
      <c r="BK7" s="611"/>
      <c r="BL7" s="611"/>
      <c r="BM7" s="611"/>
      <c r="BN7" s="612"/>
      <c r="BO7" s="613">
        <v>43.4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3846313</v>
      </c>
      <c r="CS7" s="611"/>
      <c r="CT7" s="611"/>
      <c r="CU7" s="611"/>
      <c r="CV7" s="611"/>
      <c r="CW7" s="611"/>
      <c r="CX7" s="611"/>
      <c r="CY7" s="612"/>
      <c r="CZ7" s="613">
        <v>13.3</v>
      </c>
      <c r="DA7" s="613"/>
      <c r="DB7" s="613"/>
      <c r="DC7" s="613"/>
      <c r="DD7" s="619">
        <v>48959</v>
      </c>
      <c r="DE7" s="611"/>
      <c r="DF7" s="611"/>
      <c r="DG7" s="611"/>
      <c r="DH7" s="611"/>
      <c r="DI7" s="611"/>
      <c r="DJ7" s="611"/>
      <c r="DK7" s="611"/>
      <c r="DL7" s="611"/>
      <c r="DM7" s="611"/>
      <c r="DN7" s="611"/>
      <c r="DO7" s="611"/>
      <c r="DP7" s="612"/>
      <c r="DQ7" s="619">
        <v>3324141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97480</v>
      </c>
      <c r="S8" s="611"/>
      <c r="T8" s="611"/>
      <c r="U8" s="611"/>
      <c r="V8" s="611"/>
      <c r="W8" s="611"/>
      <c r="X8" s="611"/>
      <c r="Y8" s="612"/>
      <c r="Z8" s="613">
        <v>0.3</v>
      </c>
      <c r="AA8" s="613"/>
      <c r="AB8" s="613"/>
      <c r="AC8" s="613"/>
      <c r="AD8" s="614">
        <v>97480</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90278</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12862852</v>
      </c>
      <c r="CS8" s="611"/>
      <c r="CT8" s="611"/>
      <c r="CU8" s="611"/>
      <c r="CV8" s="611"/>
      <c r="CW8" s="611"/>
      <c r="CX8" s="611"/>
      <c r="CY8" s="612"/>
      <c r="CZ8" s="613">
        <v>44.6</v>
      </c>
      <c r="DA8" s="613"/>
      <c r="DB8" s="613"/>
      <c r="DC8" s="613"/>
      <c r="DD8" s="619">
        <v>479039</v>
      </c>
      <c r="DE8" s="611"/>
      <c r="DF8" s="611"/>
      <c r="DG8" s="611"/>
      <c r="DH8" s="611"/>
      <c r="DI8" s="611"/>
      <c r="DJ8" s="611"/>
      <c r="DK8" s="611"/>
      <c r="DL8" s="611"/>
      <c r="DM8" s="611"/>
      <c r="DN8" s="611"/>
      <c r="DO8" s="611"/>
      <c r="DP8" s="612"/>
      <c r="DQ8" s="619">
        <v>7256584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129306</v>
      </c>
      <c r="S9" s="611"/>
      <c r="T9" s="611"/>
      <c r="U9" s="611"/>
      <c r="V9" s="611"/>
      <c r="W9" s="611"/>
      <c r="X9" s="611"/>
      <c r="Y9" s="612"/>
      <c r="Z9" s="613">
        <v>0.4</v>
      </c>
      <c r="AA9" s="613"/>
      <c r="AB9" s="613"/>
      <c r="AC9" s="613"/>
      <c r="AD9" s="614">
        <v>129306</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2968700</v>
      </c>
      <c r="BH9" s="611"/>
      <c r="BI9" s="611"/>
      <c r="BJ9" s="611"/>
      <c r="BK9" s="611"/>
      <c r="BL9" s="611"/>
      <c r="BM9" s="611"/>
      <c r="BN9" s="612"/>
      <c r="BO9" s="613">
        <v>38.299999999999997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1912685</v>
      </c>
      <c r="CS9" s="611"/>
      <c r="CT9" s="611"/>
      <c r="CU9" s="611"/>
      <c r="CV9" s="611"/>
      <c r="CW9" s="611"/>
      <c r="CX9" s="611"/>
      <c r="CY9" s="612"/>
      <c r="CZ9" s="613">
        <v>6.6</v>
      </c>
      <c r="DA9" s="613"/>
      <c r="DB9" s="613"/>
      <c r="DC9" s="613"/>
      <c r="DD9" s="619">
        <v>110407</v>
      </c>
      <c r="DE9" s="611"/>
      <c r="DF9" s="611"/>
      <c r="DG9" s="611"/>
      <c r="DH9" s="611"/>
      <c r="DI9" s="611"/>
      <c r="DJ9" s="611"/>
      <c r="DK9" s="611"/>
      <c r="DL9" s="611"/>
      <c r="DM9" s="611"/>
      <c r="DN9" s="611"/>
      <c r="DO9" s="611"/>
      <c r="DP9" s="612"/>
      <c r="DQ9" s="619">
        <v>1637532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122093</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4035</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35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1473270</v>
      </c>
      <c r="S11" s="611"/>
      <c r="T11" s="611"/>
      <c r="U11" s="611"/>
      <c r="V11" s="611"/>
      <c r="W11" s="611"/>
      <c r="X11" s="611"/>
      <c r="Y11" s="612"/>
      <c r="Z11" s="615">
        <v>4.9000000000000004</v>
      </c>
      <c r="AA11" s="616"/>
      <c r="AB11" s="616"/>
      <c r="AC11" s="622"/>
      <c r="AD11" s="619">
        <v>1473270</v>
      </c>
      <c r="AE11" s="611"/>
      <c r="AF11" s="611"/>
      <c r="AG11" s="611"/>
      <c r="AH11" s="611"/>
      <c r="AI11" s="611"/>
      <c r="AJ11" s="611"/>
      <c r="AK11" s="612"/>
      <c r="AL11" s="615">
        <v>9.1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180833</v>
      </c>
      <c r="BH11" s="611"/>
      <c r="BI11" s="611"/>
      <c r="BJ11" s="611"/>
      <c r="BK11" s="611"/>
      <c r="BL11" s="611"/>
      <c r="BM11" s="611"/>
      <c r="BN11" s="612"/>
      <c r="BO11" s="613">
        <v>2.2999999999999998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1936295</v>
      </c>
      <c r="CS11" s="611"/>
      <c r="CT11" s="611"/>
      <c r="CU11" s="611"/>
      <c r="CV11" s="611"/>
      <c r="CW11" s="611"/>
      <c r="CX11" s="611"/>
      <c r="CY11" s="612"/>
      <c r="CZ11" s="613">
        <v>6.7</v>
      </c>
      <c r="DA11" s="613"/>
      <c r="DB11" s="613"/>
      <c r="DC11" s="613"/>
      <c r="DD11" s="619">
        <v>1443242</v>
      </c>
      <c r="DE11" s="611"/>
      <c r="DF11" s="611"/>
      <c r="DG11" s="611"/>
      <c r="DH11" s="611"/>
      <c r="DI11" s="611"/>
      <c r="DJ11" s="611"/>
      <c r="DK11" s="611"/>
      <c r="DL11" s="611"/>
      <c r="DM11" s="611"/>
      <c r="DN11" s="611"/>
      <c r="DO11" s="611"/>
      <c r="DP11" s="612"/>
      <c r="DQ11" s="619">
        <v>625449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3868390</v>
      </c>
      <c r="BH12" s="611"/>
      <c r="BI12" s="611"/>
      <c r="BJ12" s="611"/>
      <c r="BK12" s="611"/>
      <c r="BL12" s="611"/>
      <c r="BM12" s="611"/>
      <c r="BN12" s="612"/>
      <c r="BO12" s="613">
        <v>49.9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108521</v>
      </c>
      <c r="CS12" s="611"/>
      <c r="CT12" s="611"/>
      <c r="CU12" s="611"/>
      <c r="CV12" s="611"/>
      <c r="CW12" s="611"/>
      <c r="CX12" s="611"/>
      <c r="CY12" s="612"/>
      <c r="CZ12" s="613">
        <v>0.4</v>
      </c>
      <c r="DA12" s="613"/>
      <c r="DB12" s="613"/>
      <c r="DC12" s="613"/>
      <c r="DD12" s="619" t="s">
        <v>122</v>
      </c>
      <c r="DE12" s="611"/>
      <c r="DF12" s="611"/>
      <c r="DG12" s="611"/>
      <c r="DH12" s="611"/>
      <c r="DI12" s="611"/>
      <c r="DJ12" s="611"/>
      <c r="DK12" s="611"/>
      <c r="DL12" s="611"/>
      <c r="DM12" s="611"/>
      <c r="DN12" s="611"/>
      <c r="DO12" s="611"/>
      <c r="DP12" s="612"/>
      <c r="DQ12" s="619">
        <v>65403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4313</v>
      </c>
      <c r="S13" s="611"/>
      <c r="T13" s="611"/>
      <c r="U13" s="611"/>
      <c r="V13" s="611"/>
      <c r="W13" s="611"/>
      <c r="X13" s="611"/>
      <c r="Y13" s="612"/>
      <c r="Z13" s="613">
        <v>0</v>
      </c>
      <c r="AA13" s="613"/>
      <c r="AB13" s="613"/>
      <c r="AC13" s="613"/>
      <c r="AD13" s="614">
        <v>4313</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3854492</v>
      </c>
      <c r="BH13" s="611"/>
      <c r="BI13" s="611"/>
      <c r="BJ13" s="611"/>
      <c r="BK13" s="611"/>
      <c r="BL13" s="611"/>
      <c r="BM13" s="611"/>
      <c r="BN13" s="612"/>
      <c r="BO13" s="613">
        <v>49.7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2352225</v>
      </c>
      <c r="CS13" s="611"/>
      <c r="CT13" s="611"/>
      <c r="CU13" s="611"/>
      <c r="CV13" s="611"/>
      <c r="CW13" s="611"/>
      <c r="CX13" s="611"/>
      <c r="CY13" s="612"/>
      <c r="CZ13" s="613">
        <v>8.1999999999999993</v>
      </c>
      <c r="DA13" s="613"/>
      <c r="DB13" s="613"/>
      <c r="DC13" s="613"/>
      <c r="DD13" s="619">
        <v>1202042</v>
      </c>
      <c r="DE13" s="611"/>
      <c r="DF13" s="611"/>
      <c r="DG13" s="611"/>
      <c r="DH13" s="611"/>
      <c r="DI13" s="611"/>
      <c r="DJ13" s="611"/>
      <c r="DK13" s="611"/>
      <c r="DL13" s="611"/>
      <c r="DM13" s="611"/>
      <c r="DN13" s="611"/>
      <c r="DO13" s="611"/>
      <c r="DP13" s="612"/>
      <c r="DQ13" s="619">
        <v>1432154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193733</v>
      </c>
      <c r="BH14" s="611"/>
      <c r="BI14" s="611"/>
      <c r="BJ14" s="611"/>
      <c r="BK14" s="611"/>
      <c r="BL14" s="611"/>
      <c r="BM14" s="611"/>
      <c r="BN14" s="612"/>
      <c r="BO14" s="613">
        <v>2.5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1067067</v>
      </c>
      <c r="CS14" s="611"/>
      <c r="CT14" s="611"/>
      <c r="CU14" s="611"/>
      <c r="CV14" s="611"/>
      <c r="CW14" s="611"/>
      <c r="CX14" s="611"/>
      <c r="CY14" s="612"/>
      <c r="CZ14" s="613">
        <v>3.7</v>
      </c>
      <c r="DA14" s="613"/>
      <c r="DB14" s="613"/>
      <c r="DC14" s="613"/>
      <c r="DD14" s="619">
        <v>168457</v>
      </c>
      <c r="DE14" s="611"/>
      <c r="DF14" s="611"/>
      <c r="DG14" s="611"/>
      <c r="DH14" s="611"/>
      <c r="DI14" s="611"/>
      <c r="DJ14" s="611"/>
      <c r="DK14" s="611"/>
      <c r="DL14" s="611"/>
      <c r="DM14" s="611"/>
      <c r="DN14" s="611"/>
      <c r="DO14" s="611"/>
      <c r="DP14" s="612"/>
      <c r="DQ14" s="619">
        <v>913055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84082</v>
      </c>
      <c r="S15" s="611"/>
      <c r="T15" s="611"/>
      <c r="U15" s="611"/>
      <c r="V15" s="611"/>
      <c r="W15" s="611"/>
      <c r="X15" s="611"/>
      <c r="Y15" s="612"/>
      <c r="Z15" s="613">
        <v>0.3</v>
      </c>
      <c r="AA15" s="613"/>
      <c r="AB15" s="613"/>
      <c r="AC15" s="613"/>
      <c r="AD15" s="614">
        <v>84082</v>
      </c>
      <c r="AE15" s="614"/>
      <c r="AF15" s="614"/>
      <c r="AG15" s="614"/>
      <c r="AH15" s="614"/>
      <c r="AI15" s="614"/>
      <c r="AJ15" s="614"/>
      <c r="AK15" s="614"/>
      <c r="AL15" s="615">
        <v>0.5</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329670</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2477153</v>
      </c>
      <c r="CS15" s="611"/>
      <c r="CT15" s="611"/>
      <c r="CU15" s="611"/>
      <c r="CV15" s="611"/>
      <c r="CW15" s="611"/>
      <c r="CX15" s="611"/>
      <c r="CY15" s="612"/>
      <c r="CZ15" s="613">
        <v>8.6</v>
      </c>
      <c r="DA15" s="613"/>
      <c r="DB15" s="613"/>
      <c r="DC15" s="613"/>
      <c r="DD15" s="619">
        <v>277578</v>
      </c>
      <c r="DE15" s="611"/>
      <c r="DF15" s="611"/>
      <c r="DG15" s="611"/>
      <c r="DH15" s="611"/>
      <c r="DI15" s="611"/>
      <c r="DJ15" s="611"/>
      <c r="DK15" s="611"/>
      <c r="DL15" s="611"/>
      <c r="DM15" s="611"/>
      <c r="DN15" s="611"/>
      <c r="DO15" s="611"/>
      <c r="DP15" s="612"/>
      <c r="DQ15" s="619">
        <v>1927929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179523</v>
      </c>
      <c r="S16" s="611"/>
      <c r="T16" s="611"/>
      <c r="U16" s="611"/>
      <c r="V16" s="611"/>
      <c r="W16" s="611"/>
      <c r="X16" s="611"/>
      <c r="Y16" s="612"/>
      <c r="Z16" s="613">
        <v>0.6</v>
      </c>
      <c r="AA16" s="613"/>
      <c r="AB16" s="613"/>
      <c r="AC16" s="613"/>
      <c r="AD16" s="614">
        <v>179523</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352082</v>
      </c>
      <c r="S17" s="611"/>
      <c r="T17" s="611"/>
      <c r="U17" s="611"/>
      <c r="V17" s="611"/>
      <c r="W17" s="611"/>
      <c r="X17" s="611"/>
      <c r="Y17" s="612"/>
      <c r="Z17" s="613">
        <v>1.2</v>
      </c>
      <c r="AA17" s="613"/>
      <c r="AB17" s="613"/>
      <c r="AC17" s="613"/>
      <c r="AD17" s="614">
        <v>352082</v>
      </c>
      <c r="AE17" s="614"/>
      <c r="AF17" s="614"/>
      <c r="AG17" s="614"/>
      <c r="AH17" s="614"/>
      <c r="AI17" s="614"/>
      <c r="AJ17" s="614"/>
      <c r="AK17" s="614"/>
      <c r="AL17" s="615">
        <v>2.2000000000000002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2077369</v>
      </c>
      <c r="CS17" s="611"/>
      <c r="CT17" s="611"/>
      <c r="CU17" s="611"/>
      <c r="CV17" s="611"/>
      <c r="CW17" s="611"/>
      <c r="CX17" s="611"/>
      <c r="CY17" s="612"/>
      <c r="CZ17" s="613">
        <v>7.2</v>
      </c>
      <c r="DA17" s="613"/>
      <c r="DB17" s="613"/>
      <c r="DC17" s="613"/>
      <c r="DD17" s="619" t="s">
        <v>122</v>
      </c>
      <c r="DE17" s="611"/>
      <c r="DF17" s="611"/>
      <c r="DG17" s="611"/>
      <c r="DH17" s="611"/>
      <c r="DI17" s="611"/>
      <c r="DJ17" s="611"/>
      <c r="DK17" s="611"/>
      <c r="DL17" s="611"/>
      <c r="DM17" s="611"/>
      <c r="DN17" s="611"/>
      <c r="DO17" s="611"/>
      <c r="DP17" s="612"/>
      <c r="DQ17" s="619">
        <v>2077369</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69495</v>
      </c>
      <c r="S18" s="611"/>
      <c r="T18" s="611"/>
      <c r="U18" s="611"/>
      <c r="V18" s="611"/>
      <c r="W18" s="611"/>
      <c r="X18" s="611"/>
      <c r="Y18" s="612"/>
      <c r="Z18" s="613">
        <v>0.2</v>
      </c>
      <c r="AA18" s="613"/>
      <c r="AB18" s="613"/>
      <c r="AC18" s="613"/>
      <c r="AD18" s="614">
        <v>69495</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276105</v>
      </c>
      <c r="S19" s="611"/>
      <c r="T19" s="611"/>
      <c r="U19" s="611"/>
      <c r="V19" s="611"/>
      <c r="W19" s="611"/>
      <c r="X19" s="611"/>
      <c r="Y19" s="612"/>
      <c r="Z19" s="613">
        <v>0.9</v>
      </c>
      <c r="AA19" s="613"/>
      <c r="AB19" s="613"/>
      <c r="AC19" s="613"/>
      <c r="AD19" s="614">
        <v>276105</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6482</v>
      </c>
      <c r="S20" s="611"/>
      <c r="T20" s="611"/>
      <c r="U20" s="611"/>
      <c r="V20" s="611"/>
      <c r="W20" s="611"/>
      <c r="X20" s="611"/>
      <c r="Y20" s="612"/>
      <c r="Z20" s="613">
        <v>0</v>
      </c>
      <c r="AA20" s="613"/>
      <c r="AB20" s="613"/>
      <c r="AC20" s="613"/>
      <c r="AD20" s="614">
        <v>6482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28848799</v>
      </c>
      <c r="CS20" s="611"/>
      <c r="CT20" s="611"/>
      <c r="CU20" s="611"/>
      <c r="CV20" s="611"/>
      <c r="CW20" s="611"/>
      <c r="CX20" s="611"/>
      <c r="CY20" s="612"/>
      <c r="CZ20" s="613">
        <v>100</v>
      </c>
      <c r="DA20" s="613"/>
      <c r="DB20" s="613"/>
      <c r="DC20" s="613"/>
      <c r="DD20" s="619">
        <v>3729724</v>
      </c>
      <c r="DE20" s="611"/>
      <c r="DF20" s="611"/>
      <c r="DG20" s="611"/>
      <c r="DH20" s="611"/>
      <c r="DI20" s="611"/>
      <c r="DJ20" s="611"/>
      <c r="DK20" s="611"/>
      <c r="DL20" s="611"/>
      <c r="DM20" s="611"/>
      <c r="DN20" s="611"/>
      <c r="DO20" s="611"/>
      <c r="DP20" s="612"/>
      <c r="DQ20" s="619">
        <v>19463935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6089014</v>
      </c>
      <c r="S21" s="611"/>
      <c r="T21" s="611"/>
      <c r="U21" s="611"/>
      <c r="V21" s="611"/>
      <c r="W21" s="611"/>
      <c r="X21" s="611"/>
      <c r="Y21" s="612"/>
      <c r="Z21" s="613">
        <v>20.3</v>
      </c>
      <c r="AA21" s="613"/>
      <c r="AB21" s="613"/>
      <c r="AC21" s="613"/>
      <c r="AD21" s="614">
        <v>5754799</v>
      </c>
      <c r="AE21" s="614"/>
      <c r="AF21" s="614"/>
      <c r="AG21" s="614"/>
      <c r="AH21" s="614"/>
      <c r="AI21" s="614"/>
      <c r="AJ21" s="614"/>
      <c r="AK21" s="614"/>
      <c r="AL21" s="615">
        <v>35.6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5754799</v>
      </c>
      <c r="S22" s="611"/>
      <c r="T22" s="611"/>
      <c r="U22" s="611"/>
      <c r="V22" s="611"/>
      <c r="W22" s="611"/>
      <c r="X22" s="611"/>
      <c r="Y22" s="612"/>
      <c r="Z22" s="613">
        <v>19.2</v>
      </c>
      <c r="AA22" s="613"/>
      <c r="AB22" s="613"/>
      <c r="AC22" s="613"/>
      <c r="AD22" s="614">
        <v>5754799</v>
      </c>
      <c r="AE22" s="614"/>
      <c r="AF22" s="614"/>
      <c r="AG22" s="614"/>
      <c r="AH22" s="614"/>
      <c r="AI22" s="614"/>
      <c r="AJ22" s="614"/>
      <c r="AK22" s="614"/>
      <c r="AL22" s="615">
        <v>35.6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334215</v>
      </c>
      <c r="S23" s="611"/>
      <c r="T23" s="611"/>
      <c r="U23" s="611"/>
      <c r="V23" s="611"/>
      <c r="W23" s="611"/>
      <c r="X23" s="611"/>
      <c r="Y23" s="612"/>
      <c r="Z23" s="613">
        <v>1.1000000000000001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13406135</v>
      </c>
      <c r="CS24" s="600"/>
      <c r="CT24" s="600"/>
      <c r="CU24" s="600"/>
      <c r="CV24" s="600"/>
      <c r="CW24" s="600"/>
      <c r="CX24" s="600"/>
      <c r="CY24" s="601"/>
      <c r="CZ24" s="604">
        <v>46.5</v>
      </c>
      <c r="DA24" s="605"/>
      <c r="DB24" s="605"/>
      <c r="DC24" s="621"/>
      <c r="DD24" s="642">
        <v>8838997</v>
      </c>
      <c r="DE24" s="600"/>
      <c r="DF24" s="600"/>
      <c r="DG24" s="600"/>
      <c r="DH24" s="600"/>
      <c r="DI24" s="600"/>
      <c r="DJ24" s="600"/>
      <c r="DK24" s="601"/>
      <c r="DL24" s="642">
        <v>8457557</v>
      </c>
      <c r="DM24" s="600"/>
      <c r="DN24" s="600"/>
      <c r="DO24" s="600"/>
      <c r="DP24" s="600"/>
      <c r="DQ24" s="600"/>
      <c r="DR24" s="600"/>
      <c r="DS24" s="600"/>
      <c r="DT24" s="600"/>
      <c r="DU24" s="600"/>
      <c r="DV24" s="601"/>
      <c r="DW24" s="604">
        <v>52.1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16458969</v>
      </c>
      <c r="S25" s="611"/>
      <c r="T25" s="611"/>
      <c r="U25" s="611"/>
      <c r="V25" s="611"/>
      <c r="W25" s="611"/>
      <c r="X25" s="611"/>
      <c r="Y25" s="612"/>
      <c r="Z25" s="613">
        <v>54.8</v>
      </c>
      <c r="AA25" s="613"/>
      <c r="AB25" s="613"/>
      <c r="AC25" s="613"/>
      <c r="AD25" s="614">
        <v>16124754</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4139167</v>
      </c>
      <c r="CS25" s="631"/>
      <c r="CT25" s="631"/>
      <c r="CU25" s="631"/>
      <c r="CV25" s="631"/>
      <c r="CW25" s="631"/>
      <c r="CX25" s="631"/>
      <c r="CY25" s="632"/>
      <c r="CZ25" s="615">
        <v>14.3</v>
      </c>
      <c r="DA25" s="643"/>
      <c r="DB25" s="643"/>
      <c r="DC25" s="645"/>
      <c r="DD25" s="619">
        <v>3897904</v>
      </c>
      <c r="DE25" s="631"/>
      <c r="DF25" s="631"/>
      <c r="DG25" s="631"/>
      <c r="DH25" s="631"/>
      <c r="DI25" s="631"/>
      <c r="DJ25" s="631"/>
      <c r="DK25" s="632"/>
      <c r="DL25" s="619">
        <v>3846710</v>
      </c>
      <c r="DM25" s="631"/>
      <c r="DN25" s="631"/>
      <c r="DO25" s="631"/>
      <c r="DP25" s="631"/>
      <c r="DQ25" s="631"/>
      <c r="DR25" s="631"/>
      <c r="DS25" s="631"/>
      <c r="DT25" s="631"/>
      <c r="DU25" s="631"/>
      <c r="DV25" s="632"/>
      <c r="DW25" s="615">
        <v>23.7</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6622</v>
      </c>
      <c r="S26" s="611"/>
      <c r="T26" s="611"/>
      <c r="U26" s="611"/>
      <c r="V26" s="611"/>
      <c r="W26" s="611"/>
      <c r="X26" s="611"/>
      <c r="Y26" s="612"/>
      <c r="Z26" s="613">
        <v>0</v>
      </c>
      <c r="AA26" s="613"/>
      <c r="AB26" s="613"/>
      <c r="AC26" s="613"/>
      <c r="AD26" s="614">
        <v>6622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2561871</v>
      </c>
      <c r="CS26" s="611"/>
      <c r="CT26" s="611"/>
      <c r="CU26" s="611"/>
      <c r="CV26" s="611"/>
      <c r="CW26" s="611"/>
      <c r="CX26" s="611"/>
      <c r="CY26" s="612"/>
      <c r="CZ26" s="615">
        <v>8.9</v>
      </c>
      <c r="DA26" s="643"/>
      <c r="DB26" s="643"/>
      <c r="DC26" s="645"/>
      <c r="DD26" s="619">
        <v>2367319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176608</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7753697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7189599</v>
      </c>
      <c r="CS27" s="631"/>
      <c r="CT27" s="631"/>
      <c r="CU27" s="631"/>
      <c r="CV27" s="631"/>
      <c r="CW27" s="631"/>
      <c r="CX27" s="631"/>
      <c r="CY27" s="632"/>
      <c r="CZ27" s="615">
        <v>24.9</v>
      </c>
      <c r="DA27" s="643"/>
      <c r="DB27" s="643"/>
      <c r="DC27" s="645"/>
      <c r="DD27" s="619">
        <v>2863724</v>
      </c>
      <c r="DE27" s="631"/>
      <c r="DF27" s="631"/>
      <c r="DG27" s="631"/>
      <c r="DH27" s="631"/>
      <c r="DI27" s="631"/>
      <c r="DJ27" s="631"/>
      <c r="DK27" s="632"/>
      <c r="DL27" s="619">
        <v>2533478</v>
      </c>
      <c r="DM27" s="631"/>
      <c r="DN27" s="631"/>
      <c r="DO27" s="631"/>
      <c r="DP27" s="631"/>
      <c r="DQ27" s="631"/>
      <c r="DR27" s="631"/>
      <c r="DS27" s="631"/>
      <c r="DT27" s="631"/>
      <c r="DU27" s="631"/>
      <c r="DV27" s="632"/>
      <c r="DW27" s="615">
        <v>15.6</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82420</v>
      </c>
      <c r="S28" s="611"/>
      <c r="T28" s="611"/>
      <c r="U28" s="611"/>
      <c r="V28" s="611"/>
      <c r="W28" s="611"/>
      <c r="X28" s="611"/>
      <c r="Y28" s="612"/>
      <c r="Z28" s="613">
        <v>0.3</v>
      </c>
      <c r="AA28" s="613"/>
      <c r="AB28" s="613"/>
      <c r="AC28" s="613"/>
      <c r="AD28" s="614">
        <v>24196</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2077369</v>
      </c>
      <c r="CS28" s="611"/>
      <c r="CT28" s="611"/>
      <c r="CU28" s="611"/>
      <c r="CV28" s="611"/>
      <c r="CW28" s="611"/>
      <c r="CX28" s="611"/>
      <c r="CY28" s="612"/>
      <c r="CZ28" s="615">
        <v>7.2</v>
      </c>
      <c r="DA28" s="643"/>
      <c r="DB28" s="643"/>
      <c r="DC28" s="645"/>
      <c r="DD28" s="619">
        <v>2077369</v>
      </c>
      <c r="DE28" s="611"/>
      <c r="DF28" s="611"/>
      <c r="DG28" s="611"/>
      <c r="DH28" s="611"/>
      <c r="DI28" s="611"/>
      <c r="DJ28" s="611"/>
      <c r="DK28" s="612"/>
      <c r="DL28" s="619">
        <v>2077369</v>
      </c>
      <c r="DM28" s="611"/>
      <c r="DN28" s="611"/>
      <c r="DO28" s="611"/>
      <c r="DP28" s="611"/>
      <c r="DQ28" s="611"/>
      <c r="DR28" s="611"/>
      <c r="DS28" s="611"/>
      <c r="DT28" s="611"/>
      <c r="DU28" s="611"/>
      <c r="DV28" s="612"/>
      <c r="DW28" s="615">
        <v>12.8</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97923</v>
      </c>
      <c r="S29" s="611"/>
      <c r="T29" s="611"/>
      <c r="U29" s="611"/>
      <c r="V29" s="611"/>
      <c r="W29" s="611"/>
      <c r="X29" s="611"/>
      <c r="Y29" s="612"/>
      <c r="Z29" s="613">
        <v>0.3</v>
      </c>
      <c r="AA29" s="613"/>
      <c r="AB29" s="613"/>
      <c r="AC29" s="613"/>
      <c r="AD29" s="614">
        <v>266</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2077369</v>
      </c>
      <c r="CS29" s="631"/>
      <c r="CT29" s="631"/>
      <c r="CU29" s="631"/>
      <c r="CV29" s="631"/>
      <c r="CW29" s="631"/>
      <c r="CX29" s="631"/>
      <c r="CY29" s="632"/>
      <c r="CZ29" s="615">
        <v>7.2</v>
      </c>
      <c r="DA29" s="643"/>
      <c r="DB29" s="643"/>
      <c r="DC29" s="645"/>
      <c r="DD29" s="619">
        <v>2077369</v>
      </c>
      <c r="DE29" s="631"/>
      <c r="DF29" s="631"/>
      <c r="DG29" s="631"/>
      <c r="DH29" s="631"/>
      <c r="DI29" s="631"/>
      <c r="DJ29" s="631"/>
      <c r="DK29" s="632"/>
      <c r="DL29" s="619">
        <v>2077369</v>
      </c>
      <c r="DM29" s="631"/>
      <c r="DN29" s="631"/>
      <c r="DO29" s="631"/>
      <c r="DP29" s="631"/>
      <c r="DQ29" s="631"/>
      <c r="DR29" s="631"/>
      <c r="DS29" s="631"/>
      <c r="DT29" s="631"/>
      <c r="DU29" s="631"/>
      <c r="DV29" s="632"/>
      <c r="DW29" s="615">
        <v>12.8</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4501532</v>
      </c>
      <c r="S30" s="611"/>
      <c r="T30" s="611"/>
      <c r="U30" s="611"/>
      <c r="V30" s="611"/>
      <c r="W30" s="611"/>
      <c r="X30" s="611"/>
      <c r="Y30" s="612"/>
      <c r="Z30" s="613">
        <v>15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2021871</v>
      </c>
      <c r="CS30" s="611"/>
      <c r="CT30" s="611"/>
      <c r="CU30" s="611"/>
      <c r="CV30" s="611"/>
      <c r="CW30" s="611"/>
      <c r="CX30" s="611"/>
      <c r="CY30" s="612"/>
      <c r="CZ30" s="615">
        <v>7</v>
      </c>
      <c r="DA30" s="643"/>
      <c r="DB30" s="643"/>
      <c r="DC30" s="645"/>
      <c r="DD30" s="619">
        <v>2021871</v>
      </c>
      <c r="DE30" s="611"/>
      <c r="DF30" s="611"/>
      <c r="DG30" s="611"/>
      <c r="DH30" s="611"/>
      <c r="DI30" s="611"/>
      <c r="DJ30" s="611"/>
      <c r="DK30" s="612"/>
      <c r="DL30" s="619">
        <v>2021871</v>
      </c>
      <c r="DM30" s="611"/>
      <c r="DN30" s="611"/>
      <c r="DO30" s="611"/>
      <c r="DP30" s="611"/>
      <c r="DQ30" s="611"/>
      <c r="DR30" s="611"/>
      <c r="DS30" s="611"/>
      <c r="DT30" s="611"/>
      <c r="DU30" s="611"/>
      <c r="DV30" s="612"/>
      <c r="DW30" s="615">
        <v>12.4</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97.6</v>
      </c>
      <c r="BN31" s="654"/>
      <c r="BO31" s="654"/>
      <c r="BP31" s="654"/>
      <c r="BQ31" s="655"/>
      <c r="BR31" s="657">
        <v>99.2</v>
      </c>
      <c r="BS31" s="654"/>
      <c r="BT31" s="654"/>
      <c r="BU31" s="654"/>
      <c r="BV31" s="654"/>
      <c r="BW31" s="654"/>
      <c r="BX31" s="605">
        <v>97.6</v>
      </c>
      <c r="BY31" s="654"/>
      <c r="BZ31" s="654"/>
      <c r="CA31" s="654"/>
      <c r="CB31" s="655"/>
      <c r="CD31" s="650"/>
      <c r="CE31" s="651"/>
      <c r="CF31" s="607" t="s">
        <v>300</v>
      </c>
      <c r="CG31" s="608"/>
      <c r="CH31" s="608"/>
      <c r="CI31" s="608"/>
      <c r="CJ31" s="608"/>
      <c r="CK31" s="608"/>
      <c r="CL31" s="608"/>
      <c r="CM31" s="608"/>
      <c r="CN31" s="608"/>
      <c r="CO31" s="608"/>
      <c r="CP31" s="608"/>
      <c r="CQ31" s="609"/>
      <c r="CR31" s="610">
        <v>55498</v>
      </c>
      <c r="CS31" s="631"/>
      <c r="CT31" s="631"/>
      <c r="CU31" s="631"/>
      <c r="CV31" s="631"/>
      <c r="CW31" s="631"/>
      <c r="CX31" s="631"/>
      <c r="CY31" s="632"/>
      <c r="CZ31" s="615">
        <v>0.2</v>
      </c>
      <c r="DA31" s="643"/>
      <c r="DB31" s="643"/>
      <c r="DC31" s="645"/>
      <c r="DD31" s="619">
        <v>55498</v>
      </c>
      <c r="DE31" s="631"/>
      <c r="DF31" s="631"/>
      <c r="DG31" s="631"/>
      <c r="DH31" s="631"/>
      <c r="DI31" s="631"/>
      <c r="DJ31" s="631"/>
      <c r="DK31" s="632"/>
      <c r="DL31" s="619">
        <v>55498</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2032661</v>
      </c>
      <c r="S32" s="611"/>
      <c r="T32" s="611"/>
      <c r="U32" s="611"/>
      <c r="V32" s="611"/>
      <c r="W32" s="611"/>
      <c r="X32" s="611"/>
      <c r="Y32" s="612"/>
      <c r="Z32" s="613">
        <v>6.8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31"/>
      <c r="BI32" s="631"/>
      <c r="BJ32" s="631"/>
      <c r="BK32" s="631"/>
      <c r="BL32" s="631"/>
      <c r="BM32" s="616">
        <v>97.7</v>
      </c>
      <c r="BN32" s="631"/>
      <c r="BO32" s="631"/>
      <c r="BP32" s="631"/>
      <c r="BQ32" s="656"/>
      <c r="BR32" s="667">
        <v>99.2</v>
      </c>
      <c r="BS32" s="631"/>
      <c r="BT32" s="631"/>
      <c r="BU32" s="631"/>
      <c r="BV32" s="631"/>
      <c r="BW32" s="631"/>
      <c r="BX32" s="616">
        <v>97.7</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130285</v>
      </c>
      <c r="S33" s="611"/>
      <c r="T33" s="611"/>
      <c r="U33" s="611"/>
      <c r="V33" s="611"/>
      <c r="W33" s="611"/>
      <c r="X33" s="611"/>
      <c r="Y33" s="612"/>
      <c r="Z33" s="613">
        <v>0.4</v>
      </c>
      <c r="AA33" s="613"/>
      <c r="AB33" s="613"/>
      <c r="AC33" s="613"/>
      <c r="AD33" s="614">
        <v>14962</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99.1</v>
      </c>
      <c r="BH33" s="669"/>
      <c r="BI33" s="669"/>
      <c r="BJ33" s="669"/>
      <c r="BK33" s="669"/>
      <c r="BL33" s="669"/>
      <c r="BM33" s="670">
        <v>97.4</v>
      </c>
      <c r="BN33" s="669"/>
      <c r="BO33" s="669"/>
      <c r="BP33" s="669"/>
      <c r="BQ33" s="671"/>
      <c r="BR33" s="668">
        <v>99.1</v>
      </c>
      <c r="BS33" s="669"/>
      <c r="BT33" s="669"/>
      <c r="BU33" s="669"/>
      <c r="BV33" s="669"/>
      <c r="BW33" s="669"/>
      <c r="BX33" s="670">
        <v>97.4</v>
      </c>
      <c r="BY33" s="669"/>
      <c r="BZ33" s="669"/>
      <c r="CA33" s="669"/>
      <c r="CB33" s="671"/>
      <c r="CD33" s="607" t="s">
        <v>307</v>
      </c>
      <c r="CE33" s="608"/>
      <c r="CF33" s="608"/>
      <c r="CG33" s="608"/>
      <c r="CH33" s="608"/>
      <c r="CI33" s="608"/>
      <c r="CJ33" s="608"/>
      <c r="CK33" s="608"/>
      <c r="CL33" s="608"/>
      <c r="CM33" s="608"/>
      <c r="CN33" s="608"/>
      <c r="CO33" s="608"/>
      <c r="CP33" s="608"/>
      <c r="CQ33" s="609"/>
      <c r="CR33" s="610">
        <v>11712940</v>
      </c>
      <c r="CS33" s="631"/>
      <c r="CT33" s="631"/>
      <c r="CU33" s="631"/>
      <c r="CV33" s="631"/>
      <c r="CW33" s="631"/>
      <c r="CX33" s="631"/>
      <c r="CY33" s="632"/>
      <c r="CZ33" s="615">
        <v>40.6</v>
      </c>
      <c r="DA33" s="643"/>
      <c r="DB33" s="643"/>
      <c r="DC33" s="645"/>
      <c r="DD33" s="619">
        <v>9742322</v>
      </c>
      <c r="DE33" s="631"/>
      <c r="DF33" s="631"/>
      <c r="DG33" s="631"/>
      <c r="DH33" s="631"/>
      <c r="DI33" s="631"/>
      <c r="DJ33" s="631"/>
      <c r="DK33" s="632"/>
      <c r="DL33" s="619">
        <v>6961840</v>
      </c>
      <c r="DM33" s="631"/>
      <c r="DN33" s="631"/>
      <c r="DO33" s="631"/>
      <c r="DP33" s="631"/>
      <c r="DQ33" s="631"/>
      <c r="DR33" s="631"/>
      <c r="DS33" s="631"/>
      <c r="DT33" s="631"/>
      <c r="DU33" s="631"/>
      <c r="DV33" s="632"/>
      <c r="DW33" s="615">
        <v>42.9</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131943</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4506620</v>
      </c>
      <c r="CS34" s="611"/>
      <c r="CT34" s="611"/>
      <c r="CU34" s="611"/>
      <c r="CV34" s="611"/>
      <c r="CW34" s="611"/>
      <c r="CX34" s="611"/>
      <c r="CY34" s="612"/>
      <c r="CZ34" s="615">
        <v>15.6</v>
      </c>
      <c r="DA34" s="643"/>
      <c r="DB34" s="643"/>
      <c r="DC34" s="645"/>
      <c r="DD34" s="619">
        <v>3544090</v>
      </c>
      <c r="DE34" s="611"/>
      <c r="DF34" s="611"/>
      <c r="DG34" s="611"/>
      <c r="DH34" s="611"/>
      <c r="DI34" s="611"/>
      <c r="DJ34" s="611"/>
      <c r="DK34" s="612"/>
      <c r="DL34" s="619">
        <v>3066465</v>
      </c>
      <c r="DM34" s="611"/>
      <c r="DN34" s="611"/>
      <c r="DO34" s="611"/>
      <c r="DP34" s="611"/>
      <c r="DQ34" s="611"/>
      <c r="DR34" s="611"/>
      <c r="DS34" s="611"/>
      <c r="DT34" s="611"/>
      <c r="DU34" s="611"/>
      <c r="DV34" s="612"/>
      <c r="DW34" s="615">
        <v>18.899999999999999</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2697492</v>
      </c>
      <c r="S35" s="611"/>
      <c r="T35" s="611"/>
      <c r="U35" s="611"/>
      <c r="V35" s="611"/>
      <c r="W35" s="611"/>
      <c r="X35" s="611"/>
      <c r="Y35" s="612"/>
      <c r="Z35" s="613">
        <v>9</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69709</v>
      </c>
      <c r="CS35" s="631"/>
      <c r="CT35" s="631"/>
      <c r="CU35" s="631"/>
      <c r="CV35" s="631"/>
      <c r="CW35" s="631"/>
      <c r="CX35" s="631"/>
      <c r="CY35" s="632"/>
      <c r="CZ35" s="615">
        <v>0.2</v>
      </c>
      <c r="DA35" s="643"/>
      <c r="DB35" s="643"/>
      <c r="DC35" s="645"/>
      <c r="DD35" s="619">
        <v>44268</v>
      </c>
      <c r="DE35" s="631"/>
      <c r="DF35" s="631"/>
      <c r="DG35" s="631"/>
      <c r="DH35" s="631"/>
      <c r="DI35" s="631"/>
      <c r="DJ35" s="631"/>
      <c r="DK35" s="632"/>
      <c r="DL35" s="619">
        <v>42370</v>
      </c>
      <c r="DM35" s="631"/>
      <c r="DN35" s="631"/>
      <c r="DO35" s="631"/>
      <c r="DP35" s="631"/>
      <c r="DQ35" s="631"/>
      <c r="DR35" s="631"/>
      <c r="DS35" s="631"/>
      <c r="DT35" s="631"/>
      <c r="DU35" s="631"/>
      <c r="DV35" s="632"/>
      <c r="DW35" s="615">
        <v>0.3</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1127825</v>
      </c>
      <c r="S36" s="611"/>
      <c r="T36" s="611"/>
      <c r="U36" s="611"/>
      <c r="V36" s="611"/>
      <c r="W36" s="611"/>
      <c r="X36" s="611"/>
      <c r="Y36" s="612"/>
      <c r="Z36" s="613">
        <v>3.8</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3595198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30855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3019895</v>
      </c>
      <c r="CS36" s="611"/>
      <c r="CT36" s="611"/>
      <c r="CU36" s="611"/>
      <c r="CV36" s="611"/>
      <c r="CW36" s="611"/>
      <c r="CX36" s="611"/>
      <c r="CY36" s="612"/>
      <c r="CZ36" s="615">
        <v>10.5</v>
      </c>
      <c r="DA36" s="643"/>
      <c r="DB36" s="643"/>
      <c r="DC36" s="645"/>
      <c r="DD36" s="619">
        <v>2687894</v>
      </c>
      <c r="DE36" s="611"/>
      <c r="DF36" s="611"/>
      <c r="DG36" s="611"/>
      <c r="DH36" s="611"/>
      <c r="DI36" s="611"/>
      <c r="DJ36" s="611"/>
      <c r="DK36" s="612"/>
      <c r="DL36" s="619">
        <v>1845360</v>
      </c>
      <c r="DM36" s="611"/>
      <c r="DN36" s="611"/>
      <c r="DO36" s="611"/>
      <c r="DP36" s="611"/>
      <c r="DQ36" s="611"/>
      <c r="DR36" s="611"/>
      <c r="DS36" s="611"/>
      <c r="DT36" s="611"/>
      <c r="DU36" s="611"/>
      <c r="DV36" s="612"/>
      <c r="DW36" s="615">
        <v>11.4</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500912</v>
      </c>
      <c r="S37" s="611"/>
      <c r="T37" s="611"/>
      <c r="U37" s="611"/>
      <c r="V37" s="611"/>
      <c r="W37" s="611"/>
      <c r="X37" s="611"/>
      <c r="Y37" s="612"/>
      <c r="Z37" s="613">
        <v>1.7</v>
      </c>
      <c r="AA37" s="613"/>
      <c r="AB37" s="613"/>
      <c r="AC37" s="613"/>
      <c r="AD37" s="614">
        <v>15977</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810418</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-316021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504093</v>
      </c>
      <c r="CS37" s="631"/>
      <c r="CT37" s="631"/>
      <c r="CU37" s="631"/>
      <c r="CV37" s="631"/>
      <c r="CW37" s="631"/>
      <c r="CX37" s="631"/>
      <c r="CY37" s="632"/>
      <c r="CZ37" s="615">
        <v>1.7</v>
      </c>
      <c r="DA37" s="643"/>
      <c r="DB37" s="643"/>
      <c r="DC37" s="645"/>
      <c r="DD37" s="619">
        <v>504093</v>
      </c>
      <c r="DE37" s="631"/>
      <c r="DF37" s="631"/>
      <c r="DG37" s="631"/>
      <c r="DH37" s="631"/>
      <c r="DI37" s="631"/>
      <c r="DJ37" s="631"/>
      <c r="DK37" s="632"/>
      <c r="DL37" s="619">
        <v>501486</v>
      </c>
      <c r="DM37" s="631"/>
      <c r="DN37" s="631"/>
      <c r="DO37" s="631"/>
      <c r="DP37" s="631"/>
      <c r="DQ37" s="631"/>
      <c r="DR37" s="631"/>
      <c r="DS37" s="631"/>
      <c r="DT37" s="631"/>
      <c r="DU37" s="631"/>
      <c r="DV37" s="632"/>
      <c r="DW37" s="615">
        <v>3.1</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2078200</v>
      </c>
      <c r="S38" s="611"/>
      <c r="T38" s="611"/>
      <c r="U38" s="611"/>
      <c r="V38" s="611"/>
      <c r="W38" s="611"/>
      <c r="X38" s="611"/>
      <c r="Y38" s="612"/>
      <c r="Z38" s="613">
        <v>6.9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1196</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6913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2783584</v>
      </c>
      <c r="CS38" s="611"/>
      <c r="CT38" s="611"/>
      <c r="CU38" s="611"/>
      <c r="CV38" s="611"/>
      <c r="CW38" s="611"/>
      <c r="CX38" s="611"/>
      <c r="CY38" s="612"/>
      <c r="CZ38" s="615">
        <v>9.6</v>
      </c>
      <c r="DA38" s="643"/>
      <c r="DB38" s="643"/>
      <c r="DC38" s="645"/>
      <c r="DD38" s="619">
        <v>2377682</v>
      </c>
      <c r="DE38" s="611"/>
      <c r="DF38" s="611"/>
      <c r="DG38" s="611"/>
      <c r="DH38" s="611"/>
      <c r="DI38" s="611"/>
      <c r="DJ38" s="611"/>
      <c r="DK38" s="612"/>
      <c r="DL38" s="619">
        <v>2007645</v>
      </c>
      <c r="DM38" s="611"/>
      <c r="DN38" s="611"/>
      <c r="DO38" s="611"/>
      <c r="DP38" s="611"/>
      <c r="DQ38" s="611"/>
      <c r="DR38" s="611"/>
      <c r="DS38" s="611"/>
      <c r="DT38" s="611"/>
      <c r="DU38" s="611"/>
      <c r="DV38" s="612"/>
      <c r="DW38" s="615">
        <v>12.4</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10734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1289132</v>
      </c>
      <c r="CS39" s="631"/>
      <c r="CT39" s="631"/>
      <c r="CU39" s="631"/>
      <c r="CV39" s="631"/>
      <c r="CW39" s="631"/>
      <c r="CX39" s="631"/>
      <c r="CY39" s="632"/>
      <c r="CZ39" s="615">
        <v>4.5</v>
      </c>
      <c r="DA39" s="643"/>
      <c r="DB39" s="643"/>
      <c r="DC39" s="645"/>
      <c r="DD39" s="619">
        <v>1088388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60000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115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44000</v>
      </c>
      <c r="CS40" s="611"/>
      <c r="CT40" s="611"/>
      <c r="CU40" s="611"/>
      <c r="CV40" s="611"/>
      <c r="CW40" s="611"/>
      <c r="CX40" s="611"/>
      <c r="CY40" s="612"/>
      <c r="CZ40" s="615">
        <v>0.2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30023392</v>
      </c>
      <c r="S41" s="683"/>
      <c r="T41" s="683"/>
      <c r="U41" s="683"/>
      <c r="V41" s="683"/>
      <c r="W41" s="683"/>
      <c r="X41" s="683"/>
      <c r="Y41" s="687"/>
      <c r="Z41" s="688">
        <v>100</v>
      </c>
      <c r="AA41" s="688"/>
      <c r="AB41" s="688"/>
      <c r="AC41" s="688"/>
      <c r="AD41" s="689">
        <v>16186777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702906</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2080678</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377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3729724</v>
      </c>
      <c r="CS42" s="631"/>
      <c r="CT42" s="631"/>
      <c r="CU42" s="631"/>
      <c r="CV42" s="631"/>
      <c r="CW42" s="631"/>
      <c r="CX42" s="631"/>
      <c r="CY42" s="632"/>
      <c r="CZ42" s="615">
        <v>12.9</v>
      </c>
      <c r="DA42" s="643"/>
      <c r="DB42" s="643"/>
      <c r="DC42" s="645"/>
      <c r="DD42" s="619">
        <v>882616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84625</v>
      </c>
      <c r="CS43" s="631"/>
      <c r="CT43" s="631"/>
      <c r="CU43" s="631"/>
      <c r="CV43" s="631"/>
      <c r="CW43" s="631"/>
      <c r="CX43" s="631"/>
      <c r="CY43" s="632"/>
      <c r="CZ43" s="615">
        <v>0.3</v>
      </c>
      <c r="DA43" s="643"/>
      <c r="DB43" s="643"/>
      <c r="DC43" s="645"/>
      <c r="DD43" s="619">
        <v>84625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3729724</v>
      </c>
      <c r="CS44" s="611"/>
      <c r="CT44" s="611"/>
      <c r="CU44" s="611"/>
      <c r="CV44" s="611"/>
      <c r="CW44" s="611"/>
      <c r="CX44" s="611"/>
      <c r="CY44" s="612"/>
      <c r="CZ44" s="615">
        <v>12.9</v>
      </c>
      <c r="DA44" s="616"/>
      <c r="DB44" s="616"/>
      <c r="DC44" s="622"/>
      <c r="DD44" s="619">
        <v>882616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830746</v>
      </c>
      <c r="CS45" s="631"/>
      <c r="CT45" s="631"/>
      <c r="CU45" s="631"/>
      <c r="CV45" s="631"/>
      <c r="CW45" s="631"/>
      <c r="CX45" s="631"/>
      <c r="CY45" s="632"/>
      <c r="CZ45" s="615">
        <v>2.9</v>
      </c>
      <c r="DA45" s="643"/>
      <c r="DB45" s="643"/>
      <c r="DC45" s="645"/>
      <c r="DD45" s="619">
        <v>150868</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2731835</v>
      </c>
      <c r="CS46" s="611"/>
      <c r="CT46" s="611"/>
      <c r="CU46" s="611"/>
      <c r="CV46" s="611"/>
      <c r="CW46" s="611"/>
      <c r="CX46" s="611"/>
      <c r="CY46" s="612"/>
      <c r="CZ46" s="615">
        <v>9.5</v>
      </c>
      <c r="DA46" s="616"/>
      <c r="DB46" s="616"/>
      <c r="DC46" s="622"/>
      <c r="DD46" s="619">
        <v>720292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28848799</v>
      </c>
      <c r="CS49" s="669"/>
      <c r="CT49" s="669"/>
      <c r="CU49" s="669"/>
      <c r="CV49" s="669"/>
      <c r="CW49" s="669"/>
      <c r="CX49" s="669"/>
      <c r="CY49" s="698"/>
      <c r="CZ49" s="690">
        <v>100</v>
      </c>
      <c r="DA49" s="699"/>
      <c r="DB49" s="699"/>
      <c r="DC49" s="700"/>
      <c r="DD49" s="701">
        <v>19463935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qHKvVpptJnu66kRKm4FuEYuYXZtJcipPWrI2ejYnhliTh1i4aOcemAhyRVJVPqCI4r00Y3ymvWapzVc+6RRmg==" saltValue="Mfq1Up0BAhfcDd6desTK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30023</v>
      </c>
      <c r="R7" s="740"/>
      <c r="S7" s="740"/>
      <c r="T7" s="740"/>
      <c r="U7" s="740"/>
      <c r="V7" s="740">
        <v>28849</v>
      </c>
      <c r="W7" s="740"/>
      <c r="X7" s="740"/>
      <c r="Y7" s="740"/>
      <c r="Z7" s="740"/>
      <c r="AA7" s="740">
        <v>1175</v>
      </c>
      <c r="AB7" s="740"/>
      <c r="AC7" s="740"/>
      <c r="AD7" s="740"/>
      <c r="AE7" s="741"/>
      <c r="AF7" s="742">
        <v>1138</v>
      </c>
      <c r="AG7" s="743"/>
      <c r="AH7" s="743"/>
      <c r="AI7" s="743"/>
      <c r="AJ7" s="744"/>
      <c r="AK7" s="745">
        <v>2697</v>
      </c>
      <c r="AL7" s="746"/>
      <c r="AM7" s="746"/>
      <c r="AN7" s="746"/>
      <c r="AO7" s="746"/>
      <c r="AP7" s="746">
        <v>16291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f>SUM(Q7)</f>
        <v>30023</v>
      </c>
      <c r="R23" s="780"/>
      <c r="S23" s="780"/>
      <c r="T23" s="780"/>
      <c r="U23" s="780"/>
      <c r="V23" s="780">
        <f>SUM(V7)</f>
        <v>28849</v>
      </c>
      <c r="W23" s="780"/>
      <c r="X23" s="780"/>
      <c r="Y23" s="780"/>
      <c r="Z23" s="780"/>
      <c r="AA23" s="780">
        <f>SUM(AA7)</f>
        <v>1175</v>
      </c>
      <c r="AB23" s="780"/>
      <c r="AC23" s="780"/>
      <c r="AD23" s="780"/>
      <c r="AE23" s="781"/>
      <c r="AF23" s="782">
        <v>1138</v>
      </c>
      <c r="AG23" s="780"/>
      <c r="AH23" s="780"/>
      <c r="AI23" s="780"/>
      <c r="AJ23" s="783"/>
      <c r="AK23" s="784"/>
      <c r="AL23" s="785"/>
      <c r="AM23" s="785"/>
      <c r="AN23" s="785"/>
      <c r="AO23" s="785"/>
      <c r="AP23" s="780">
        <f>SUM(AP7)</f>
        <v>16291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6162</v>
      </c>
      <c r="R28" s="810"/>
      <c r="S28" s="810"/>
      <c r="T28" s="810"/>
      <c r="U28" s="810"/>
      <c r="V28" s="810">
        <v>6131</v>
      </c>
      <c r="W28" s="810"/>
      <c r="X28" s="810"/>
      <c r="Y28" s="810"/>
      <c r="Z28" s="810"/>
      <c r="AA28" s="810">
        <v>31</v>
      </c>
      <c r="AB28" s="810"/>
      <c r="AC28" s="810"/>
      <c r="AD28" s="810"/>
      <c r="AE28" s="811"/>
      <c r="AF28" s="812">
        <v>31</v>
      </c>
      <c r="AG28" s="810"/>
      <c r="AH28" s="810"/>
      <c r="AI28" s="810"/>
      <c r="AJ28" s="813"/>
      <c r="AK28" s="814">
        <v>703</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85</v>
      </c>
      <c r="R29" s="771"/>
      <c r="S29" s="771"/>
      <c r="T29" s="771"/>
      <c r="U29" s="771"/>
      <c r="V29" s="771">
        <v>79</v>
      </c>
      <c r="W29" s="771"/>
      <c r="X29" s="771"/>
      <c r="Y29" s="771"/>
      <c r="Z29" s="771"/>
      <c r="AA29" s="771">
        <v>6</v>
      </c>
      <c r="AB29" s="771"/>
      <c r="AC29" s="771"/>
      <c r="AD29" s="771"/>
      <c r="AE29" s="772"/>
      <c r="AF29" s="773">
        <v>6</v>
      </c>
      <c r="AG29" s="774"/>
      <c r="AH29" s="774"/>
      <c r="AI29" s="774"/>
      <c r="AJ29" s="775"/>
      <c r="AK29" s="821">
        <v>28</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6354</v>
      </c>
      <c r="R30" s="771"/>
      <c r="S30" s="771"/>
      <c r="T30" s="771"/>
      <c r="U30" s="771"/>
      <c r="V30" s="771">
        <v>6188</v>
      </c>
      <c r="W30" s="771"/>
      <c r="X30" s="771"/>
      <c r="Y30" s="771"/>
      <c r="Z30" s="771"/>
      <c r="AA30" s="771">
        <v>166</v>
      </c>
      <c r="AB30" s="771"/>
      <c r="AC30" s="771"/>
      <c r="AD30" s="771"/>
      <c r="AE30" s="772"/>
      <c r="AF30" s="773">
        <v>166</v>
      </c>
      <c r="AG30" s="774"/>
      <c r="AH30" s="774"/>
      <c r="AI30" s="774"/>
      <c r="AJ30" s="775"/>
      <c r="AK30" s="821">
        <v>1011</v>
      </c>
      <c r="AL30" s="817"/>
      <c r="AM30" s="817"/>
      <c r="AN30" s="817"/>
      <c r="AO30" s="817"/>
      <c r="AP30" s="817" t="s">
        <v>547</v>
      </c>
      <c r="AQ30" s="817"/>
      <c r="AR30" s="817"/>
      <c r="AS30" s="817"/>
      <c r="AT30" s="817"/>
      <c r="AU30" s="817" t="s">
        <v>547</v>
      </c>
      <c r="AV30" s="817"/>
      <c r="AW30" s="817"/>
      <c r="AX30" s="817"/>
      <c r="AY30" s="817"/>
      <c r="AZ30" s="818" t="s">
        <v>547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1279</v>
      </c>
      <c r="R31" s="771"/>
      <c r="S31" s="771"/>
      <c r="T31" s="771"/>
      <c r="U31" s="771"/>
      <c r="V31" s="771">
        <v>1272</v>
      </c>
      <c r="W31" s="771"/>
      <c r="X31" s="771"/>
      <c r="Y31" s="771"/>
      <c r="Z31" s="771"/>
      <c r="AA31" s="771">
        <v>7</v>
      </c>
      <c r="AB31" s="771"/>
      <c r="AC31" s="771"/>
      <c r="AD31" s="771"/>
      <c r="AE31" s="772"/>
      <c r="AF31" s="773">
        <v>7</v>
      </c>
      <c r="AG31" s="774"/>
      <c r="AH31" s="774"/>
      <c r="AI31" s="774"/>
      <c r="AJ31" s="775"/>
      <c r="AK31" s="821">
        <v>240</v>
      </c>
      <c r="AL31" s="817"/>
      <c r="AM31" s="817"/>
      <c r="AN31" s="817"/>
      <c r="AO31" s="817"/>
      <c r="AP31" s="817" t="s">
        <v>547</v>
      </c>
      <c r="AQ31" s="817"/>
      <c r="AR31" s="817"/>
      <c r="AS31" s="817"/>
      <c r="AT31" s="817"/>
      <c r="AU31" s="817" t="s">
        <v>547</v>
      </c>
      <c r="AV31" s="817"/>
      <c r="AW31" s="817"/>
      <c r="AX31" s="817"/>
      <c r="AY31" s="817"/>
      <c r="AZ31" s="818" t="s">
        <v>547</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468</v>
      </c>
      <c r="R32" s="771"/>
      <c r="S32" s="771"/>
      <c r="T32" s="771"/>
      <c r="U32" s="771"/>
      <c r="V32" s="771">
        <v>468</v>
      </c>
      <c r="W32" s="771"/>
      <c r="X32" s="771"/>
      <c r="Y32" s="771"/>
      <c r="Z32" s="771"/>
      <c r="AA32" s="771">
        <v>0</v>
      </c>
      <c r="AB32" s="771"/>
      <c r="AC32" s="771"/>
      <c r="AD32" s="771"/>
      <c r="AE32" s="772"/>
      <c r="AF32" s="773">
        <v>406</v>
      </c>
      <c r="AG32" s="774"/>
      <c r="AH32" s="774"/>
      <c r="AI32" s="774"/>
      <c r="AJ32" s="775"/>
      <c r="AK32" s="821">
        <v>30</v>
      </c>
      <c r="AL32" s="817"/>
      <c r="AM32" s="817"/>
      <c r="AN32" s="817"/>
      <c r="AO32" s="817"/>
      <c r="AP32" s="817">
        <v>450</v>
      </c>
      <c r="AQ32" s="817"/>
      <c r="AR32" s="817"/>
      <c r="AS32" s="817"/>
      <c r="AT32" s="817"/>
      <c r="AU32" s="817" t="s">
        <v>547</v>
      </c>
      <c r="AV32" s="817"/>
      <c r="AW32" s="817"/>
      <c r="AX32" s="817"/>
      <c r="AY32" s="817"/>
      <c r="AZ32" s="818" t="s">
        <v>547</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1784</v>
      </c>
      <c r="R33" s="771"/>
      <c r="S33" s="771"/>
      <c r="T33" s="771"/>
      <c r="U33" s="771"/>
      <c r="V33" s="771">
        <v>1663</v>
      </c>
      <c r="W33" s="771"/>
      <c r="X33" s="771"/>
      <c r="Y33" s="771"/>
      <c r="Z33" s="771"/>
      <c r="AA33" s="771">
        <v>121</v>
      </c>
      <c r="AB33" s="771"/>
      <c r="AC33" s="771"/>
      <c r="AD33" s="771"/>
      <c r="AE33" s="772"/>
      <c r="AF33" s="773">
        <v>923</v>
      </c>
      <c r="AG33" s="774"/>
      <c r="AH33" s="774"/>
      <c r="AI33" s="774"/>
      <c r="AJ33" s="775"/>
      <c r="AK33" s="821">
        <v>741</v>
      </c>
      <c r="AL33" s="817"/>
      <c r="AM33" s="817"/>
      <c r="AN33" s="817"/>
      <c r="AO33" s="817"/>
      <c r="AP33" s="817">
        <v>11707</v>
      </c>
      <c r="AQ33" s="817"/>
      <c r="AR33" s="817"/>
      <c r="AS33" s="817"/>
      <c r="AT33" s="817"/>
      <c r="AU33" s="817">
        <v>9319</v>
      </c>
      <c r="AV33" s="817"/>
      <c r="AW33" s="817"/>
      <c r="AX33" s="817"/>
      <c r="AY33" s="817"/>
      <c r="AZ33" s="818" t="s">
        <v>547</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1539</v>
      </c>
      <c r="AG63" s="831"/>
      <c r="AH63" s="831"/>
      <c r="AI63" s="831"/>
      <c r="AJ63" s="832"/>
      <c r="AK63" s="833"/>
      <c r="AL63" s="828"/>
      <c r="AM63" s="828"/>
      <c r="AN63" s="828"/>
      <c r="AO63" s="828"/>
      <c r="AP63" s="831">
        <f>SUM(AP28:AT33)</f>
        <v>12157</v>
      </c>
      <c r="AQ63" s="831"/>
      <c r="AR63" s="831"/>
      <c r="AS63" s="831"/>
      <c r="AT63" s="831"/>
      <c r="AU63" s="831">
        <f>SUM(AU28:AY33)</f>
        <v>9319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30</v>
      </c>
      <c r="R68" s="853"/>
      <c r="S68" s="853"/>
      <c r="T68" s="853"/>
      <c r="U68" s="853"/>
      <c r="V68" s="853">
        <v>28</v>
      </c>
      <c r="W68" s="853"/>
      <c r="X68" s="853"/>
      <c r="Y68" s="853"/>
      <c r="Z68" s="853"/>
      <c r="AA68" s="853">
        <v>2</v>
      </c>
      <c r="AB68" s="853"/>
      <c r="AC68" s="853"/>
      <c r="AD68" s="853"/>
      <c r="AE68" s="853"/>
      <c r="AF68" s="853">
        <v>2</v>
      </c>
      <c r="AG68" s="853"/>
      <c r="AH68" s="853"/>
      <c r="AI68" s="853"/>
      <c r="AJ68" s="853"/>
      <c r="AK68" s="853">
        <v>0</v>
      </c>
      <c r="AL68" s="853"/>
      <c r="AM68" s="853"/>
      <c r="AN68" s="853"/>
      <c r="AO68" s="853"/>
      <c r="AP68" s="853" t="s">
        <v>547</v>
      </c>
      <c r="AQ68" s="853"/>
      <c r="AR68" s="853"/>
      <c r="AS68" s="853"/>
      <c r="AT68" s="853"/>
      <c r="AU68" s="853" t="s">
        <v>547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181</v>
      </c>
      <c r="R69" s="817"/>
      <c r="S69" s="817"/>
      <c r="T69" s="817"/>
      <c r="U69" s="817"/>
      <c r="V69" s="817">
        <v>114</v>
      </c>
      <c r="W69" s="817"/>
      <c r="X69" s="817"/>
      <c r="Y69" s="817"/>
      <c r="Z69" s="817"/>
      <c r="AA69" s="817">
        <v>67</v>
      </c>
      <c r="AB69" s="817"/>
      <c r="AC69" s="817"/>
      <c r="AD69" s="817"/>
      <c r="AE69" s="817"/>
      <c r="AF69" s="817">
        <v>67</v>
      </c>
      <c r="AG69" s="817"/>
      <c r="AH69" s="817"/>
      <c r="AI69" s="817"/>
      <c r="AJ69" s="817"/>
      <c r="AK69" s="817" t="s">
        <v>547</v>
      </c>
      <c r="AL69" s="817"/>
      <c r="AM69" s="817"/>
      <c r="AN69" s="817"/>
      <c r="AO69" s="817"/>
      <c r="AP69" s="817" t="s">
        <v>547</v>
      </c>
      <c r="AQ69" s="817"/>
      <c r="AR69" s="817"/>
      <c r="AS69" s="817"/>
      <c r="AT69" s="817"/>
      <c r="AU69" s="817" t="s">
        <v>547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3040</v>
      </c>
      <c r="R70" s="817"/>
      <c r="S70" s="817"/>
      <c r="T70" s="817"/>
      <c r="U70" s="817"/>
      <c r="V70" s="817">
        <v>2961</v>
      </c>
      <c r="W70" s="817"/>
      <c r="X70" s="817"/>
      <c r="Y70" s="817"/>
      <c r="Z70" s="817"/>
      <c r="AA70" s="817">
        <v>79</v>
      </c>
      <c r="AB70" s="817"/>
      <c r="AC70" s="817"/>
      <c r="AD70" s="817"/>
      <c r="AE70" s="817"/>
      <c r="AF70" s="817">
        <v>79</v>
      </c>
      <c r="AG70" s="817"/>
      <c r="AH70" s="817"/>
      <c r="AI70" s="817"/>
      <c r="AJ70" s="817"/>
      <c r="AK70" s="817">
        <v>169</v>
      </c>
      <c r="AL70" s="817"/>
      <c r="AM70" s="817"/>
      <c r="AN70" s="817"/>
      <c r="AO70" s="817"/>
      <c r="AP70" s="817">
        <v>1011</v>
      </c>
      <c r="AQ70" s="817"/>
      <c r="AR70" s="817"/>
      <c r="AS70" s="817"/>
      <c r="AT70" s="817"/>
      <c r="AU70" s="817">
        <v>201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2246</v>
      </c>
      <c r="R71" s="817"/>
      <c r="S71" s="817"/>
      <c r="T71" s="817"/>
      <c r="U71" s="817"/>
      <c r="V71" s="817">
        <v>2005</v>
      </c>
      <c r="W71" s="817"/>
      <c r="X71" s="817"/>
      <c r="Y71" s="817"/>
      <c r="Z71" s="817"/>
      <c r="AA71" s="817">
        <v>241</v>
      </c>
      <c r="AB71" s="817"/>
      <c r="AC71" s="817"/>
      <c r="AD71" s="817"/>
      <c r="AE71" s="817"/>
      <c r="AF71" s="817">
        <v>1867</v>
      </c>
      <c r="AG71" s="817"/>
      <c r="AH71" s="817"/>
      <c r="AI71" s="817"/>
      <c r="AJ71" s="817"/>
      <c r="AK71" s="817" t="s">
        <v>547</v>
      </c>
      <c r="AL71" s="817"/>
      <c r="AM71" s="817"/>
      <c r="AN71" s="817"/>
      <c r="AO71" s="817"/>
      <c r="AP71" s="817">
        <v>1185</v>
      </c>
      <c r="AQ71" s="817"/>
      <c r="AR71" s="817"/>
      <c r="AS71" s="817"/>
      <c r="AT71" s="817"/>
      <c r="AU71" s="817" t="s">
        <v>547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552</v>
      </c>
      <c r="C72" s="861"/>
      <c r="D72" s="861"/>
      <c r="E72" s="861"/>
      <c r="F72" s="861"/>
      <c r="G72" s="861"/>
      <c r="H72" s="861"/>
      <c r="I72" s="861"/>
      <c r="J72" s="861"/>
      <c r="K72" s="861"/>
      <c r="L72" s="861"/>
      <c r="M72" s="861"/>
      <c r="N72" s="861"/>
      <c r="O72" s="861"/>
      <c r="P72" s="862"/>
      <c r="Q72" s="863">
        <v>8102</v>
      </c>
      <c r="R72" s="817"/>
      <c r="S72" s="817"/>
      <c r="T72" s="817"/>
      <c r="U72" s="817"/>
      <c r="V72" s="817">
        <v>6206</v>
      </c>
      <c r="W72" s="817"/>
      <c r="X72" s="817"/>
      <c r="Y72" s="817"/>
      <c r="Z72" s="817"/>
      <c r="AA72" s="817">
        <v>1897</v>
      </c>
      <c r="AB72" s="817"/>
      <c r="AC72" s="817"/>
      <c r="AD72" s="817"/>
      <c r="AE72" s="817"/>
      <c r="AF72" s="817">
        <v>1897</v>
      </c>
      <c r="AG72" s="817"/>
      <c r="AH72" s="817"/>
      <c r="AI72" s="817"/>
      <c r="AJ72" s="817"/>
      <c r="AK72" s="817" t="s">
        <v>547</v>
      </c>
      <c r="AL72" s="817"/>
      <c r="AM72" s="817"/>
      <c r="AN72" s="817"/>
      <c r="AO72" s="817"/>
      <c r="AP72" s="817" t="s">
        <v>547</v>
      </c>
      <c r="AQ72" s="817"/>
      <c r="AR72" s="817"/>
      <c r="AS72" s="817"/>
      <c r="AT72" s="817"/>
      <c r="AU72" s="817" t="s">
        <v>547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553</v>
      </c>
      <c r="C73" s="861"/>
      <c r="D73" s="861"/>
      <c r="E73" s="861"/>
      <c r="F73" s="861"/>
      <c r="G73" s="861"/>
      <c r="H73" s="861"/>
      <c r="I73" s="861"/>
      <c r="J73" s="861"/>
      <c r="K73" s="861"/>
      <c r="L73" s="861"/>
      <c r="M73" s="861"/>
      <c r="N73" s="861"/>
      <c r="O73" s="861"/>
      <c r="P73" s="862"/>
      <c r="Q73" s="863">
        <v>2653</v>
      </c>
      <c r="R73" s="817"/>
      <c r="S73" s="817"/>
      <c r="T73" s="817"/>
      <c r="U73" s="817"/>
      <c r="V73" s="817">
        <v>2392</v>
      </c>
      <c r="W73" s="817"/>
      <c r="X73" s="817"/>
      <c r="Y73" s="817"/>
      <c r="Z73" s="817"/>
      <c r="AA73" s="817">
        <v>261</v>
      </c>
      <c r="AB73" s="817"/>
      <c r="AC73" s="817"/>
      <c r="AD73" s="817"/>
      <c r="AE73" s="817"/>
      <c r="AF73" s="817">
        <v>261</v>
      </c>
      <c r="AG73" s="817"/>
      <c r="AH73" s="817"/>
      <c r="AI73" s="817"/>
      <c r="AJ73" s="817"/>
      <c r="AK73" s="817" t="s">
        <v>547</v>
      </c>
      <c r="AL73" s="817"/>
      <c r="AM73" s="817"/>
      <c r="AN73" s="817"/>
      <c r="AO73" s="817"/>
      <c r="AP73" s="817" t="s">
        <v>547</v>
      </c>
      <c r="AQ73" s="817"/>
      <c r="AR73" s="817"/>
      <c r="AS73" s="817"/>
      <c r="AT73" s="817"/>
      <c r="AU73" s="817" t="s">
        <v>547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554</v>
      </c>
      <c r="C74" s="861"/>
      <c r="D74" s="861"/>
      <c r="E74" s="861"/>
      <c r="F74" s="861"/>
      <c r="G74" s="861"/>
      <c r="H74" s="861"/>
      <c r="I74" s="861"/>
      <c r="J74" s="861"/>
      <c r="K74" s="861"/>
      <c r="L74" s="861"/>
      <c r="M74" s="861"/>
      <c r="N74" s="861"/>
      <c r="O74" s="861"/>
      <c r="P74" s="862"/>
      <c r="Q74" s="863">
        <v>1047955</v>
      </c>
      <c r="R74" s="817"/>
      <c r="S74" s="817"/>
      <c r="T74" s="817"/>
      <c r="U74" s="817"/>
      <c r="V74" s="817">
        <v>1016638</v>
      </c>
      <c r="W74" s="817"/>
      <c r="X74" s="817"/>
      <c r="Y74" s="817"/>
      <c r="Z74" s="817"/>
      <c r="AA74" s="817">
        <v>31318</v>
      </c>
      <c r="AB74" s="817"/>
      <c r="AC74" s="817"/>
      <c r="AD74" s="817"/>
      <c r="AE74" s="817"/>
      <c r="AF74" s="817">
        <v>31318</v>
      </c>
      <c r="AG74" s="817"/>
      <c r="AH74" s="817"/>
      <c r="AI74" s="817"/>
      <c r="AJ74" s="817"/>
      <c r="AK74" s="817">
        <v>1</v>
      </c>
      <c r="AL74" s="817"/>
      <c r="AM74" s="817"/>
      <c r="AN74" s="817"/>
      <c r="AO74" s="817"/>
      <c r="AP74" s="817" t="s">
        <v>547</v>
      </c>
      <c r="AQ74" s="817"/>
      <c r="AR74" s="817"/>
      <c r="AS74" s="817"/>
      <c r="AT74" s="817"/>
      <c r="AU74" s="817" t="s">
        <v>547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SUM(AF68:AJ74)</f>
        <v>35491</v>
      </c>
      <c r="AG88" s="831"/>
      <c r="AH88" s="831"/>
      <c r="AI88" s="831"/>
      <c r="AJ88" s="831"/>
      <c r="AK88" s="828"/>
      <c r="AL88" s="828"/>
      <c r="AM88" s="828"/>
      <c r="AN88" s="828"/>
      <c r="AO88" s="828"/>
      <c r="AP88" s="831">
        <f>SUM(AP68:AT74)</f>
        <v>2196</v>
      </c>
      <c r="AQ88" s="831"/>
      <c r="AR88" s="831"/>
      <c r="AS88" s="831"/>
      <c r="AT88" s="831"/>
      <c r="AU88" s="831">
        <f>SUM(AU68:AY74)</f>
        <v>201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2177037</v>
      </c>
      <c r="AB110" s="887"/>
      <c r="AC110" s="887"/>
      <c r="AD110" s="887"/>
      <c r="AE110" s="888"/>
      <c r="AF110" s="889">
        <v>2180335</v>
      </c>
      <c r="AG110" s="887"/>
      <c r="AH110" s="887"/>
      <c r="AI110" s="887"/>
      <c r="AJ110" s="888"/>
      <c r="AK110" s="889">
        <v>2077369</v>
      </c>
      <c r="AL110" s="887"/>
      <c r="AM110" s="887"/>
      <c r="AN110" s="887"/>
      <c r="AO110" s="888"/>
      <c r="AP110" s="890">
        <v>15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16953123</v>
      </c>
      <c r="BR110" s="918"/>
      <c r="BS110" s="918"/>
      <c r="BT110" s="918"/>
      <c r="BU110" s="918"/>
      <c r="BV110" s="918">
        <v>16234597</v>
      </c>
      <c r="BW110" s="918"/>
      <c r="BX110" s="918"/>
      <c r="BY110" s="918"/>
      <c r="BZ110" s="918"/>
      <c r="CA110" s="918">
        <v>16290926</v>
      </c>
      <c r="CB110" s="918"/>
      <c r="CC110" s="918"/>
      <c r="CD110" s="918"/>
      <c r="CE110" s="918"/>
      <c r="CF110" s="931">
        <v>117.3</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9357297</v>
      </c>
      <c r="BR112" s="913"/>
      <c r="BS112" s="913"/>
      <c r="BT112" s="913"/>
      <c r="BU112" s="913"/>
      <c r="BV112" s="913">
        <v>9344476</v>
      </c>
      <c r="BW112" s="913"/>
      <c r="BX112" s="913"/>
      <c r="BY112" s="913"/>
      <c r="BZ112" s="913"/>
      <c r="CA112" s="913">
        <v>9318573</v>
      </c>
      <c r="CB112" s="913"/>
      <c r="CC112" s="913"/>
      <c r="CD112" s="913"/>
      <c r="CE112" s="913"/>
      <c r="CF112" s="907">
        <v>67.099999999999994</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538208</v>
      </c>
      <c r="AB113" s="925"/>
      <c r="AC113" s="925"/>
      <c r="AD113" s="925"/>
      <c r="AE113" s="926"/>
      <c r="AF113" s="927">
        <v>562333</v>
      </c>
      <c r="AG113" s="925"/>
      <c r="AH113" s="925"/>
      <c r="AI113" s="925"/>
      <c r="AJ113" s="926"/>
      <c r="AK113" s="927">
        <v>573406</v>
      </c>
      <c r="AL113" s="925"/>
      <c r="AM113" s="925"/>
      <c r="AN113" s="925"/>
      <c r="AO113" s="926"/>
      <c r="AP113" s="928">
        <v>4.0999999999999996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314329</v>
      </c>
      <c r="BR113" s="913"/>
      <c r="BS113" s="913"/>
      <c r="BT113" s="913"/>
      <c r="BU113" s="913"/>
      <c r="BV113" s="913">
        <v>257516</v>
      </c>
      <c r="BW113" s="913"/>
      <c r="BX113" s="913"/>
      <c r="BY113" s="913"/>
      <c r="BZ113" s="913"/>
      <c r="CA113" s="913">
        <v>201090</v>
      </c>
      <c r="CB113" s="913"/>
      <c r="CC113" s="913"/>
      <c r="CD113" s="913"/>
      <c r="CE113" s="913"/>
      <c r="CF113" s="907">
        <v>1.4</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44530</v>
      </c>
      <c r="AB114" s="946"/>
      <c r="AC114" s="946"/>
      <c r="AD114" s="946"/>
      <c r="AE114" s="947"/>
      <c r="AF114" s="948">
        <v>43008</v>
      </c>
      <c r="AG114" s="946"/>
      <c r="AH114" s="946"/>
      <c r="AI114" s="946"/>
      <c r="AJ114" s="947"/>
      <c r="AK114" s="948">
        <v>45897</v>
      </c>
      <c r="AL114" s="946"/>
      <c r="AM114" s="946"/>
      <c r="AN114" s="946"/>
      <c r="AO114" s="947"/>
      <c r="AP114" s="949">
        <v>0.3</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3580973</v>
      </c>
      <c r="BR114" s="913"/>
      <c r="BS114" s="913"/>
      <c r="BT114" s="913"/>
      <c r="BU114" s="913"/>
      <c r="BV114" s="913">
        <v>3540271</v>
      </c>
      <c r="BW114" s="913"/>
      <c r="BX114" s="913"/>
      <c r="BY114" s="913"/>
      <c r="BZ114" s="913"/>
      <c r="CA114" s="913">
        <v>3562233</v>
      </c>
      <c r="CB114" s="913"/>
      <c r="CC114" s="913"/>
      <c r="CD114" s="913"/>
      <c r="CE114" s="913"/>
      <c r="CF114" s="907">
        <v>25.6</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2759775</v>
      </c>
      <c r="AB117" s="966"/>
      <c r="AC117" s="966"/>
      <c r="AD117" s="966"/>
      <c r="AE117" s="967"/>
      <c r="AF117" s="968">
        <v>2785676</v>
      </c>
      <c r="AG117" s="966"/>
      <c r="AH117" s="966"/>
      <c r="AI117" s="966"/>
      <c r="AJ117" s="967"/>
      <c r="AK117" s="968">
        <v>2696672</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30205722</v>
      </c>
      <c r="BR119" s="987"/>
      <c r="BS119" s="987"/>
      <c r="BT119" s="987"/>
      <c r="BU119" s="987"/>
      <c r="BV119" s="987">
        <v>29376860</v>
      </c>
      <c r="BW119" s="987"/>
      <c r="BX119" s="987"/>
      <c r="BY119" s="987"/>
      <c r="BZ119" s="987"/>
      <c r="CA119" s="987">
        <v>29372822</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15711979</v>
      </c>
      <c r="BR120" s="918"/>
      <c r="BS120" s="918"/>
      <c r="BT120" s="918"/>
      <c r="BU120" s="918"/>
      <c r="BV120" s="918">
        <v>15188994</v>
      </c>
      <c r="BW120" s="918"/>
      <c r="BX120" s="918"/>
      <c r="BY120" s="918"/>
      <c r="BZ120" s="918"/>
      <c r="CA120" s="918">
        <v>13605918</v>
      </c>
      <c r="CB120" s="918"/>
      <c r="CC120" s="918"/>
      <c r="CD120" s="918"/>
      <c r="CE120" s="918"/>
      <c r="CF120" s="931">
        <v>98</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9357297</v>
      </c>
      <c r="DH120" s="918"/>
      <c r="DI120" s="918"/>
      <c r="DJ120" s="918"/>
      <c r="DK120" s="918"/>
      <c r="DL120" s="918">
        <v>9344476</v>
      </c>
      <c r="DM120" s="918"/>
      <c r="DN120" s="918"/>
      <c r="DO120" s="918"/>
      <c r="DP120" s="918"/>
      <c r="DQ120" s="918">
        <v>9318573</v>
      </c>
      <c r="DR120" s="918"/>
      <c r="DS120" s="918"/>
      <c r="DT120" s="918"/>
      <c r="DU120" s="918"/>
      <c r="DV120" s="919">
        <v>67.099999999999994</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20315755</v>
      </c>
      <c r="BR122" s="987"/>
      <c r="BS122" s="987"/>
      <c r="BT122" s="987"/>
      <c r="BU122" s="987"/>
      <c r="BV122" s="987">
        <v>19310106</v>
      </c>
      <c r="BW122" s="987"/>
      <c r="BX122" s="987"/>
      <c r="BY122" s="987"/>
      <c r="BZ122" s="987"/>
      <c r="CA122" s="987">
        <v>18875147</v>
      </c>
      <c r="CB122" s="987"/>
      <c r="CC122" s="987"/>
      <c r="CD122" s="987"/>
      <c r="CE122" s="987"/>
      <c r="CF122" s="1004">
        <v>135.9</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36027734</v>
      </c>
      <c r="BR123" s="1051"/>
      <c r="BS123" s="1051"/>
      <c r="BT123" s="1051"/>
      <c r="BU123" s="1051"/>
      <c r="BV123" s="1051">
        <v>34499100</v>
      </c>
      <c r="BW123" s="1051"/>
      <c r="BX123" s="1051"/>
      <c r="BY123" s="1051"/>
      <c r="BZ123" s="1051"/>
      <c r="CA123" s="1051">
        <v>32481065</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12.72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15309784</v>
      </c>
      <c r="AB129" s="946"/>
      <c r="AC129" s="946"/>
      <c r="AD129" s="946"/>
      <c r="AE129" s="947"/>
      <c r="AF129" s="948">
        <v>15571030</v>
      </c>
      <c r="AG129" s="946"/>
      <c r="AH129" s="946"/>
      <c r="AI129" s="946"/>
      <c r="AJ129" s="947"/>
      <c r="AK129" s="948">
        <v>15882450</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17.72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2121753</v>
      </c>
      <c r="AB130" s="946"/>
      <c r="AC130" s="946"/>
      <c r="AD130" s="946"/>
      <c r="AE130" s="947"/>
      <c r="AF130" s="948">
        <v>2098615</v>
      </c>
      <c r="AG130" s="946"/>
      <c r="AH130" s="946"/>
      <c r="AI130" s="946"/>
      <c r="AJ130" s="947"/>
      <c r="AK130" s="948">
        <v>1993114</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13188031</v>
      </c>
      <c r="AB131" s="973"/>
      <c r="AC131" s="973"/>
      <c r="AD131" s="973"/>
      <c r="AE131" s="974"/>
      <c r="AF131" s="972">
        <v>13472415</v>
      </c>
      <c r="AG131" s="973"/>
      <c r="AH131" s="973"/>
      <c r="AI131" s="973"/>
      <c r="AJ131" s="974"/>
      <c r="AK131" s="972">
        <v>13889336</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4.8378867169999999</v>
      </c>
      <c r="AB132" s="1084"/>
      <c r="AC132" s="1084"/>
      <c r="AD132" s="1084"/>
      <c r="AE132" s="1085"/>
      <c r="AF132" s="1086">
        <v>5.0997612529999996</v>
      </c>
      <c r="AG132" s="1084"/>
      <c r="AH132" s="1084"/>
      <c r="AI132" s="1084"/>
      <c r="AJ132" s="1085"/>
      <c r="AK132" s="1086">
        <v>5.0654545329999996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4.5</v>
      </c>
      <c r="AB133" s="1067"/>
      <c r="AC133" s="1067"/>
      <c r="AD133" s="1067"/>
      <c r="AE133" s="1068"/>
      <c r="AF133" s="1066">
        <v>4.8</v>
      </c>
      <c r="AG133" s="1067"/>
      <c r="AH133" s="1067"/>
      <c r="AI133" s="1067"/>
      <c r="AJ133" s="1068"/>
      <c r="AK133" s="1066">
        <v>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cumr5NdTHUpmtgQHMF31wARMOKGhsCg5QVnEO31E2r7O8bG9ga1eBP1g0itOqg/bO2fr9kXCXTnLyl/GZKkDQ==" saltValue="Tglo/UVUlipWsK9LaofB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9" scale="17"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3T1BqkklDgyGxWsQJHIqLP/Ru2i08DfFA8s2M2xtmTa6HZAKgaL28Lvi/FXCS2+lQHNCHf2QMlK9uHavhTwYZw==" saltValue="GIe2WA0uphDiyhtbdKNsi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UhFAKmXgrHRb4VCkBzwiXBevJ1fsW4jidXvIQcKolTSPSEsZynL9jHqsMcqy06zKSKUXSXsdMwySQ80rySlAA==" saltValue="GtjktQrBbjjnw1kv/Joedw=="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4139167</v>
      </c>
      <c r="AP9" s="262">
        <v>68465</v>
      </c>
      <c r="AQ9" s="263">
        <v>80646</v>
      </c>
      <c r="AR9" s="264">
        <v>-15.1</v>
      </c>
    </row>
    <row r="10" spans="1:46" ht="13.5" customHeight="1" x14ac:dyDescent="0.2">
      <c r="A10" s="247"/>
      <c r="AK10" s="1103" t="s">
        <v>484</v>
      </c>
      <c r="AL10" s="1104"/>
      <c r="AM10" s="1104"/>
      <c r="AN10" s="1105"/>
      <c r="AO10" s="265">
        <v>47600</v>
      </c>
      <c r="AP10" s="265">
        <v>787</v>
      </c>
      <c r="AQ10" s="266">
        <v>6637</v>
      </c>
      <c r="AR10" s="267">
        <v>-88.1</v>
      </c>
    </row>
    <row r="11" spans="1:46" ht="13.5" customHeight="1" x14ac:dyDescent="0.2">
      <c r="A11" s="247"/>
      <c r="AK11" s="1103" t="s">
        <v>485</v>
      </c>
      <c r="AL11" s="1104"/>
      <c r="AM11" s="1104"/>
      <c r="AN11" s="1105"/>
      <c r="AO11" s="265">
        <v>62250</v>
      </c>
      <c r="AP11" s="265">
        <v>1030</v>
      </c>
      <c r="AQ11" s="266">
        <v>1119</v>
      </c>
      <c r="AR11" s="267">
        <v>-8</v>
      </c>
    </row>
    <row r="12" spans="1:46" ht="13.5" customHeight="1" x14ac:dyDescent="0.2">
      <c r="A12" s="247"/>
      <c r="AK12" s="1103" t="s">
        <v>486</v>
      </c>
      <c r="AL12" s="1104"/>
      <c r="AM12" s="1104"/>
      <c r="AN12" s="1105"/>
      <c r="AO12" s="265" t="s">
        <v>487</v>
      </c>
      <c r="AP12" s="265" t="s">
        <v>487</v>
      </c>
      <c r="AQ12" s="266">
        <v>8</v>
      </c>
      <c r="AR12" s="267" t="s">
        <v>487</v>
      </c>
    </row>
    <row r="13" spans="1:46" ht="13.5" customHeight="1" x14ac:dyDescent="0.2">
      <c r="A13" s="247"/>
      <c r="AK13" s="1103" t="s">
        <v>488</v>
      </c>
      <c r="AL13" s="1104"/>
      <c r="AM13" s="1104"/>
      <c r="AN13" s="1105"/>
      <c r="AO13" s="265">
        <v>144736</v>
      </c>
      <c r="AP13" s="265">
        <v>2394</v>
      </c>
      <c r="AQ13" s="266">
        <v>2502</v>
      </c>
      <c r="AR13" s="267">
        <v>-4.3</v>
      </c>
    </row>
    <row r="14" spans="1:46" ht="13.5" customHeight="1" x14ac:dyDescent="0.2">
      <c r="A14" s="247"/>
      <c r="AK14" s="1103" t="s">
        <v>489</v>
      </c>
      <c r="AL14" s="1104"/>
      <c r="AM14" s="1104"/>
      <c r="AN14" s="1105"/>
      <c r="AO14" s="265">
        <v>84625</v>
      </c>
      <c r="AP14" s="265">
        <v>1400</v>
      </c>
      <c r="AQ14" s="266">
        <v>1863</v>
      </c>
      <c r="AR14" s="267">
        <v>-24.9</v>
      </c>
    </row>
    <row r="15" spans="1:46" ht="13.5" customHeight="1" x14ac:dyDescent="0.2">
      <c r="A15" s="247"/>
      <c r="AK15" s="1106" t="s">
        <v>490</v>
      </c>
      <c r="AL15" s="1107"/>
      <c r="AM15" s="1107"/>
      <c r="AN15" s="1108"/>
      <c r="AO15" s="265">
        <v>-264709</v>
      </c>
      <c r="AP15" s="265">
        <v>-4378</v>
      </c>
      <c r="AQ15" s="266">
        <v>-4800</v>
      </c>
      <c r="AR15" s="267">
        <v>-8.8000000000000007</v>
      </c>
    </row>
    <row r="16" spans="1:46" ht="13.2" x14ac:dyDescent="0.2">
      <c r="A16" s="247"/>
      <c r="AK16" s="1106" t="s">
        <v>177</v>
      </c>
      <c r="AL16" s="1107"/>
      <c r="AM16" s="1107"/>
      <c r="AN16" s="1108"/>
      <c r="AO16" s="265">
        <v>4213669</v>
      </c>
      <c r="AP16" s="265">
        <v>69697</v>
      </c>
      <c r="AQ16" s="266">
        <v>87975</v>
      </c>
      <c r="AR16" s="267">
        <v>-20.8</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7.39</v>
      </c>
      <c r="AP21" s="278">
        <v>7.71</v>
      </c>
      <c r="AQ21" s="279">
        <v>-0.32</v>
      </c>
      <c r="AS21" s="280"/>
      <c r="AT21" s="276"/>
    </row>
    <row r="22" spans="1:46" s="248" customFormat="1" ht="13.2" x14ac:dyDescent="0.2">
      <c r="A22" s="276"/>
      <c r="AK22" s="1109" t="s">
        <v>496</v>
      </c>
      <c r="AL22" s="1110"/>
      <c r="AM22" s="1110"/>
      <c r="AN22" s="1111"/>
      <c r="AO22" s="281">
        <v>96.6</v>
      </c>
      <c r="AP22" s="282">
        <v>98.3</v>
      </c>
      <c r="AQ22" s="283">
        <v>-1.7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2077369</v>
      </c>
      <c r="AP32" s="291">
        <v>34361</v>
      </c>
      <c r="AQ32" s="292">
        <v>41451</v>
      </c>
      <c r="AR32" s="293">
        <v>-17.100000000000001</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35</v>
      </c>
      <c r="AR34" s="293" t="s">
        <v>487</v>
      </c>
    </row>
    <row r="35" spans="1:46" ht="27" customHeight="1" x14ac:dyDescent="0.2">
      <c r="A35" s="247"/>
      <c r="AK35" s="1117" t="s">
        <v>503</v>
      </c>
      <c r="AL35" s="1118"/>
      <c r="AM35" s="1118"/>
      <c r="AN35" s="1119"/>
      <c r="AO35" s="291">
        <v>573406</v>
      </c>
      <c r="AP35" s="291">
        <v>9485</v>
      </c>
      <c r="AQ35" s="292">
        <v>11775</v>
      </c>
      <c r="AR35" s="293">
        <v>-19.399999999999999</v>
      </c>
    </row>
    <row r="36" spans="1:46" ht="27" customHeight="1" x14ac:dyDescent="0.2">
      <c r="A36" s="247"/>
      <c r="AK36" s="1117" t="s">
        <v>504</v>
      </c>
      <c r="AL36" s="1118"/>
      <c r="AM36" s="1118"/>
      <c r="AN36" s="1119"/>
      <c r="AO36" s="291">
        <v>45897</v>
      </c>
      <c r="AP36" s="291">
        <v>759</v>
      </c>
      <c r="AQ36" s="292">
        <v>2188</v>
      </c>
      <c r="AR36" s="293">
        <v>-65.3</v>
      </c>
    </row>
    <row r="37" spans="1:46" ht="13.5" customHeight="1" x14ac:dyDescent="0.2">
      <c r="A37" s="247"/>
      <c r="AK37" s="1117" t="s">
        <v>505</v>
      </c>
      <c r="AL37" s="1118"/>
      <c r="AM37" s="1118"/>
      <c r="AN37" s="1119"/>
      <c r="AO37" s="291" t="s">
        <v>487</v>
      </c>
      <c r="AP37" s="291" t="s">
        <v>487</v>
      </c>
      <c r="AQ37" s="292">
        <v>531</v>
      </c>
      <c r="AR37" s="293" t="s">
        <v>487</v>
      </c>
    </row>
    <row r="38" spans="1:46" ht="27" customHeight="1" x14ac:dyDescent="0.2">
      <c r="A38" s="247"/>
      <c r="AK38" s="1120" t="s">
        <v>506</v>
      </c>
      <c r="AL38" s="1121"/>
      <c r="AM38" s="1121"/>
      <c r="AN38" s="1122"/>
      <c r="AO38" s="294" t="s">
        <v>487</v>
      </c>
      <c r="AP38" s="294" t="s">
        <v>487</v>
      </c>
      <c r="AQ38" s="295">
        <v>1</v>
      </c>
      <c r="AR38" s="283" t="s">
        <v>487</v>
      </c>
      <c r="AS38" s="290"/>
    </row>
    <row r="39" spans="1:46" ht="13.2" x14ac:dyDescent="0.2">
      <c r="A39" s="247"/>
      <c r="AK39" s="1120" t="s">
        <v>507</v>
      </c>
      <c r="AL39" s="1121"/>
      <c r="AM39" s="1121"/>
      <c r="AN39" s="1122"/>
      <c r="AO39" s="291" t="s">
        <v>487</v>
      </c>
      <c r="AP39" s="291" t="s">
        <v>487</v>
      </c>
      <c r="AQ39" s="292">
        <v>-5414</v>
      </c>
      <c r="AR39" s="293" t="s">
        <v>487</v>
      </c>
      <c r="AS39" s="290"/>
    </row>
    <row r="40" spans="1:46" ht="27" customHeight="1" x14ac:dyDescent="0.2">
      <c r="A40" s="247"/>
      <c r="AK40" s="1117" t="s">
        <v>508</v>
      </c>
      <c r="AL40" s="1118"/>
      <c r="AM40" s="1118"/>
      <c r="AN40" s="1119"/>
      <c r="AO40" s="291">
        <v>-1993114</v>
      </c>
      <c r="AP40" s="291">
        <v>-32967</v>
      </c>
      <c r="AQ40" s="292">
        <v>-35360</v>
      </c>
      <c r="AR40" s="293">
        <v>-6.8</v>
      </c>
      <c r="AS40" s="290"/>
    </row>
    <row r="41" spans="1:46" ht="13.2" x14ac:dyDescent="0.2">
      <c r="A41" s="247"/>
      <c r="AK41" s="1123" t="s">
        <v>287</v>
      </c>
      <c r="AL41" s="1124"/>
      <c r="AM41" s="1124"/>
      <c r="AN41" s="1125"/>
      <c r="AO41" s="291">
        <v>703558</v>
      </c>
      <c r="AP41" s="291">
        <v>11637</v>
      </c>
      <c r="AQ41" s="292">
        <v>15207</v>
      </c>
      <c r="AR41" s="293">
        <v>-23.5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2436611</v>
      </c>
      <c r="AN51" s="313">
        <v>38894</v>
      </c>
      <c r="AO51" s="314">
        <v>17.3</v>
      </c>
      <c r="AP51" s="315">
        <v>70329</v>
      </c>
      <c r="AQ51" s="316">
        <v>0.2</v>
      </c>
      <c r="AR51" s="317">
        <v>17.100000000000001</v>
      </c>
    </row>
    <row r="52" spans="1:44" ht="13.2" x14ac:dyDescent="0.2">
      <c r="A52" s="247"/>
      <c r="AK52" s="318"/>
      <c r="AL52" s="319" t="s">
        <v>518</v>
      </c>
      <c r="AM52" s="320">
        <v>1102000</v>
      </c>
      <c r="AN52" s="321">
        <v>17590</v>
      </c>
      <c r="AO52" s="322">
        <v>13.4</v>
      </c>
      <c r="AP52" s="323">
        <v>39403</v>
      </c>
      <c r="AQ52" s="324">
        <v>9.1</v>
      </c>
      <c r="AR52" s="325">
        <v>4.3</v>
      </c>
    </row>
    <row r="53" spans="1:44" ht="13.2" x14ac:dyDescent="0.2">
      <c r="A53" s="247"/>
      <c r="AK53" s="303" t="s">
        <v>519</v>
      </c>
      <c r="AL53" s="304"/>
      <c r="AM53" s="312">
        <v>1996955</v>
      </c>
      <c r="AN53" s="313">
        <v>32151</v>
      </c>
      <c r="AO53" s="314">
        <v>-17.3</v>
      </c>
      <c r="AP53" s="315">
        <v>54225</v>
      </c>
      <c r="AQ53" s="316">
        <v>-22.9</v>
      </c>
      <c r="AR53" s="317">
        <v>5.6</v>
      </c>
    </row>
    <row r="54" spans="1:44" ht="13.2" x14ac:dyDescent="0.2">
      <c r="A54" s="247"/>
      <c r="AK54" s="318"/>
      <c r="AL54" s="319" t="s">
        <v>518</v>
      </c>
      <c r="AM54" s="320">
        <v>1265921</v>
      </c>
      <c r="AN54" s="321">
        <v>20381</v>
      </c>
      <c r="AO54" s="322">
        <v>15.9</v>
      </c>
      <c r="AP54" s="323">
        <v>27337</v>
      </c>
      <c r="AQ54" s="324">
        <v>-30.6</v>
      </c>
      <c r="AR54" s="325">
        <v>46.5</v>
      </c>
    </row>
    <row r="55" spans="1:44" ht="13.2" x14ac:dyDescent="0.2">
      <c r="A55" s="247"/>
      <c r="AK55" s="303" t="s">
        <v>520</v>
      </c>
      <c r="AL55" s="304"/>
      <c r="AM55" s="312">
        <v>2102978</v>
      </c>
      <c r="AN55" s="313">
        <v>34129</v>
      </c>
      <c r="AO55" s="314">
        <v>6.2</v>
      </c>
      <c r="AP55" s="315">
        <v>54016</v>
      </c>
      <c r="AQ55" s="316">
        <v>-0.4</v>
      </c>
      <c r="AR55" s="317">
        <v>6.6</v>
      </c>
    </row>
    <row r="56" spans="1:44" ht="13.2" x14ac:dyDescent="0.2">
      <c r="A56" s="247"/>
      <c r="AK56" s="318"/>
      <c r="AL56" s="319" t="s">
        <v>518</v>
      </c>
      <c r="AM56" s="320">
        <v>1556579</v>
      </c>
      <c r="AN56" s="321">
        <v>25262</v>
      </c>
      <c r="AO56" s="322">
        <v>23.9</v>
      </c>
      <c r="AP56" s="323">
        <v>28078</v>
      </c>
      <c r="AQ56" s="324">
        <v>2.7</v>
      </c>
      <c r="AR56" s="325">
        <v>21.2</v>
      </c>
    </row>
    <row r="57" spans="1:44" ht="13.2" x14ac:dyDescent="0.2">
      <c r="A57" s="247"/>
      <c r="AK57" s="303" t="s">
        <v>521</v>
      </c>
      <c r="AL57" s="304"/>
      <c r="AM57" s="312">
        <v>2612717</v>
      </c>
      <c r="AN57" s="313">
        <v>42742</v>
      </c>
      <c r="AO57" s="314">
        <v>25.2</v>
      </c>
      <c r="AP57" s="315">
        <v>52786</v>
      </c>
      <c r="AQ57" s="316">
        <v>-2.2999999999999998</v>
      </c>
      <c r="AR57" s="317">
        <v>27.5</v>
      </c>
    </row>
    <row r="58" spans="1:44" ht="13.2" x14ac:dyDescent="0.2">
      <c r="A58" s="247"/>
      <c r="AK58" s="318"/>
      <c r="AL58" s="319" t="s">
        <v>518</v>
      </c>
      <c r="AM58" s="320">
        <v>2049075</v>
      </c>
      <c r="AN58" s="321">
        <v>33521</v>
      </c>
      <c r="AO58" s="322">
        <v>32.700000000000003</v>
      </c>
      <c r="AP58" s="323">
        <v>28742</v>
      </c>
      <c r="AQ58" s="324">
        <v>2.4</v>
      </c>
      <c r="AR58" s="325">
        <v>30.3</v>
      </c>
    </row>
    <row r="59" spans="1:44" ht="13.2" x14ac:dyDescent="0.2">
      <c r="A59" s="247"/>
      <c r="AK59" s="303" t="s">
        <v>522</v>
      </c>
      <c r="AL59" s="304"/>
      <c r="AM59" s="312">
        <v>3729724</v>
      </c>
      <c r="AN59" s="313">
        <v>61692</v>
      </c>
      <c r="AO59" s="314">
        <v>44.3</v>
      </c>
      <c r="AP59" s="315">
        <v>58465</v>
      </c>
      <c r="AQ59" s="316">
        <v>10.8</v>
      </c>
      <c r="AR59" s="317">
        <v>33.5</v>
      </c>
    </row>
    <row r="60" spans="1:44" ht="13.2" x14ac:dyDescent="0.2">
      <c r="A60" s="247"/>
      <c r="AK60" s="318"/>
      <c r="AL60" s="319" t="s">
        <v>518</v>
      </c>
      <c r="AM60" s="320">
        <v>2731835</v>
      </c>
      <c r="AN60" s="321">
        <v>45186</v>
      </c>
      <c r="AO60" s="322">
        <v>34.799999999999997</v>
      </c>
      <c r="AP60" s="323">
        <v>34452</v>
      </c>
      <c r="AQ60" s="324">
        <v>19.899999999999999</v>
      </c>
      <c r="AR60" s="325">
        <v>14.9</v>
      </c>
    </row>
    <row r="61" spans="1:44" ht="13.2" x14ac:dyDescent="0.2">
      <c r="A61" s="247"/>
      <c r="AK61" s="303" t="s">
        <v>523</v>
      </c>
      <c r="AL61" s="326"/>
      <c r="AM61" s="312">
        <v>2575797</v>
      </c>
      <c r="AN61" s="313">
        <v>41922</v>
      </c>
      <c r="AO61" s="314">
        <v>15.1</v>
      </c>
      <c r="AP61" s="315">
        <v>57964</v>
      </c>
      <c r="AQ61" s="327">
        <v>-2.9</v>
      </c>
      <c r="AR61" s="317">
        <v>18</v>
      </c>
    </row>
    <row r="62" spans="1:44" ht="13.2" x14ac:dyDescent="0.2">
      <c r="A62" s="247"/>
      <c r="AK62" s="318"/>
      <c r="AL62" s="319" t="s">
        <v>518</v>
      </c>
      <c r="AM62" s="320">
        <v>1741082</v>
      </c>
      <c r="AN62" s="321">
        <v>28388</v>
      </c>
      <c r="AO62" s="322">
        <v>24.1</v>
      </c>
      <c r="AP62" s="323">
        <v>31602</v>
      </c>
      <c r="AQ62" s="324">
        <v>0.7</v>
      </c>
      <c r="AR62" s="325">
        <v>23.4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dsRxxokNGH7uUBbVqBXvOZ0I0qHQqkDnTAo+ipMAgumT5odLNOMGQFccyib1B3068Y1E8LqaGBiQvjPaKn0lg==" saltValue="thuHFydZj70KxTjOzCtZ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1" zoomScaleNormal="81"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EmiTLqBnNUzTMKf7XcIu6Vp//UyKjEVqEEUKhSGZahS5+oPK7MwLR7/94OOrkfBalSFKveWPV9rJkurcvXKiiw==" saltValue="NfkbUbzujXHaAZ53kqqVR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8" zoomScaleNormal="68"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9vZKT5qr/2r9a6U6CQQrzoHwhTWzVlQ8uC5DStgSf/iSBe87YFzaneeXqW++Q5A/nMJnJpLwf/uu8tn8qu5CUQ==" saltValue="C45dB2iZvNaGhOksbd46d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5" zoomScaleNormal="6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37.520000000000003</v>
      </c>
      <c r="G47" s="12">
        <v>35.950000000000003</v>
      </c>
      <c r="H47" s="12">
        <v>37.090000000000003</v>
      </c>
      <c r="I47" s="12">
        <v>34.229999999999997</v>
      </c>
      <c r="J47" s="13">
        <v>26.24</v>
      </c>
    </row>
    <row r="48" spans="2:10" ht="57.75" customHeight="1" x14ac:dyDescent="0.2">
      <c r="B48" s="14"/>
      <c r="C48" s="1128" t="s">
        <v>4</v>
      </c>
      <c r="D48" s="1128"/>
      <c r="E48" s="1129"/>
      <c r="F48" s="15">
        <v>6.41</v>
      </c>
      <c r="G48" s="16">
        <v>6.66</v>
      </c>
      <c r="H48" s="16">
        <v>6.97</v>
      </c>
      <c r="I48" s="16">
        <v>6.83</v>
      </c>
      <c r="J48" s="17">
        <v>7.17</v>
      </c>
    </row>
    <row r="49" spans="2:10" ht="57.75" customHeight="1" thickBot="1" x14ac:dyDescent="0.25">
      <c r="B49" s="18"/>
      <c r="C49" s="1130" t="s">
        <v>5</v>
      </c>
      <c r="D49" s="1130"/>
      <c r="E49" s="1131"/>
      <c r="F49" s="19" t="s">
        <v>530</v>
      </c>
      <c r="G49" s="20">
        <v>0.24</v>
      </c>
      <c r="H49" s="20">
        <v>0.17</v>
      </c>
      <c r="I49" s="20" t="s">
        <v>531</v>
      </c>
      <c r="J49" s="21" t="s">
        <v>532</v>
      </c>
    </row>
    <row r="50" spans="2:10" ht="13.2" x14ac:dyDescent="0.2"/>
  </sheetData>
  <sheetProtection algorithmName="SHA-512" hashValue="0QUjfDr01krBRsG1RoQqJEHIIjYuNzAadatnyTxDPC32iArhJsdUcaC95+YuarqUzq0I5hhdY9VUz0hr//QPlw==" saltValue="uKJn6EC5qbu+TLcVpKxLY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2026-03-12T01:36:01Z</cp:lastPrinted>
  <dcterms:created xsi:type="dcterms:W3CDTF">2026-02-23T07:12:06Z</dcterms:created>
  <dcterms:modified xsi:type="dcterms:W3CDTF">2026-03-16T01:18:46Z</dcterms:modified>
  <cp:category/>
</cp:coreProperties>
</file>