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10.1.41.109\zaisei04\026　財政状況資料集\R7財政状況資料集\03_組合せ分析・ストック情報項目除く（3月末公表分_R6年度決算)\07_完成版\HP及び市町村返却用\"/>
    </mc:Choice>
  </mc:AlternateContent>
  <xr:revisionPtr revIDLastSave="0" documentId="13_ncr:1_{DD5D13A1-D874-4C41-9554-503F0F66602B}" xr6:coauthVersionLast="47" xr6:coauthVersionMax="47" xr10:uidLastSave="{00000000-0000-0000-0000-000000000000}"/>
  <bookViews>
    <workbookView xWindow="-110" yWindow="-110" windowWidth="22780" windowHeight="145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G102" i="12" l="1"/>
  <c r="CR102" i="12"/>
  <c r="AP88" i="12"/>
  <c r="AU88" i="12"/>
  <c r="AF88" i="12"/>
  <c r="AU63" i="12"/>
  <c r="AP63" i="12"/>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O36" i="10"/>
  <c r="BE36" i="10"/>
  <c r="AM36" i="10"/>
  <c r="BE35" i="10"/>
  <c r="AM35" i="10"/>
  <c r="BW34" i="10"/>
  <c r="BE34" i="10"/>
  <c r="C34" i="10"/>
  <c r="BW35" i="10" l="1"/>
  <c r="BW36" i="10" s="1"/>
  <c r="BW37" i="10" s="1"/>
  <c r="BW38" i="10" s="1"/>
  <c r="BW39" i="10" s="1"/>
  <c r="C35" i="10"/>
  <c r="C36" i="10" s="1"/>
  <c r="C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U34" i="10"/>
  <c r="U35" i="10" l="1"/>
  <c r="U36" i="10" s="1"/>
  <c r="AM34" i="10"/>
</calcChain>
</file>

<file path=xl/sharedStrings.xml><?xml version="1.0" encoding="utf-8"?>
<sst xmlns="http://schemas.openxmlformats.org/spreadsheetml/2006/main" count="1127" uniqueCount="563">
  <si>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</si>
  <si>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</si>
  <si>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</si>
  <si>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</si>
  <si>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</si>
  <si>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</si>
  <si>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</si>
  <si>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</si>
  <si>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</si>
  <si>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</si>
  <si>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</si>
  <si>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</si>
  <si>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</si>
  <si>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</si>
  <si>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</si>
  <si>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</si>
  <si>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</si>
  <si>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</si>
  <si>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</si>
  <si>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</si>
  <si>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</si>
  <si>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</si>
  <si>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</si>
  <si>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</si>
  <si>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</si>
  <si>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</si>
  <si>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</si>
  <si>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</si>
  <si>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</si>
  <si>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</si>
  <si>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</si>
  <si>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</si>
  <si>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</si>
  <si>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</si>
  <si>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</si>
  <si>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</si>
  <si>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</si>
  <si>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</si>
  <si>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</si>
  <si>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</si>
  <si>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</si>
  <si>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</si>
  <si>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</si>
  <si>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</si>
  <si>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</si>
  <si>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</si>
  <si>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</si>
  <si>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</si>
  <si>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</si>
  <si>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</si>
  <si>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</si>
  <si>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</si>
  <si>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</si>
  <si>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</si>
  <si>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</si>
  <si>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</si>
  <si>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</si>
  <si>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</si>
  <si>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</si>
  <si>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</si>
  <si>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</si>
  <si>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</si>
  <si>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</si>
  <si>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</si>
  <si>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</si>
  <si>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</si>
  <si>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</si>
  <si>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</si>
  <si>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</si>
  <si>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</si>
  <si>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</si>
  <si>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</si>
  <si>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</si>
  <si>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</si>
  <si>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</si>
  <si>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</si>
  <si>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</si>
  <si>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</si>
  <si>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</si>
  <si>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</si>
  <si>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</si>
  <si>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</si>
  <si>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</si>
  <si>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</si>
  <si>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</si>
  <si>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</si>
  <si>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</si>
  <si>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</si>
  <si>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</si>
  <si>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</si>
  <si>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</si>
  <si>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</si>
  <si>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</si>
  <si>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</si>
  <si>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日進市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</si>
  <si>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</si>
  <si>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</si>
  <si>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</si>
  <si>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</si>
  <si>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</si>
  <si>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</si>
  <si>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</si>
  <si>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</si>
  <si>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</si>
  <si>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</si>
  <si>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</si>
  <si>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</si>
  <si>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</si>
  <si>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</si>
  <si>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</si>
  <si>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</si>
  <si>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</si>
  <si>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</si>
  <si>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</si>
  <si>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</si>
  <si>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</si>
  <si>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</si>
  <si>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</si>
  <si>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</si>
  <si>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</si>
  <si>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</si>
  <si>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</si>
  <si>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</si>
  <si>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</si>
  <si>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</si>
  <si>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</si>
  <si>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</si>
  <si>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</si>
  <si>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</si>
  <si>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</si>
  <si>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</si>
  <si>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</si>
  <si>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</si>
  <si>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</si>
  <si>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</si>
  <si>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</si>
  <si>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</si>
  <si>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</si>
  <si>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</si>
  <si>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</si>
  <si>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</si>
  <si>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</si>
  <si>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</si>
  <si>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</si>
  <si>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</si>
  <si>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</si>
  <si>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</si>
  <si>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</si>
  <si>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</si>
  <si>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</si>
  <si>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</si>
  <si>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</si>
  <si>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</si>
  <si>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</si>
  <si>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</si>
  <si>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</si>
  <si>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</si>
  <si>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</si>
  <si>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</si>
  <si>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</si>
  <si>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</si>
  <si>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</si>
  <si>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</si>
  <si>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</si>
  <si>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</si>
  <si>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</si>
  <si>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</si>
  <si>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</si>
  <si>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</si>
  <si>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</si>
  <si>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</si>
  <si>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</si>
  <si>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</si>
  <si>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</si>
  <si>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</si>
  <si>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</si>
  <si>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</si>
  <si>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</si>
  <si>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</si>
  <si>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</si>
  <si>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</si>
  <si>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</si>
  <si>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</si>
  <si>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</si>
  <si>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</si>
  <si>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</si>
  <si>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</si>
  <si>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</si>
  <si>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</si>
  <si>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</si>
  <si>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</si>
  <si>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</si>
  <si>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</si>
  <si>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</si>
  <si>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</si>
  <si>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</si>
  <si>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</si>
  <si>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</si>
  <si>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</si>
  <si>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</si>
  <si>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</si>
  <si>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</si>
  <si>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</si>
  <si>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愛知県日進市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</si>
  <si>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</si>
  <si>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</si>
  <si>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</si>
  <si>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</si>
  <si>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</si>
  <si>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</si>
  <si>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</si>
  <si>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</si>
  <si>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</si>
  <si>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</si>
  <si>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</si>
  <si>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</si>
  <si>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</si>
  <si>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</si>
  <si>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</si>
  <si>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</si>
  <si>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</si>
  <si>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</si>
  <si>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</si>
  <si>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</si>
  <si>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</si>
  <si>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</si>
  <si>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</si>
  <si>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</si>
  <si>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</si>
  <si>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</si>
  <si>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</si>
  <si>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</si>
  <si>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</si>
  <si>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</si>
  <si>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</si>
  <si>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</si>
  <si>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</si>
  <si>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</si>
  <si>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</si>
  <si>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</si>
  <si>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</si>
  <si>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</si>
  <si>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</si>
  <si>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</si>
  <si>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</si>
  <si>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</si>
  <si>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</si>
  <si>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</si>
  <si>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</si>
  <si>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</si>
  <si>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</si>
  <si>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</si>
  <si>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</si>
  <si>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</si>
  <si>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</si>
  <si>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</si>
  <si>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</si>
  <si>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</si>
  <si>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</si>
  <si>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</si>
  <si>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</si>
  <si>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</si>
  <si>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</si>
  <si>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</si>
  <si>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</si>
  <si>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</si>
  <si>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</si>
  <si>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</si>
  <si>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</si>
  <si>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</si>
  <si>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</si>
  <si>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</si>
  <si>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</si>
  <si>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</si>
  <si>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</si>
  <si>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</si>
  <si>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</si>
  <si>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</si>
  <si>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</si>
  <si>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</si>
  <si>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</si>
  <si>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</si>
  <si>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</si>
  <si>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</si>
  <si>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</si>
  <si>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</si>
  <si>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</si>
  <si>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</si>
  <si>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</si>
  <si>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</si>
  <si>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</si>
  <si>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</si>
  <si>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</si>
  <si>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</si>
  <si>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</si>
  <si>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</si>
  <si>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</si>
  <si>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</si>
  <si>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</si>
  <si>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</si>
  <si>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</si>
  <si>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</si>
  <si>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</si>
  <si>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</si>
  <si>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</si>
  <si>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</si>
  <si>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</si>
  <si>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</si>
  <si>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</si>
  <si>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</si>
  <si>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</si>
  <si>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</si>
  <si>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</si>
  <si>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</si>
  <si>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</si>
  <si>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</si>
  <si>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</si>
  <si>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</si>
  <si>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</si>
  <si>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</si>
  <si>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</si>
  <si>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</si>
  <si>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</si>
  <si>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</si>
  <si>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</si>
  <si>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</si>
  <si>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</si>
  <si>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</si>
  <si>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</si>
  <si>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</si>
  <si>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</si>
  <si>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</si>
  <si>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</si>
  <si>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</si>
  <si>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</si>
  <si>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</si>
  <si>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</si>
  <si>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</si>
  <si>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</si>
  <si>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</si>
  <si>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</si>
  <si>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</si>
  <si>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</si>
  <si>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</si>
  <si>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</si>
  <si>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</si>
  <si>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</si>
  <si>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</si>
  <si>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</si>
  <si>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</si>
  <si>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</si>
  <si>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</si>
  <si>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</si>
  <si>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</si>
  <si>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愛知県日進市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</si>
  <si>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</si>
  <si>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</si>
  <si>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</si>
  <si>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</si>
  <si>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</si>
  <si>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</si>
  <si>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</si>
  <si>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</si>
  <si>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</si>
  <si>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</si>
  <si>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</si>
  <si>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</si>
  <si>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</si>
  <si>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</si>
  <si>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</si>
  <si>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</si>
  <si>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</si>
  <si>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</si>
  <si>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</si>
  <si>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</si>
  <si>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三ケ峯台団地汚水処理事業特別会計</t>
    <phoneticPr fontId="5"/>
  </si>
  <si>
    <t>南山エピック団地汚水処理事業特別会計</t>
    <phoneticPr fontId="5"/>
  </si>
  <si>
    <t>五色園団地汚水処理事業特別会計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</si>
  <si>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</si>
  <si>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</si>
  <si>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</si>
  <si>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</si>
  <si>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</si>
  <si>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</si>
  <si>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</si>
  <si>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</si>
  <si>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</si>
  <si>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</si>
  <si>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</si>
  <si>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</si>
  <si>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</si>
  <si>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</si>
  <si>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</si>
  <si>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</si>
  <si>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</si>
  <si>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</si>
  <si>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</si>
  <si>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</si>
  <si>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</si>
  <si>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</si>
  <si>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</si>
  <si>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</si>
  <si>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</si>
  <si>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</si>
  <si>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</si>
  <si>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</si>
  <si>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</si>
  <si>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</si>
  <si>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</si>
  <si>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</si>
  <si>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</si>
  <si>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</si>
  <si>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</si>
  <si>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</si>
  <si>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</si>
  <si>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</si>
  <si>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</si>
  <si>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</si>
  <si>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</si>
  <si>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</si>
  <si>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</si>
  <si>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</si>
  <si>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</si>
  <si>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</si>
  <si>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</si>
  <si>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</si>
  <si>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</si>
  <si>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</si>
  <si>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</si>
  <si>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</si>
  <si>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</si>
  <si>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</si>
  <si>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</si>
  <si>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</si>
  <si>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</si>
  <si>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</si>
  <si>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</si>
  <si>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</si>
  <si>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</si>
  <si>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</si>
  <si>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</si>
  <si>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</si>
  <si>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</si>
  <si>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</si>
  <si>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</si>
  <si>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</si>
  <si>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</si>
  <si>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</si>
  <si>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</si>
  <si>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</si>
  <si>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</si>
  <si>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</si>
  <si>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</si>
  <si>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</si>
  <si>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</si>
  <si>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</si>
  <si>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</si>
  <si>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</si>
  <si>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</si>
  <si>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</si>
  <si>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</si>
  <si>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</si>
  <si>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</si>
  <si>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</si>
  <si>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</si>
  <si>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</si>
  <si>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</si>
  <si>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</si>
  <si>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</si>
  <si>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</si>
  <si>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</si>
  <si>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</si>
  <si>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</si>
  <si>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</si>
  <si>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</si>
  <si>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</si>
  <si>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</si>
  <si>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</si>
  <si>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</si>
  <si>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</si>
  <si>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</si>
  <si>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</si>
  <si>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</si>
  <si>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</si>
  <si>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</si>
  <si>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</si>
  <si>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</si>
  <si>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</si>
  <si>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</si>
  <si>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</si>
  <si>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</si>
  <si>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</si>
  <si>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</si>
  <si>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</si>
  <si>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</si>
  <si>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</si>
  <si>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</si>
  <si>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</si>
  <si>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</si>
  <si>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</si>
  <si>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</si>
  <si>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</si>
  <si>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</si>
  <si>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</si>
  <si>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</si>
  <si>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</si>
  <si>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</si>
  <si>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</si>
  <si>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</si>
  <si>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</si>
  <si>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</si>
  <si>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</si>
  <si>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</si>
  <si>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</si>
  <si>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</si>
  <si>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</si>
  <si>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</si>
  <si>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</si>
  <si>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</si>
  <si>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</si>
  <si>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</si>
  <si>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</si>
  <si>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</si>
  <si>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</si>
  <si>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</si>
  <si>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</si>
  <si>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</si>
  <si>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</si>
  <si>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</si>
  <si>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</si>
  <si>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</si>
  <si>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0.79</t>
  </si>
  <si>
    <t>▲ 1.10</t>
  </si>
  <si>
    <t>一般会計</t>
  </si>
  <si>
    <t>下水道事業会計</t>
  </si>
  <si>
    <t>介護保険特別会計</t>
  </si>
  <si>
    <t>国民健康保険特別会計</t>
  </si>
  <si>
    <t>後期高齢者医療特別会計</t>
  </si>
  <si>
    <t>五色園団地汚水処理事業特別会計</t>
  </si>
  <si>
    <t>南山エピック団地汚水処理事業特別会計</t>
  </si>
  <si>
    <t>三ケ峯台団地汚水処理事業特別会計</t>
  </si>
  <si>
    <t>その他会計（赤字）</t>
  </si>
  <si>
    <t>その他会計（黒字）</t>
  </si>
  <si>
    <t>R02</t>
    <phoneticPr fontId="5"/>
  </si>
  <si>
    <t>R03</t>
    <phoneticPr fontId="5"/>
  </si>
  <si>
    <t>R04</t>
    <phoneticPr fontId="5"/>
  </si>
  <si>
    <t>R05</t>
    <phoneticPr fontId="5"/>
  </si>
  <si>
    <t>R06</t>
    <phoneticPr fontId="5"/>
  </si>
  <si>
    <t>-</t>
    <phoneticPr fontId="2"/>
  </si>
  <si>
    <t>尾張土地開発公社</t>
    <rPh sb="0" eb="4">
      <t>オワリトチ</t>
    </rPh>
    <rPh sb="4" eb="8">
      <t>カイハツコウシャ</t>
    </rPh>
    <phoneticPr fontId="2"/>
  </si>
  <si>
    <t>日進アシスト株式会社</t>
    <rPh sb="0" eb="2">
      <t>ニッシン</t>
    </rPh>
    <rPh sb="6" eb="10">
      <t>カブシキガイシャ</t>
    </rPh>
    <phoneticPr fontId="2"/>
  </si>
  <si>
    <t>公共施設整備基金</t>
    <rPh sb="0" eb="4">
      <t>コウキョウシセツ</t>
    </rPh>
    <rPh sb="4" eb="8">
      <t>セイビキキン</t>
    </rPh>
    <phoneticPr fontId="5"/>
  </si>
  <si>
    <t>ふるさと応援基金</t>
    <rPh sb="4" eb="6">
      <t>オウエン</t>
    </rPh>
    <rPh sb="6" eb="8">
      <t>キキン</t>
    </rPh>
    <phoneticPr fontId="2"/>
  </si>
  <si>
    <t>庁舎建設基金</t>
    <rPh sb="0" eb="2">
      <t>チョウシャ</t>
    </rPh>
    <rPh sb="2" eb="4">
      <t>ケンセツ</t>
    </rPh>
    <rPh sb="4" eb="6">
      <t>キキン</t>
    </rPh>
    <phoneticPr fontId="2"/>
  </si>
  <si>
    <t>地域福祉基金</t>
    <rPh sb="0" eb="6">
      <t>チイキフクシキキン</t>
    </rPh>
    <phoneticPr fontId="2"/>
  </si>
  <si>
    <t>五色園団地汚水処理事業財政調整基金</t>
    <rPh sb="0" eb="3">
      <t>ゴシキエン</t>
    </rPh>
    <rPh sb="3" eb="5">
      <t>ダンチ</t>
    </rPh>
    <rPh sb="5" eb="7">
      <t>オスイ</t>
    </rPh>
    <rPh sb="7" eb="9">
      <t>ショリ</t>
    </rPh>
    <rPh sb="9" eb="11">
      <t>ジギョウ</t>
    </rPh>
    <rPh sb="11" eb="13">
      <t>ザイセイ</t>
    </rPh>
    <rPh sb="13" eb="15">
      <t>チョウセイ</t>
    </rPh>
    <rPh sb="15" eb="17">
      <t>キキン</t>
    </rPh>
    <phoneticPr fontId="2"/>
  </si>
  <si>
    <t>愛知県市町村職員退職手当組合</t>
    <rPh sb="0" eb="3">
      <t>アイチケン</t>
    </rPh>
    <rPh sb="3" eb="6">
      <t>シチョウソン</t>
    </rPh>
    <rPh sb="6" eb="8">
      <t>ショクイン</t>
    </rPh>
    <rPh sb="8" eb="10">
      <t>タイショク</t>
    </rPh>
    <rPh sb="10" eb="12">
      <t>テアテ</t>
    </rPh>
    <rPh sb="12" eb="14">
      <t>クミアイ</t>
    </rPh>
    <phoneticPr fontId="10"/>
  </si>
  <si>
    <t>愛知県後期高齢者医療広域連合（一般会計）</t>
    <rPh sb="0" eb="3">
      <t>アイチケン</t>
    </rPh>
    <rPh sb="3" eb="5">
      <t>コウキ</t>
    </rPh>
    <rPh sb="5" eb="7">
      <t>コウレイ</t>
    </rPh>
    <rPh sb="7" eb="8">
      <t>シャ</t>
    </rPh>
    <rPh sb="8" eb="10">
      <t>イリョウ</t>
    </rPh>
    <rPh sb="10" eb="12">
      <t>コウイキ</t>
    </rPh>
    <rPh sb="12" eb="14">
      <t>レンゴウ</t>
    </rPh>
    <rPh sb="15" eb="17">
      <t>イッパン</t>
    </rPh>
    <rPh sb="17" eb="19">
      <t>カイケイ</t>
    </rPh>
    <phoneticPr fontId="10"/>
  </si>
  <si>
    <t>愛知県後期高齢者医療広域連合（後期高齢者医療特別会計）</t>
    <rPh sb="0" eb="3">
      <t>アイチケン</t>
    </rPh>
    <rPh sb="3" eb="5">
      <t>コウキ</t>
    </rPh>
    <rPh sb="5" eb="7">
      <t>コウレイ</t>
    </rPh>
    <rPh sb="7" eb="8">
      <t>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0"/>
  </si>
  <si>
    <t>尾三衛生組合</t>
    <rPh sb="0" eb="1">
      <t>オ</t>
    </rPh>
    <rPh sb="1" eb="2">
      <t>サン</t>
    </rPh>
    <rPh sb="2" eb="4">
      <t>エイセイ</t>
    </rPh>
    <rPh sb="4" eb="6">
      <t>クミアイ</t>
    </rPh>
    <phoneticPr fontId="10"/>
  </si>
  <si>
    <t>尾三消防組合</t>
    <rPh sb="0" eb="1">
      <t>オ</t>
    </rPh>
    <rPh sb="1" eb="2">
      <t>サン</t>
    </rPh>
    <rPh sb="2" eb="4">
      <t>ショウボウ</t>
    </rPh>
    <rPh sb="4" eb="6">
      <t>クミアイ</t>
    </rPh>
    <phoneticPr fontId="10"/>
  </si>
  <si>
    <t>愛知中部水道企業団</t>
    <rPh sb="0" eb="2">
      <t>アイチ</t>
    </rPh>
    <rPh sb="2" eb="4">
      <t>チュウブ</t>
    </rPh>
    <rPh sb="4" eb="6">
      <t>スイドウ</t>
    </rPh>
    <rPh sb="6" eb="8">
      <t>キギョウ</t>
    </rPh>
    <rPh sb="8" eb="9">
      <t>ダン</t>
    </rPh>
    <phoneticPr fontId="10"/>
  </si>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</sst>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45483</c:v>
                </c:pt>
                <c:pt idx="1">
                  <c:v>45945</c:v>
                </c:pt>
                <c:pt idx="2">
                  <c:v>44475</c:v>
                </c:pt>
                <c:pt idx="3">
                  <c:v>45982</c:v>
                </c:pt>
                <c:pt idx="4">
                  <c:v>50538</c:v>
                </c:pt>
              </c:numCache>
            </c:numRef>
          </c:val>
          <c:smooth val="0"/>
          <c:extLst>
            <c:ext xmlns:c16="http://schemas.microsoft.com/office/drawing/2014/chart" uri="{C3380CC4-5D6E-409C-BE32-E72D297353CC}">
              <c16:uniqueId val="{00000000-9F2A-4BCC-AA55-85C5F68D6B4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16864</c:v>
                </c:pt>
                <c:pt idx="1">
                  <c:v>15562</c:v>
                </c:pt>
                <c:pt idx="2">
                  <c:v>25663</c:v>
                </c:pt>
                <c:pt idx="3">
                  <c:v>18771</c:v>
                </c:pt>
                <c:pt idx="4">
                  <c:v>41510</c:v>
                </c:pt>
              </c:numCache>
            </c:numRef>
          </c:val>
          <c:smooth val="0"/>
          <c:extLst>
            <c:ext xmlns:c16="http://schemas.microsoft.com/office/drawing/2014/chart" uri="{C3380CC4-5D6E-409C-BE32-E72D297353CC}">
              <c16:uniqueId val="{00000001-9F2A-4BCC-AA55-85C5F68D6B4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6.89</c:v>
                </c:pt>
                <c:pt idx="1">
                  <c:v>9.7100000000000009</c:v>
                </c:pt>
                <c:pt idx="2">
                  <c:v>8.85</c:v>
                </c:pt>
                <c:pt idx="3">
                  <c:v>8.18</c:v>
                </c:pt>
                <c:pt idx="4">
                  <c:v>9.6999999999999993</c:v>
                </c:pt>
              </c:numCache>
            </c:numRef>
          </c:val>
          <c:extLst>
            <c:ext xmlns:c16="http://schemas.microsoft.com/office/drawing/2014/chart" uri="{C3380CC4-5D6E-409C-BE32-E72D297353CC}">
              <c16:uniqueId val="{00000000-4B65-4DC5-B4D6-62D3B65AE35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15.92</c:v>
                </c:pt>
                <c:pt idx="1">
                  <c:v>15.7</c:v>
                </c:pt>
                <c:pt idx="2">
                  <c:v>16.010000000000002</c:v>
                </c:pt>
                <c:pt idx="3">
                  <c:v>16.05</c:v>
                </c:pt>
                <c:pt idx="4">
                  <c:v>12.83</c:v>
                </c:pt>
              </c:numCache>
            </c:numRef>
          </c:val>
          <c:extLst>
            <c:ext xmlns:c16="http://schemas.microsoft.com/office/drawing/2014/chart" uri="{C3380CC4-5D6E-409C-BE32-E72D297353CC}">
              <c16:uniqueId val="{00000001-4B65-4DC5-B4D6-62D3B65AE35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2.62</c:v>
                </c:pt>
                <c:pt idx="1">
                  <c:v>3.18</c:v>
                </c:pt>
                <c:pt idx="2">
                  <c:v>-0.79</c:v>
                </c:pt>
                <c:pt idx="3">
                  <c:v>0.33</c:v>
                </c:pt>
                <c:pt idx="4">
                  <c:v>-1.1000000000000001</c:v>
                </c:pt>
              </c:numCache>
            </c:numRef>
          </c:val>
          <c:smooth val="0"/>
          <c:extLst>
            <c:ext xmlns:c16="http://schemas.microsoft.com/office/drawing/2014/chart" uri="{C3380CC4-5D6E-409C-BE32-E72D297353CC}">
              <c16:uniqueId val="{00000002-4B65-4DC5-B4D6-62D3B65AE35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DB1-4716-B8E9-588DE18F0C1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DB1-4716-B8E9-588DE18F0C16}"/>
            </c:ext>
          </c:extLst>
        </c:ser>
        <c:ser>
          <c:idx val="2"/>
          <c:order val="2"/>
          <c:tx>
            <c:strRef>
              <c:f>データシート!$A$29</c:f>
              <c:strCache>
                <c:ptCount val="1"/>
                <c:pt idx="0">
                  <c:v>三ケ峯台団地汚水処理事業特別会計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2-5DB1-4716-B8E9-588DE18F0C16}"/>
            </c:ext>
          </c:extLst>
        </c:ser>
        <c:ser>
          <c:idx val="3"/>
          <c:order val="3"/>
          <c:tx>
            <c:strRef>
              <c:f>データシート!$A$30</c:f>
              <c:strCache>
                <c:ptCount val="1"/>
                <c:pt idx="0">
                  <c:v>南山エピック団地汚水処理事業特別会計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0.04</c:v>
                </c:pt>
                <c:pt idx="2">
                  <c:v>#N/A</c:v>
                </c:pt>
                <c:pt idx="3">
                  <c:v>0.01</c:v>
                </c:pt>
                <c:pt idx="4">
                  <c:v>#N/A</c:v>
                </c:pt>
                <c:pt idx="5">
                  <c:v>0.01</c:v>
                </c:pt>
                <c:pt idx="6">
                  <c:v>#N/A</c:v>
                </c:pt>
                <c:pt idx="7">
                  <c:v>0.02</c:v>
                </c:pt>
                <c:pt idx="8">
                  <c:v>#N/A</c:v>
                </c:pt>
                <c:pt idx="9">
                  <c:v>0.01</c:v>
                </c:pt>
              </c:numCache>
            </c:numRef>
          </c:val>
          <c:extLst>
            <c:ext xmlns:c16="http://schemas.microsoft.com/office/drawing/2014/chart" uri="{C3380CC4-5D6E-409C-BE32-E72D297353CC}">
              <c16:uniqueId val="{00000003-5DB1-4716-B8E9-588DE18F0C16}"/>
            </c:ext>
          </c:extLst>
        </c:ser>
        <c:ser>
          <c:idx val="4"/>
          <c:order val="4"/>
          <c:tx>
            <c:strRef>
              <c:f>データシート!$A$31</c:f>
              <c:strCache>
                <c:ptCount val="1"/>
                <c:pt idx="0">
                  <c:v>五色園団地汚水処理事業特別会計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0.05</c:v>
                </c:pt>
                <c:pt idx="2">
                  <c:v>#N/A</c:v>
                </c:pt>
                <c:pt idx="3">
                  <c:v>0.05</c:v>
                </c:pt>
                <c:pt idx="4">
                  <c:v>#N/A</c:v>
                </c:pt>
                <c:pt idx="5">
                  <c:v>0.04</c:v>
                </c:pt>
                <c:pt idx="6">
                  <c:v>#N/A</c:v>
                </c:pt>
                <c:pt idx="7">
                  <c:v>0.02</c:v>
                </c:pt>
                <c:pt idx="8">
                  <c:v>#N/A</c:v>
                </c:pt>
                <c:pt idx="9">
                  <c:v>0.04</c:v>
                </c:pt>
              </c:numCache>
            </c:numRef>
          </c:val>
          <c:extLst>
            <c:ext xmlns:c16="http://schemas.microsoft.com/office/drawing/2014/chart" uri="{C3380CC4-5D6E-409C-BE32-E72D297353CC}">
              <c16:uniqueId val="{00000004-5DB1-4716-B8E9-588DE18F0C16}"/>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0.04</c:v>
                </c:pt>
                <c:pt idx="2">
                  <c:v>#N/A</c:v>
                </c:pt>
                <c:pt idx="3">
                  <c:v>0.06</c:v>
                </c:pt>
                <c:pt idx="4">
                  <c:v>#N/A</c:v>
                </c:pt>
                <c:pt idx="5">
                  <c:v>0.05</c:v>
                </c:pt>
                <c:pt idx="6">
                  <c:v>#N/A</c:v>
                </c:pt>
                <c:pt idx="7">
                  <c:v>0.04</c:v>
                </c:pt>
                <c:pt idx="8">
                  <c:v>#N/A</c:v>
                </c:pt>
                <c:pt idx="9">
                  <c:v>0.05</c:v>
                </c:pt>
              </c:numCache>
            </c:numRef>
          </c:val>
          <c:extLst>
            <c:ext xmlns:c16="http://schemas.microsoft.com/office/drawing/2014/chart" uri="{C3380CC4-5D6E-409C-BE32-E72D297353CC}">
              <c16:uniqueId val="{00000005-5DB1-4716-B8E9-588DE18F0C16}"/>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0.78</c:v>
                </c:pt>
                <c:pt idx="2">
                  <c:v>#N/A</c:v>
                </c:pt>
                <c:pt idx="3">
                  <c:v>0.89</c:v>
                </c:pt>
                <c:pt idx="4">
                  <c:v>#N/A</c:v>
                </c:pt>
                <c:pt idx="5">
                  <c:v>0.54</c:v>
                </c:pt>
                <c:pt idx="6">
                  <c:v>#N/A</c:v>
                </c:pt>
                <c:pt idx="7">
                  <c:v>0.37</c:v>
                </c:pt>
                <c:pt idx="8">
                  <c:v>#N/A</c:v>
                </c:pt>
                <c:pt idx="9">
                  <c:v>0.51</c:v>
                </c:pt>
              </c:numCache>
            </c:numRef>
          </c:val>
          <c:extLst>
            <c:ext xmlns:c16="http://schemas.microsoft.com/office/drawing/2014/chart" uri="{C3380CC4-5D6E-409C-BE32-E72D297353CC}">
              <c16:uniqueId val="{00000006-5DB1-4716-B8E9-588DE18F0C16}"/>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2.5099999999999998</c:v>
                </c:pt>
                <c:pt idx="2">
                  <c:v>#N/A</c:v>
                </c:pt>
                <c:pt idx="3">
                  <c:v>1.01</c:v>
                </c:pt>
                <c:pt idx="4">
                  <c:v>#N/A</c:v>
                </c:pt>
                <c:pt idx="5">
                  <c:v>0.31</c:v>
                </c:pt>
                <c:pt idx="6">
                  <c:v>#N/A</c:v>
                </c:pt>
                <c:pt idx="7">
                  <c:v>0.99</c:v>
                </c:pt>
                <c:pt idx="8">
                  <c:v>#N/A</c:v>
                </c:pt>
                <c:pt idx="9">
                  <c:v>0.64</c:v>
                </c:pt>
              </c:numCache>
            </c:numRef>
          </c:val>
          <c:extLst>
            <c:ext xmlns:c16="http://schemas.microsoft.com/office/drawing/2014/chart" uri="{C3380CC4-5D6E-409C-BE32-E72D297353CC}">
              <c16:uniqueId val="{00000007-5DB1-4716-B8E9-588DE18F0C16}"/>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0.74</c:v>
                </c:pt>
                <c:pt idx="2">
                  <c:v>#N/A</c:v>
                </c:pt>
                <c:pt idx="3">
                  <c:v>1.01</c:v>
                </c:pt>
                <c:pt idx="4">
                  <c:v>#N/A</c:v>
                </c:pt>
                <c:pt idx="5">
                  <c:v>1.74</c:v>
                </c:pt>
                <c:pt idx="6">
                  <c:v>#N/A</c:v>
                </c:pt>
                <c:pt idx="7">
                  <c:v>1.97</c:v>
                </c:pt>
                <c:pt idx="8">
                  <c:v>#N/A</c:v>
                </c:pt>
                <c:pt idx="9">
                  <c:v>1.87</c:v>
                </c:pt>
              </c:numCache>
            </c:numRef>
          </c:val>
          <c:extLst>
            <c:ext xmlns:c16="http://schemas.microsoft.com/office/drawing/2014/chart" uri="{C3380CC4-5D6E-409C-BE32-E72D297353CC}">
              <c16:uniqueId val="{00000008-5DB1-4716-B8E9-588DE18F0C1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6.79</c:v>
                </c:pt>
                <c:pt idx="2">
                  <c:v>#N/A</c:v>
                </c:pt>
                <c:pt idx="3">
                  <c:v>9.6199999999999992</c:v>
                </c:pt>
                <c:pt idx="4">
                  <c:v>#N/A</c:v>
                </c:pt>
                <c:pt idx="5">
                  <c:v>8.77</c:v>
                </c:pt>
                <c:pt idx="6">
                  <c:v>#N/A</c:v>
                </c:pt>
                <c:pt idx="7">
                  <c:v>8.11</c:v>
                </c:pt>
                <c:pt idx="8">
                  <c:v>#N/A</c:v>
                </c:pt>
                <c:pt idx="9">
                  <c:v>9.61</c:v>
                </c:pt>
              </c:numCache>
            </c:numRef>
          </c:val>
          <c:extLst>
            <c:ext xmlns:c16="http://schemas.microsoft.com/office/drawing/2014/chart" uri="{C3380CC4-5D6E-409C-BE32-E72D297353CC}">
              <c16:uniqueId val="{00000009-5DB1-4716-B8E9-588DE18F0C1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1511</c:v>
                </c:pt>
                <c:pt idx="5">
                  <c:v>1498</c:v>
                </c:pt>
                <c:pt idx="8">
                  <c:v>1432</c:v>
                </c:pt>
                <c:pt idx="11">
                  <c:v>1458</c:v>
                </c:pt>
                <c:pt idx="14">
                  <c:v>1232</c:v>
                </c:pt>
              </c:numCache>
            </c:numRef>
          </c:val>
          <c:extLst>
            <c:ext xmlns:c16="http://schemas.microsoft.com/office/drawing/2014/chart" uri="{C3380CC4-5D6E-409C-BE32-E72D297353CC}">
              <c16:uniqueId val="{00000000-A6EA-42F7-8FD0-D80DE583758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6EA-42F7-8FD0-D80DE583758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6EA-42F7-8FD0-D80DE583758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44</c:v>
                </c:pt>
                <c:pt idx="3">
                  <c:v>47</c:v>
                </c:pt>
                <c:pt idx="6">
                  <c:v>47</c:v>
                </c:pt>
                <c:pt idx="9">
                  <c:v>68</c:v>
                </c:pt>
                <c:pt idx="12">
                  <c:v>72</c:v>
                </c:pt>
              </c:numCache>
            </c:numRef>
          </c:val>
          <c:extLst>
            <c:ext xmlns:c16="http://schemas.microsoft.com/office/drawing/2014/chart" uri="{C3380CC4-5D6E-409C-BE32-E72D297353CC}">
              <c16:uniqueId val="{00000003-A6EA-42F7-8FD0-D80DE583758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502</c:v>
                </c:pt>
                <c:pt idx="3">
                  <c:v>491</c:v>
                </c:pt>
                <c:pt idx="6">
                  <c:v>557</c:v>
                </c:pt>
                <c:pt idx="9">
                  <c:v>460</c:v>
                </c:pt>
                <c:pt idx="12">
                  <c:v>431</c:v>
                </c:pt>
              </c:numCache>
            </c:numRef>
          </c:val>
          <c:extLst>
            <c:ext xmlns:c16="http://schemas.microsoft.com/office/drawing/2014/chart" uri="{C3380CC4-5D6E-409C-BE32-E72D297353CC}">
              <c16:uniqueId val="{00000004-A6EA-42F7-8FD0-D80DE583758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6EA-42F7-8FD0-D80DE583758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6EA-42F7-8FD0-D80DE583758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1168</c:v>
                </c:pt>
                <c:pt idx="3">
                  <c:v>1139</c:v>
                </c:pt>
                <c:pt idx="6">
                  <c:v>1015</c:v>
                </c:pt>
                <c:pt idx="9">
                  <c:v>983</c:v>
                </c:pt>
                <c:pt idx="12">
                  <c:v>983</c:v>
                </c:pt>
              </c:numCache>
            </c:numRef>
          </c:val>
          <c:extLst>
            <c:ext xmlns:c16="http://schemas.microsoft.com/office/drawing/2014/chart" uri="{C3380CC4-5D6E-409C-BE32-E72D297353CC}">
              <c16:uniqueId val="{00000007-A6EA-42F7-8FD0-D80DE583758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203</c:v>
                </c:pt>
                <c:pt idx="2">
                  <c:v>#N/A</c:v>
                </c:pt>
                <c:pt idx="3">
                  <c:v>#N/A</c:v>
                </c:pt>
                <c:pt idx="4">
                  <c:v>179</c:v>
                </c:pt>
                <c:pt idx="5">
                  <c:v>#N/A</c:v>
                </c:pt>
                <c:pt idx="6">
                  <c:v>#N/A</c:v>
                </c:pt>
                <c:pt idx="7">
                  <c:v>187</c:v>
                </c:pt>
                <c:pt idx="8">
                  <c:v>#N/A</c:v>
                </c:pt>
                <c:pt idx="9">
                  <c:v>#N/A</c:v>
                </c:pt>
                <c:pt idx="10">
                  <c:v>53</c:v>
                </c:pt>
                <c:pt idx="11">
                  <c:v>#N/A</c:v>
                </c:pt>
                <c:pt idx="12">
                  <c:v>#N/A</c:v>
                </c:pt>
                <c:pt idx="13">
                  <c:v>254</c:v>
                </c:pt>
                <c:pt idx="14">
                  <c:v>#N/A</c:v>
                </c:pt>
              </c:numCache>
            </c:numRef>
          </c:val>
          <c:smooth val="0"/>
          <c:extLst>
            <c:ext xmlns:c16="http://schemas.microsoft.com/office/drawing/2014/chart" uri="{C3380CC4-5D6E-409C-BE32-E72D297353CC}">
              <c16:uniqueId val="{00000008-A6EA-42F7-8FD0-D80DE583758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9087</c:v>
                </c:pt>
                <c:pt idx="5">
                  <c:v>8489</c:v>
                </c:pt>
                <c:pt idx="8">
                  <c:v>7729</c:v>
                </c:pt>
                <c:pt idx="11">
                  <c:v>7052</c:v>
                </c:pt>
                <c:pt idx="14">
                  <c:v>6473</c:v>
                </c:pt>
              </c:numCache>
            </c:numRef>
          </c:val>
          <c:extLst>
            <c:ext xmlns:c16="http://schemas.microsoft.com/office/drawing/2014/chart" uri="{C3380CC4-5D6E-409C-BE32-E72D297353CC}">
              <c16:uniqueId val="{00000000-DFEE-4A58-B864-D01C52654E5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4415</c:v>
                </c:pt>
                <c:pt idx="5">
                  <c:v>4235</c:v>
                </c:pt>
                <c:pt idx="8">
                  <c:v>3883</c:v>
                </c:pt>
                <c:pt idx="11">
                  <c:v>4250</c:v>
                </c:pt>
                <c:pt idx="14">
                  <c:v>4359</c:v>
                </c:pt>
              </c:numCache>
            </c:numRef>
          </c:val>
          <c:extLst>
            <c:ext xmlns:c16="http://schemas.microsoft.com/office/drawing/2014/chart" uri="{C3380CC4-5D6E-409C-BE32-E72D297353CC}">
              <c16:uniqueId val="{00000001-DFEE-4A58-B864-D01C52654E5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7442</c:v>
                </c:pt>
                <c:pt idx="5">
                  <c:v>8655</c:v>
                </c:pt>
                <c:pt idx="8">
                  <c:v>9495</c:v>
                </c:pt>
                <c:pt idx="11">
                  <c:v>9860</c:v>
                </c:pt>
                <c:pt idx="14">
                  <c:v>9270</c:v>
                </c:pt>
              </c:numCache>
            </c:numRef>
          </c:val>
          <c:extLst>
            <c:ext xmlns:c16="http://schemas.microsoft.com/office/drawing/2014/chart" uri="{C3380CC4-5D6E-409C-BE32-E72D297353CC}">
              <c16:uniqueId val="{00000002-DFEE-4A58-B864-D01C52654E5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FEE-4A58-B864-D01C52654E5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FEE-4A58-B864-D01C52654E5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FEE-4A58-B864-D01C52654E5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FEE-4A58-B864-D01C52654E5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244</c:v>
                </c:pt>
                <c:pt idx="3">
                  <c:v>258</c:v>
                </c:pt>
                <c:pt idx="6">
                  <c:v>283</c:v>
                </c:pt>
                <c:pt idx="9">
                  <c:v>286</c:v>
                </c:pt>
                <c:pt idx="12">
                  <c:v>294</c:v>
                </c:pt>
              </c:numCache>
            </c:numRef>
          </c:val>
          <c:extLst>
            <c:ext xmlns:c16="http://schemas.microsoft.com/office/drawing/2014/chart" uri="{C3380CC4-5D6E-409C-BE32-E72D297353CC}">
              <c16:uniqueId val="{00000007-DFEE-4A58-B864-D01C52654E5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6102</c:v>
                </c:pt>
                <c:pt idx="3">
                  <c:v>5561</c:v>
                </c:pt>
                <c:pt idx="6">
                  <c:v>5540</c:v>
                </c:pt>
                <c:pt idx="9">
                  <c:v>5329</c:v>
                </c:pt>
                <c:pt idx="12">
                  <c:v>5137</c:v>
                </c:pt>
              </c:numCache>
            </c:numRef>
          </c:val>
          <c:extLst>
            <c:ext xmlns:c16="http://schemas.microsoft.com/office/drawing/2014/chart" uri="{C3380CC4-5D6E-409C-BE32-E72D297353CC}">
              <c16:uniqueId val="{00000008-DFEE-4A58-B864-D01C52654E5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53</c:v>
                </c:pt>
                <c:pt idx="6">
                  <c:v>39</c:v>
                </c:pt>
                <c:pt idx="9">
                  <c:v>112</c:v>
                </c:pt>
                <c:pt idx="12">
                  <c:v>256</c:v>
                </c:pt>
              </c:numCache>
            </c:numRef>
          </c:val>
          <c:extLst>
            <c:ext xmlns:c16="http://schemas.microsoft.com/office/drawing/2014/chart" uri="{C3380CC4-5D6E-409C-BE32-E72D297353CC}">
              <c16:uniqueId val="{00000009-DFEE-4A58-B864-D01C52654E5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8297</c:v>
                </c:pt>
                <c:pt idx="3">
                  <c:v>7380</c:v>
                </c:pt>
                <c:pt idx="6">
                  <c:v>6913</c:v>
                </c:pt>
                <c:pt idx="9">
                  <c:v>6568</c:v>
                </c:pt>
                <c:pt idx="12">
                  <c:v>7125</c:v>
                </c:pt>
              </c:numCache>
            </c:numRef>
          </c:val>
          <c:extLst>
            <c:ext xmlns:c16="http://schemas.microsoft.com/office/drawing/2014/chart" uri="{C3380CC4-5D6E-409C-BE32-E72D297353CC}">
              <c16:uniqueId val="{0000000A-DFEE-4A58-B864-D01C52654E5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FEE-4A58-B864-D01C52654E5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2939</c:v>
                </c:pt>
                <c:pt idx="1">
                  <c:v>3064</c:v>
                </c:pt>
                <c:pt idx="2">
                  <c:v>2511</c:v>
                </c:pt>
              </c:numCache>
            </c:numRef>
          </c:val>
          <c:extLst>
            <c:ext xmlns:c16="http://schemas.microsoft.com/office/drawing/2014/chart" uri="{C3380CC4-5D6E-409C-BE32-E72D297353CC}">
              <c16:uniqueId val="{00000000-A419-4664-8AF7-85BD9723513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14</c:v>
                </c:pt>
                <c:pt idx="1">
                  <c:v>14</c:v>
                </c:pt>
                <c:pt idx="2">
                  <c:v>14</c:v>
                </c:pt>
              </c:numCache>
            </c:numRef>
          </c:val>
          <c:extLst>
            <c:ext xmlns:c16="http://schemas.microsoft.com/office/drawing/2014/chart" uri="{C3380CC4-5D6E-409C-BE32-E72D297353CC}">
              <c16:uniqueId val="{00000001-A419-4664-8AF7-85BD9723513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4676</c:v>
                </c:pt>
                <c:pt idx="1">
                  <c:v>5431</c:v>
                </c:pt>
                <c:pt idx="2">
                  <c:v>5681</c:v>
                </c:pt>
              </c:numCache>
            </c:numRef>
          </c:val>
          <c:extLst>
            <c:ext xmlns:c16="http://schemas.microsoft.com/office/drawing/2014/chart" uri="{C3380CC4-5D6E-409C-BE32-E72D297353CC}">
              <c16:uniqueId val="{00000002-A419-4664-8AF7-85BD9723513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愛知県日進市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tx1"/>
              </a:solidFill>
              <a:effectLst/>
              <a:latin typeface="+mn-lt"/>
              <a:ea typeface="+mn-ea"/>
              <a:cs typeface="+mn-cs"/>
            </a:rPr>
            <a:t>　元利償還金は既借入分の償還が進んだ</a:t>
          </a:r>
          <a:r>
            <a:rPr kumimoji="1" lang="ja-JP" altLang="en-US" sz="1100">
              <a:solidFill>
                <a:schemeClr val="tx1"/>
              </a:solidFill>
              <a:effectLst/>
              <a:latin typeface="+mn-lt"/>
              <a:ea typeface="+mn-ea"/>
              <a:cs typeface="+mn-cs"/>
            </a:rPr>
            <a:t>ものの</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新規借入が増加傾向にあるため、</a:t>
          </a:r>
          <a:r>
            <a:rPr kumimoji="1" lang="ja-JP" altLang="ja-JP" sz="1100">
              <a:solidFill>
                <a:schemeClr val="tx1"/>
              </a:solidFill>
              <a:effectLst/>
              <a:latin typeface="+mn-lt"/>
              <a:ea typeface="+mn-ea"/>
              <a:cs typeface="+mn-cs"/>
            </a:rPr>
            <a:t>全体として</a:t>
          </a:r>
          <a:r>
            <a:rPr kumimoji="1" lang="ja-JP" altLang="en-US" sz="1100">
              <a:solidFill>
                <a:schemeClr val="tx1"/>
              </a:solidFill>
              <a:effectLst/>
              <a:latin typeface="+mn-lt"/>
              <a:ea typeface="+mn-ea"/>
              <a:cs typeface="+mn-cs"/>
            </a:rPr>
            <a:t>横ばい</a:t>
          </a:r>
          <a:r>
            <a:rPr kumimoji="1" lang="ja-JP" altLang="ja-JP" sz="1100">
              <a:solidFill>
                <a:schemeClr val="tx1"/>
              </a:solidFill>
              <a:effectLst/>
              <a:latin typeface="+mn-lt"/>
              <a:ea typeface="+mn-ea"/>
              <a:cs typeface="+mn-cs"/>
            </a:rPr>
            <a:t>となった。</a:t>
          </a:r>
          <a:endParaRPr lang="ja-JP" altLang="ja-JP" sz="1400">
            <a:solidFill>
              <a:schemeClr val="tx1"/>
            </a:solidFill>
            <a:effectLst/>
          </a:endParaRPr>
        </a:p>
        <a:p>
          <a:r>
            <a:rPr kumimoji="1" lang="ja-JP" altLang="ja-JP" sz="1100">
              <a:solidFill>
                <a:srgbClr val="FF0000"/>
              </a:solidFill>
              <a:effectLst/>
              <a:latin typeface="+mn-lt"/>
              <a:ea typeface="+mn-ea"/>
              <a:cs typeface="+mn-cs"/>
            </a:rPr>
            <a:t>　</a:t>
          </a:r>
          <a:r>
            <a:rPr kumimoji="1" lang="ja-JP" altLang="en-US" sz="1100">
              <a:solidFill>
                <a:schemeClr val="tx1"/>
              </a:solidFill>
              <a:effectLst/>
              <a:latin typeface="+mn-lt"/>
              <a:ea typeface="+mn-ea"/>
              <a:cs typeface="+mn-cs"/>
            </a:rPr>
            <a:t>公営企業債の元利償還金に対する繰入金は、下水道事業会計分の償還が進んだことにより、全体で減少となった。</a:t>
          </a:r>
          <a:endParaRPr lang="ja-JP" altLang="ja-JP" sz="1400">
            <a:solidFill>
              <a:schemeClr val="tx1"/>
            </a:solidFill>
            <a:effectLst/>
          </a:endParaRPr>
        </a:p>
        <a:p>
          <a:r>
            <a:rPr kumimoji="1" lang="ja-JP" altLang="ja-JP" sz="1100">
              <a:solidFill>
                <a:schemeClr val="tx1"/>
              </a:solidFill>
              <a:effectLst/>
              <a:latin typeface="+mn-lt"/>
              <a:ea typeface="+mn-ea"/>
              <a:cs typeface="+mn-cs"/>
            </a:rPr>
            <a:t>　今後は、公営企業である下水道事業会計も含めた借入金額を中期財政計画に基づいた適正な金額とすることで、引き続き健全な水準を維持していく。</a:t>
          </a:r>
          <a:endParaRPr lang="ja-JP" altLang="ja-JP" sz="1400">
            <a:solidFill>
              <a:schemeClr val="tx1"/>
            </a:solidFill>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愛知県日進市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一般会計等に係る地方債の残高は、地方債の償還が進</a:t>
          </a:r>
          <a:r>
            <a:rPr kumimoji="1" lang="ja-JP" altLang="en-US" sz="1100">
              <a:solidFill>
                <a:schemeClr val="tx1"/>
              </a:solidFill>
              <a:effectLst/>
              <a:latin typeface="+mn-lt"/>
              <a:ea typeface="+mn-ea"/>
              <a:cs typeface="+mn-cs"/>
            </a:rPr>
            <a:t>んだものの</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道の駅整備事業等における地方債の発行があったため、前年度から増加した。</a:t>
          </a:r>
          <a:endParaRPr lang="ja-JP" altLang="ja-JP" sz="1400">
            <a:solidFill>
              <a:schemeClr val="tx1"/>
            </a:solidFill>
            <a:effectLst/>
          </a:endParaRPr>
        </a:p>
        <a:p>
          <a:pPr eaLnBrk="1" fontAlgn="auto" latinLnBrk="0" hangingPunct="1"/>
          <a:r>
            <a:rPr kumimoji="1" lang="ja-JP" altLang="ja-JP" sz="1100">
              <a:solidFill>
                <a:schemeClr val="tx1"/>
              </a:solidFill>
              <a:effectLst/>
              <a:latin typeface="+mn-lt"/>
              <a:ea typeface="+mn-ea"/>
              <a:cs typeface="+mn-cs"/>
            </a:rPr>
            <a:t>　債務負担行為に基づく支出予定額は、尾張土地開発公社に取得を依頼した</a:t>
          </a:r>
          <a:r>
            <a:rPr kumimoji="1" lang="ja-JP" altLang="en-US" sz="1100">
              <a:solidFill>
                <a:schemeClr val="tx1"/>
              </a:solidFill>
              <a:effectLst/>
              <a:latin typeface="+mn-lt"/>
              <a:ea typeface="+mn-ea"/>
              <a:cs typeface="+mn-cs"/>
            </a:rPr>
            <a:t>公共施設マネジメント事業用地</a:t>
          </a:r>
          <a:r>
            <a:rPr kumimoji="1" lang="ja-JP" altLang="ja-JP" sz="1100">
              <a:solidFill>
                <a:schemeClr val="tx1"/>
              </a:solidFill>
              <a:effectLst/>
              <a:latin typeface="+mn-lt"/>
              <a:ea typeface="+mn-ea"/>
              <a:cs typeface="+mn-cs"/>
            </a:rPr>
            <a:t>の買い戻しに係る支出額が</a:t>
          </a:r>
          <a:r>
            <a:rPr kumimoji="1" lang="ja-JP" altLang="en-US" sz="1100">
              <a:solidFill>
                <a:schemeClr val="tx1"/>
              </a:solidFill>
              <a:effectLst/>
              <a:latin typeface="+mn-lt"/>
              <a:ea typeface="+mn-ea"/>
              <a:cs typeface="+mn-cs"/>
            </a:rPr>
            <a:t>皆増</a:t>
          </a:r>
          <a:r>
            <a:rPr kumimoji="1" lang="ja-JP" altLang="ja-JP" sz="1100">
              <a:solidFill>
                <a:schemeClr val="tx1"/>
              </a:solidFill>
              <a:effectLst/>
              <a:latin typeface="+mn-lt"/>
              <a:ea typeface="+mn-ea"/>
              <a:cs typeface="+mn-cs"/>
            </a:rPr>
            <a:t>した。</a:t>
          </a:r>
          <a:endParaRPr lang="ja-JP" altLang="ja-JP" sz="1400">
            <a:solidFill>
              <a:schemeClr val="tx1"/>
            </a:solidFill>
            <a:effectLst/>
          </a:endParaRPr>
        </a:p>
        <a:p>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公営企業債等繰入見込額は、下水道事業債残高が減少しているため、前年度から減少した。</a:t>
          </a:r>
          <a:endParaRPr lang="ja-JP" altLang="ja-JP" sz="1400">
            <a:solidFill>
              <a:schemeClr val="tx1"/>
            </a:solidFill>
            <a:effectLst/>
          </a:endParaRPr>
        </a:p>
        <a:p>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組合等負担等見込額は、ごみ処理施設に対する地方債の償還が進んだものの、消防施設に対する地方債の発行があったため、前年度から増加した。</a:t>
          </a:r>
          <a:endParaRPr lang="ja-JP" altLang="ja-JP" sz="1400">
            <a:solidFill>
              <a:schemeClr val="tx1"/>
            </a:solidFill>
            <a:effectLst/>
          </a:endParaRPr>
        </a:p>
        <a:p>
          <a:r>
            <a:rPr kumimoji="1" lang="ja-JP" altLang="ja-JP" sz="1100">
              <a:solidFill>
                <a:schemeClr val="tx1"/>
              </a:solidFill>
              <a:effectLst/>
              <a:latin typeface="+mn-lt"/>
              <a:ea typeface="+mn-ea"/>
              <a:cs typeface="+mn-cs"/>
            </a:rPr>
            <a:t>　今後は、老朽化を迎えるインフラ・公共施設等の大規模修繕や新規の大規模事業等が見込まれるため、世代負担を意識しつつ、適正に管理していく。</a:t>
          </a:r>
          <a:endParaRPr lang="ja-JP" altLang="ja-JP" sz="1400">
            <a:solidFill>
              <a:schemeClr val="tx1"/>
            </a:solidFill>
            <a:effectLst/>
          </a:endParaRPr>
        </a:p>
        <a:p>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充当可能財源等のうち充当可能基金は、主に公共施設整備基金やふるさと応援基金に積み立てた。</a:t>
          </a:r>
          <a:endParaRPr lang="ja-JP" altLang="ja-JP" sz="1400">
            <a:solidFill>
              <a:schemeClr val="tx1"/>
            </a:solidFill>
            <a:effectLst/>
          </a:endParaRPr>
        </a:p>
        <a:p>
          <a:r>
            <a:rPr kumimoji="1" lang="ja-JP" altLang="ja-JP" sz="1100">
              <a:solidFill>
                <a:schemeClr val="tx1"/>
              </a:solidFill>
              <a:effectLst/>
              <a:latin typeface="+mn-lt"/>
              <a:ea typeface="+mn-ea"/>
              <a:cs typeface="+mn-cs"/>
            </a:rPr>
            <a:t>　上記により、将来負担比率の分子は前年度に引き続きマイナスの値となり、将来負担比率の表示はない。</a:t>
          </a:r>
          <a:endParaRPr lang="ja-JP" altLang="ja-JP" sz="1400">
            <a:solidFill>
              <a:schemeClr val="tx1"/>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愛知県日進市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基金全体の残高は３０３，０２６千円の減少となった。主な理由は、財政調整基金を５５６，３３６千円、公共施設整備基金を１４５，４６８千円、ふるさと応援基金を８０，４５１千円取り崩したものの、令和６年度補正予算における財源確保分及び利子収入分として、公共施設整備基金を３００，００１千円、ふるさと応援基金を１４０，２０４千円積み立てたためである。</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本市では、中期財政計画を毎年のローリング更新をしており、財政調整基金の積立目標等を定めていることから、同計画に基づき運用を行う。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・主な特定目的基金である公共施設整備基金は、公共施設の大規模修繕や更新費用として積み立てている。</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・ふるさと応援基金はふるさとである日進市を応援しようとする者からの寄附金を積み立て、その応援に応えて実施する事業の推進を図るため、積み立てている。</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・庁舎建設基金は、庁舎の建設及び解体に必要な経費の財源に充てるため積み立てている。</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・地域福祉基金は、地域福祉の推進に財源を確保するために積み立てている。</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・五色園団地汚水処理事業財政調整基金は、日進市五色園団地汚水処理事業特別会計の資金運用のため積み立てている。</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300" baseline="0">
              <a:solidFill>
                <a:schemeClr val="tx1"/>
              </a:solidFill>
              <a:effectLst/>
              <a:latin typeface="ＭＳ ゴシック" panose="020B0609070205080204" pitchFamily="49" charset="-128"/>
              <a:ea typeface="ＭＳ ゴシック" panose="020B0609070205080204" pitchFamily="49" charset="-128"/>
              <a:cs typeface="+mn-cs"/>
            </a:rPr>
            <a:t>その他特定目的基金の残高は２５０，１１８千円の増加となった。主な理由は、公共施設整備基金を１４５，４６８千円、ふるさと応援基金を８０，４５１千円取り崩したものの、令和６年度補正予算における財源確保分及び利子収入分として、公共施設整備基金を３００，００１千円、ふるさと応援基金を１４０，２０４千円を積み立てたこと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主な特定目的基金である公共施設整備基金は、公共施設等総合管理計画に基づき年間３億円を目標に確保していく。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財政調整基金の残高は５５３，１６６千円の減少となった。その理由は、令和６年度当初予算等における財源不足分として５５６，３３６千円を取り崩したことである。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70C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目標残高を３０億円として積立てを実施していく。</a:t>
          </a: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当該基金の利用予定なし。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当該基金の利用予定なし。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愛知県日進市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94,207
91,991
34.91
36,537,253
34,193,324
1,898,595
19,570,785
7,125,467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ja-JP" sz="1100">
              <a:solidFill>
                <a:schemeClr val="dk1"/>
              </a:solidFill>
              <a:effectLst/>
              <a:latin typeface="+mn-lt"/>
              <a:ea typeface="+mn-ea"/>
              <a:cs typeface="+mn-cs"/>
            </a:rPr>
            <a:t>景気回復に伴う企業業績の好調による税収増などにより基準財政収入額（１４，８０８，１７７千円→１５，１５０，７４７千円）が増加した</a:t>
          </a:r>
          <a:r>
            <a:rPr kumimoji="1" lang="ja-JP" altLang="ja-JP" sz="1100">
              <a:solidFill>
                <a:schemeClr val="tx1"/>
              </a:solidFill>
              <a:effectLst/>
              <a:latin typeface="+mn-lt"/>
              <a:ea typeface="+mn-ea"/>
              <a:cs typeface="+mn-cs"/>
            </a:rPr>
            <a:t>が、それ以上に、</a:t>
          </a:r>
          <a:r>
            <a:rPr kumimoji="1" lang="ja-JP" altLang="ja-JP" sz="1100">
              <a:solidFill>
                <a:schemeClr val="dk1"/>
              </a:solidFill>
              <a:effectLst/>
              <a:latin typeface="+mn-lt"/>
              <a:ea typeface="+mn-ea"/>
              <a:cs typeface="+mn-cs"/>
            </a:rPr>
            <a:t>人口増加や高齢化などにより基準財政需要額が増加（１４，４６８，２５０千円→１５，００６，８９２千円）した</a:t>
          </a:r>
          <a:r>
            <a:rPr kumimoji="1" lang="ja-JP" altLang="ja-JP" sz="1100">
              <a:solidFill>
                <a:schemeClr val="tx1"/>
              </a:solidFill>
              <a:effectLst/>
              <a:latin typeface="+mn-lt"/>
              <a:ea typeface="+mn-ea"/>
              <a:cs typeface="+mn-cs"/>
            </a:rPr>
            <a:t>。ただし、３か年平均では、財政力指数は前年度より</a:t>
          </a:r>
          <a:r>
            <a:rPr kumimoji="1" lang="ja-JP" altLang="en-US" sz="1100">
              <a:solidFill>
                <a:schemeClr val="tx1"/>
              </a:solidFill>
              <a:effectLst/>
              <a:latin typeface="+mn-lt"/>
              <a:ea typeface="+mn-ea"/>
              <a:cs typeface="+mn-cs"/>
            </a:rPr>
            <a:t>増加</a:t>
          </a:r>
          <a:r>
            <a:rPr kumimoji="1" lang="ja-JP" altLang="ja-JP" sz="1100">
              <a:solidFill>
                <a:schemeClr val="tx1"/>
              </a:solidFill>
              <a:effectLst/>
              <a:latin typeface="+mn-lt"/>
              <a:ea typeface="+mn-ea"/>
              <a:cs typeface="+mn-cs"/>
            </a:rPr>
            <a:t>となった。</a:t>
          </a:r>
          <a:endParaRPr lang="ja-JP" altLang="ja-JP" sz="1400">
            <a:solidFill>
              <a:schemeClr val="tx1"/>
            </a:solidFill>
            <a:effectLst/>
          </a:endParaRPr>
        </a:p>
        <a:p>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類似団体の平均は大きく上回るものの、今後も当面は高齢者・子どもの数が増加することが見込まれることから、基準財政需要額の増加が見込まれる。</a:t>
          </a:r>
          <a:endParaRPr lang="ja-JP" altLang="ja-JP" sz="1400">
            <a:solidFill>
              <a:schemeClr val="tx1"/>
            </a:solidFill>
            <a:effectLst/>
          </a:endParaRPr>
        </a:p>
        <a:p>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今後も、地方財政計画等を鑑みると１．００付近で推移すると見込まれる。</a:t>
          </a:r>
          <a:endParaRPr lang="ja-JP" altLang="ja-JP" sz="1400">
            <a:solidFill>
              <a:schemeClr val="tx1"/>
            </a:solidFill>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47625</xdr:rowOff>
    </xdr:from>
    <xdr:to>
      <xdr:col>23</xdr:col>
      <xdr:colOff>133350</xdr:colOff>
      <xdr:row>38</xdr:row>
      <xdr:rowOff>67733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562725"/>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77910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67733</xdr:rowOff>
    </xdr:from>
    <xdr:to>
      <xdr:col>19</xdr:col>
      <xdr:colOff>133350</xdr:colOff>
      <xdr:row>38</xdr:row>
      <xdr:rowOff>67733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5828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20760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7408</xdr:rowOff>
    </xdr:from>
    <xdr:to>
      <xdr:col>15</xdr:col>
      <xdr:colOff>82550</xdr:colOff>
      <xdr:row>38</xdr:row>
      <xdr:rowOff>67733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522508"/>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37</xdr:row>
      <xdr:rowOff>138642</xdr:rowOff>
    </xdr:from>
    <xdr:to>
      <xdr:col>11</xdr:col>
      <xdr:colOff>31750</xdr:colOff>
      <xdr:row>38</xdr:row>
      <xdr:rowOff>7408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482292"/>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151994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168275</xdr:rowOff>
    </xdr:from>
    <xdr:to>
      <xdr:col>23</xdr:col>
      <xdr:colOff>184150</xdr:colOff>
      <xdr:row>38</xdr:row>
      <xdr:rowOff>98425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13352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357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16933</xdr:rowOff>
    </xdr:from>
    <xdr:to>
      <xdr:col>19</xdr:col>
      <xdr:colOff>184150</xdr:colOff>
      <xdr:row>38</xdr:row>
      <xdr:rowOff>118533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128710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300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16933</xdr:rowOff>
    </xdr:from>
    <xdr:to>
      <xdr:col>15</xdr:col>
      <xdr:colOff>133350</xdr:colOff>
      <xdr:row>38</xdr:row>
      <xdr:rowOff>118533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128710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128058</xdr:rowOff>
    </xdr:from>
    <xdr:to>
      <xdr:col>11</xdr:col>
      <xdr:colOff>82550</xdr:colOff>
      <xdr:row>38</xdr:row>
      <xdr:rowOff>58209</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4717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68385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24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87842</xdr:rowOff>
    </xdr:from>
    <xdr:to>
      <xdr:col>7</xdr:col>
      <xdr:colOff>31750</xdr:colOff>
      <xdr:row>38</xdr:row>
      <xdr:rowOff>17991</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4314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28169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20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en-US" sz="1100">
              <a:solidFill>
                <a:schemeClr val="tx1"/>
              </a:solidFill>
              <a:effectLst/>
              <a:latin typeface="+mn-lt"/>
              <a:ea typeface="+mn-ea"/>
              <a:cs typeface="+mn-cs"/>
            </a:rPr>
            <a:t>景気回復に伴う企業業績の好調から</a:t>
          </a:r>
          <a:r>
            <a:rPr kumimoji="1" lang="ja-JP" altLang="ja-JP" sz="1100">
              <a:solidFill>
                <a:schemeClr val="tx1"/>
              </a:solidFill>
              <a:effectLst/>
              <a:latin typeface="+mn-lt"/>
              <a:ea typeface="+mn-ea"/>
              <a:cs typeface="+mn-cs"/>
            </a:rPr>
            <a:t>税収増となり経常一般財源等が増加したものの、物価高騰対応等に伴い経常経費充当一般財源等がそれ以上に増加し、経常収支比率は</a:t>
          </a:r>
          <a:r>
            <a:rPr kumimoji="1" lang="en-US" altLang="ja-JP" sz="1100">
              <a:solidFill>
                <a:schemeClr val="tx1"/>
              </a:solidFill>
              <a:effectLst/>
              <a:latin typeface="+mn-lt"/>
              <a:ea typeface="+mn-ea"/>
              <a:cs typeface="+mn-cs"/>
            </a:rPr>
            <a:t>1.5</a:t>
          </a:r>
          <a:r>
            <a:rPr kumimoji="1" lang="ja-JP" altLang="ja-JP" sz="1100">
              <a:solidFill>
                <a:schemeClr val="tx1"/>
              </a:solidFill>
              <a:effectLst/>
              <a:latin typeface="+mn-lt"/>
              <a:ea typeface="+mn-ea"/>
              <a:cs typeface="+mn-cs"/>
            </a:rPr>
            <a:t>ポイント悪化した。</a:t>
          </a:r>
          <a:endParaRPr lang="ja-JP" altLang="ja-JP" sz="1400">
            <a:solidFill>
              <a:schemeClr val="tx1"/>
            </a:solidFill>
            <a:effectLst/>
          </a:endParaRPr>
        </a:p>
        <a:p>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今後は、個人市民税、法人住民税の</a:t>
          </a:r>
          <a:r>
            <a:rPr kumimoji="1" lang="ja-JP" altLang="en-US" sz="1100">
              <a:solidFill>
                <a:schemeClr val="tx1"/>
              </a:solidFill>
              <a:effectLst/>
              <a:latin typeface="+mn-lt"/>
              <a:ea typeface="+mn-ea"/>
              <a:cs typeface="+mn-cs"/>
            </a:rPr>
            <a:t>緩やかな増加</a:t>
          </a:r>
          <a:r>
            <a:rPr kumimoji="1" lang="ja-JP" altLang="ja-JP" sz="1100">
              <a:solidFill>
                <a:schemeClr val="tx1"/>
              </a:solidFill>
              <a:effectLst/>
              <a:latin typeface="+mn-lt"/>
              <a:ea typeface="+mn-ea"/>
              <a:cs typeface="+mn-cs"/>
            </a:rPr>
            <a:t>も見込まれているが、予算編成のタイミングで税の見込みを精査し、歳入に見合った歳出予算にすることで、経常収支比率に留意し、コントロールしていく。</a:t>
          </a:r>
          <a:endParaRPr lang="ja-JP" altLang="ja-JP" sz="1400">
            <a:solidFill>
              <a:schemeClr val="tx1"/>
            </a:solidFill>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64140"/>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40957</xdr:rowOff>
    </xdr:from>
    <xdr:to>
      <xdr:col>23</xdr:col>
      <xdr:colOff>133350</xdr:colOff>
      <xdr:row>61</xdr:row>
      <xdr:rowOff>131445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499407"/>
          <a:ext cx="838200" cy="9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162259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96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9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109855</xdr:rowOff>
    </xdr:from>
    <xdr:to>
      <xdr:col>19</xdr:col>
      <xdr:colOff>133350</xdr:colOff>
      <xdr:row>61</xdr:row>
      <xdr:rowOff>40957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396855"/>
          <a:ext cx="889000" cy="10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74947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25400</xdr:rowOff>
    </xdr:from>
    <xdr:to>
      <xdr:col>15</xdr:col>
      <xdr:colOff>82550</xdr:colOff>
      <xdr:row>60</xdr:row>
      <xdr:rowOff>109855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312400"/>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155909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95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25400</xdr:rowOff>
    </xdr:from>
    <xdr:to>
      <xdr:col>11</xdr:col>
      <xdr:colOff>31750</xdr:colOff>
      <xdr:row>60</xdr:row>
      <xdr:rowOff>140018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312400"/>
          <a:ext cx="889000" cy="11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110190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74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153988</xdr:rowOff>
    </xdr:from>
    <xdr:to>
      <xdr:col>7</xdr:col>
      <xdr:colOff>31750</xdr:colOff>
      <xdr:row>64</xdr:row>
      <xdr:rowOff>84138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9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68915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104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80645</xdr:rowOff>
    </xdr:from>
    <xdr:to>
      <xdr:col>23</xdr:col>
      <xdr:colOff>184150</xdr:colOff>
      <xdr:row>62</xdr:row>
      <xdr:rowOff>10795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97172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384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161607</xdr:rowOff>
    </xdr:from>
    <xdr:to>
      <xdr:col>19</xdr:col>
      <xdr:colOff>184150</xdr:colOff>
      <xdr:row>61</xdr:row>
      <xdr:rowOff>91757</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44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101934</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2174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59055</xdr:rowOff>
    </xdr:from>
    <xdr:to>
      <xdr:col>15</xdr:col>
      <xdr:colOff>133350</xdr:colOff>
      <xdr:row>60</xdr:row>
      <xdr:rowOff>160655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34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170832</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114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146050</xdr:rowOff>
    </xdr:from>
    <xdr:to>
      <xdr:col>11</xdr:col>
      <xdr:colOff>82550</xdr:colOff>
      <xdr:row>60</xdr:row>
      <xdr:rowOff>76200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86377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89218</xdr:rowOff>
    </xdr:from>
    <xdr:to>
      <xdr:col>7</xdr:col>
      <xdr:colOff>31750</xdr:colOff>
      <xdr:row>61</xdr:row>
      <xdr:rowOff>19368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37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29545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145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[143,146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人件費が会計年度任用職員の人数が増えた（４</a:t>
          </a:r>
          <a:r>
            <a:rPr kumimoji="1" lang="ja-JP" altLang="en-US" sz="1100">
              <a:solidFill>
                <a:schemeClr val="tx1"/>
              </a:solidFill>
              <a:effectLst/>
              <a:latin typeface="+mn-lt"/>
              <a:ea typeface="+mn-ea"/>
              <a:cs typeface="+mn-cs"/>
            </a:rPr>
            <a:t>９６</a:t>
          </a:r>
          <a:r>
            <a:rPr kumimoji="1" lang="ja-JP" altLang="ja-JP" sz="1100">
              <a:solidFill>
                <a:schemeClr val="tx1"/>
              </a:solidFill>
              <a:effectLst/>
              <a:latin typeface="+mn-lt"/>
              <a:ea typeface="+mn-ea"/>
              <a:cs typeface="+mn-cs"/>
            </a:rPr>
            <a:t>人→</a:t>
          </a:r>
          <a:r>
            <a:rPr kumimoji="1" lang="ja-JP" altLang="en-US" sz="1100">
              <a:solidFill>
                <a:schemeClr val="tx1"/>
              </a:solidFill>
              <a:effectLst/>
              <a:latin typeface="+mn-lt"/>
              <a:ea typeface="+mn-ea"/>
              <a:cs typeface="+mn-cs"/>
            </a:rPr>
            <a:t>５１９</a:t>
          </a:r>
          <a:r>
            <a:rPr kumimoji="1" lang="ja-JP" altLang="ja-JP" sz="1100">
              <a:solidFill>
                <a:schemeClr val="tx1"/>
              </a:solidFill>
              <a:effectLst/>
              <a:latin typeface="+mn-lt"/>
              <a:ea typeface="+mn-ea"/>
              <a:cs typeface="+mn-cs"/>
            </a:rPr>
            <a:t>人）ことに伴い増加し、物件費も物価高騰対応等に伴い増加したことから、人口１人当たりの決算額は増加した。</a:t>
          </a:r>
          <a:endParaRPr lang="ja-JP" altLang="ja-JP" sz="1400">
            <a:solidFill>
              <a:schemeClr val="tx1"/>
            </a:solidFill>
            <a:effectLst/>
          </a:endParaRPr>
        </a:p>
        <a:p>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類似団体の平均と同水準にあるものの、引き続き</a:t>
          </a:r>
          <a:r>
            <a:rPr kumimoji="1" lang="ja-JP" altLang="en-US" sz="1100">
              <a:solidFill>
                <a:schemeClr val="tx1"/>
              </a:solidFill>
              <a:effectLst/>
              <a:latin typeface="+mn-lt"/>
              <a:ea typeface="+mn-ea"/>
              <a:cs typeface="+mn-cs"/>
            </a:rPr>
            <a:t>行政改革推進方針</a:t>
          </a:r>
          <a:r>
            <a:rPr kumimoji="1" lang="ja-JP" altLang="ja-JP" sz="1100">
              <a:solidFill>
                <a:schemeClr val="tx1"/>
              </a:solidFill>
              <a:effectLst/>
              <a:latin typeface="+mn-lt"/>
              <a:ea typeface="+mn-ea"/>
              <a:cs typeface="+mn-cs"/>
            </a:rPr>
            <a:t>や定員適正化計画により人件費と物件費を併せて抑制するよう努める。</a:t>
          </a:r>
          <a:endParaRPr lang="ja-JP" altLang="ja-JP" sz="1400">
            <a:solidFill>
              <a:schemeClr val="tx1"/>
            </a:solidFill>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4259"/>
          <a:ext cx="0" cy="1632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7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166210</xdr:rowOff>
    </xdr:from>
    <xdr:to>
      <xdr:col>23</xdr:col>
      <xdr:colOff>133350</xdr:colOff>
      <xdr:row>81</xdr:row>
      <xdr:rowOff>4494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882210"/>
          <a:ext cx="838200" cy="9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112265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282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151540</xdr:rowOff>
    </xdr:from>
    <xdr:to>
      <xdr:col>19</xdr:col>
      <xdr:colOff>133350</xdr:colOff>
      <xdr:row>80</xdr:row>
      <xdr:rowOff>166210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867540"/>
          <a:ext cx="889000" cy="14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1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41986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586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120594</xdr:rowOff>
    </xdr:from>
    <xdr:to>
      <xdr:col>15</xdr:col>
      <xdr:colOff>82550</xdr:colOff>
      <xdr:row>80</xdr:row>
      <xdr:rowOff>151540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836594"/>
          <a:ext cx="889000" cy="30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17465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04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93723</xdr:rowOff>
    </xdr:from>
    <xdr:to>
      <xdr:col>11</xdr:col>
      <xdr:colOff>31750</xdr:colOff>
      <xdr:row>80</xdr:row>
      <xdr:rowOff>120594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809723"/>
          <a:ext cx="889000" cy="26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0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3874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91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61063</xdr:rowOff>
    </xdr:from>
    <xdr:to>
      <xdr:col>7</xdr:col>
      <xdr:colOff>31750</xdr:colOff>
      <xdr:row>80</xdr:row>
      <xdr:rowOff>162663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147440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63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125144</xdr:rowOff>
    </xdr:from>
    <xdr:to>
      <xdr:col>23</xdr:col>
      <xdr:colOff>184150</xdr:colOff>
      <xdr:row>81</xdr:row>
      <xdr:rowOff>55294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84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141671</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68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115410</xdr:rowOff>
    </xdr:from>
    <xdr:to>
      <xdr:col>19</xdr:col>
      <xdr:colOff>184150</xdr:colOff>
      <xdr:row>81</xdr:row>
      <xdr:rowOff>45560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83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30337</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917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100740</xdr:rowOff>
    </xdr:from>
    <xdr:to>
      <xdr:col>15</xdr:col>
      <xdr:colOff>133350</xdr:colOff>
      <xdr:row>81</xdr:row>
      <xdr:rowOff>30890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81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41067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585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69794</xdr:rowOff>
    </xdr:from>
    <xdr:to>
      <xdr:col>11</xdr:col>
      <xdr:colOff>82550</xdr:colOff>
      <xdr:row>80</xdr:row>
      <xdr:rowOff>171394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78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10121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554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42923</xdr:rowOff>
    </xdr:from>
    <xdr:to>
      <xdr:col>7</xdr:col>
      <xdr:colOff>31750</xdr:colOff>
      <xdr:row>80</xdr:row>
      <xdr:rowOff>144523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758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154700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527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chemeClr val="tx1"/>
              </a:solidFill>
              <a:effectLst/>
              <a:latin typeface="+mn-lt"/>
              <a:ea typeface="+mn-ea"/>
              <a:cs typeface="+mn-cs"/>
            </a:rPr>
            <a:t>国の給与制度に準拠した給与体系を採用しているが、組織内の一部の学歴区分において年齢構成に偏りがあるため、数値が一時的に上昇する可能性がある。今後も引き続き、国の制度に準拠した給与制度の運用を図ることで、適正な給与水準の維持を図る必要がある</a:t>
          </a:r>
          <a:r>
            <a:rPr kumimoji="1" lang="ja-JP" altLang="en-US" sz="1100">
              <a:solidFill>
                <a:schemeClr val="tx1"/>
              </a:solidFill>
              <a:effectLst/>
              <a:latin typeface="+mn-lt"/>
              <a:ea typeface="+mn-ea"/>
              <a:cs typeface="+mn-cs"/>
            </a:rPr>
            <a:t>。</a:t>
          </a:r>
          <a:endParaRPr kumimoji="1" lang="ja-JP" altLang="en-US"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121557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0874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48079</xdr:rowOff>
    </xdr:from>
    <xdr:to>
      <xdr:col>81</xdr:col>
      <xdr:colOff>44450</xdr:colOff>
      <xdr:row>84</xdr:row>
      <xdr:rowOff>168729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449879"/>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3827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0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168729</xdr:rowOff>
    </xdr:from>
    <xdr:to>
      <xdr:col>77</xdr:col>
      <xdr:colOff>44450</xdr:colOff>
      <xdr:row>86</xdr:row>
      <xdr:rowOff>101600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570529"/>
          <a:ext cx="889000" cy="27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100693</xdr:rowOff>
    </xdr:from>
    <xdr:to>
      <xdr:col>72</xdr:col>
      <xdr:colOff>203200</xdr:colOff>
      <xdr:row>86</xdr:row>
      <xdr:rowOff>101600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673943"/>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66221</xdr:rowOff>
    </xdr:from>
    <xdr:to>
      <xdr:col>68</xdr:col>
      <xdr:colOff>152400</xdr:colOff>
      <xdr:row>85</xdr:row>
      <xdr:rowOff>100693</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63947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160763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160763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168729</xdr:rowOff>
    </xdr:from>
    <xdr:to>
      <xdr:col>81</xdr:col>
      <xdr:colOff>95250</xdr:colOff>
      <xdr:row>84</xdr:row>
      <xdr:rowOff>98879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3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13806</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244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117929</xdr:rowOff>
    </xdr:from>
    <xdr:to>
      <xdr:col>77</xdr:col>
      <xdr:colOff>95250</xdr:colOff>
      <xdr:row>85</xdr:row>
      <xdr:rowOff>48079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32856</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606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50800</xdr:rowOff>
    </xdr:from>
    <xdr:to>
      <xdr:col>73</xdr:col>
      <xdr:colOff>44450</xdr:colOff>
      <xdr:row>86</xdr:row>
      <xdr:rowOff>152400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49893</xdr:rowOff>
    </xdr:from>
    <xdr:to>
      <xdr:col>68</xdr:col>
      <xdr:colOff>203200</xdr:colOff>
      <xdr:row>85</xdr:row>
      <xdr:rowOff>151493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136270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101798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第６次定員適正化計画（令和３年度から令和８度までの５年間）に基づき、人口増加に伴う業務量の増加に加え、業務の専門化や、高度化・多様化する市民ニーズに対応するため、各年度の定年退職予定者等を鑑みながら職員の増員を行ってきた。</a:t>
          </a:r>
          <a:endParaRPr lang="ja-JP" altLang="ja-JP" sz="1400">
            <a:solidFill>
              <a:schemeClr val="tx1"/>
            </a:solidFill>
            <a:effectLst/>
          </a:endParaRPr>
        </a:p>
        <a:p>
          <a:r>
            <a:rPr kumimoji="1" lang="ja-JP" altLang="ja-JP" sz="1100">
              <a:solidFill>
                <a:schemeClr val="tx1"/>
              </a:solidFill>
              <a:effectLst/>
              <a:latin typeface="+mn-lt"/>
              <a:ea typeface="+mn-ea"/>
              <a:cs typeface="+mn-cs"/>
            </a:rPr>
            <a:t>　今後については、ＩＣＴ化の推進等により業務の効率を図るとともに、定年延長等の状況を踏まえて適正な職員数の確保に取り組んでいく。</a:t>
          </a:r>
          <a:endParaRPr lang="ja-JP" altLang="ja-JP" sz="1400">
            <a:solidFill>
              <a:schemeClr val="tx1"/>
            </a:solidFill>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74189</xdr:rowOff>
    </xdr:from>
    <xdr:to>
      <xdr:col>81</xdr:col>
      <xdr:colOff>44450</xdr:colOff>
      <xdr:row>59</xdr:row>
      <xdr:rowOff>78211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189739"/>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169880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56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66146</xdr:rowOff>
    </xdr:from>
    <xdr:to>
      <xdr:col>77</xdr:col>
      <xdr:colOff>44450</xdr:colOff>
      <xdr:row>59</xdr:row>
      <xdr:rowOff>74189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181696"/>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94632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53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66146</xdr:rowOff>
    </xdr:from>
    <xdr:to>
      <xdr:col>72</xdr:col>
      <xdr:colOff>203200</xdr:colOff>
      <xdr:row>59</xdr:row>
      <xdr:rowOff>80221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181696"/>
          <a:ext cx="889000" cy="1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78546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36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80221</xdr:rowOff>
    </xdr:from>
    <xdr:to>
      <xdr:col>68</xdr:col>
      <xdr:colOff>152400</xdr:colOff>
      <xdr:row>59</xdr:row>
      <xdr:rowOff>86254</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195771"/>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72513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46372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27411</xdr:rowOff>
    </xdr:from>
    <xdr:to>
      <xdr:col>81</xdr:col>
      <xdr:colOff>95250</xdr:colOff>
      <xdr:row>59</xdr:row>
      <xdr:rowOff>129011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14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43938</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998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23389</xdr:rowOff>
    </xdr:from>
    <xdr:to>
      <xdr:col>77</xdr:col>
      <xdr:colOff>95250</xdr:colOff>
      <xdr:row>59</xdr:row>
      <xdr:rowOff>124989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13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135166</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9907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15346</xdr:rowOff>
    </xdr:from>
    <xdr:to>
      <xdr:col>73</xdr:col>
      <xdr:colOff>44450</xdr:colOff>
      <xdr:row>59</xdr:row>
      <xdr:rowOff>116946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13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127123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989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29421</xdr:rowOff>
    </xdr:from>
    <xdr:to>
      <xdr:col>68</xdr:col>
      <xdr:colOff>203200</xdr:colOff>
      <xdr:row>59</xdr:row>
      <xdr:rowOff>131021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14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141198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9913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35454</xdr:rowOff>
    </xdr:from>
    <xdr:to>
      <xdr:col>64</xdr:col>
      <xdr:colOff>152400</xdr:colOff>
      <xdr:row>59</xdr:row>
      <xdr:rowOff>137054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15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147231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991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en-US" sz="1100">
              <a:solidFill>
                <a:schemeClr val="tx1"/>
              </a:solidFill>
              <a:effectLst/>
              <a:latin typeface="+mn-lt"/>
              <a:ea typeface="+mn-ea"/>
              <a:cs typeface="+mn-cs"/>
            </a:rPr>
            <a:t>分母の標準税収入額等が増加したものの、分子の平成５年度の公害防止事業債の償還終了や平成１５年度分の臨時財政対策債が算入対象外となったことなどに伴う基準財政需要額算入額の減少により、全体としては</a:t>
          </a:r>
          <a:r>
            <a:rPr kumimoji="1" lang="ja-JP" altLang="ja-JP" sz="1100">
              <a:solidFill>
                <a:schemeClr val="tx1"/>
              </a:solidFill>
              <a:effectLst/>
              <a:latin typeface="+mn-lt"/>
              <a:ea typeface="+mn-ea"/>
              <a:cs typeface="+mn-cs"/>
            </a:rPr>
            <a:t>０．</a:t>
          </a:r>
          <a:r>
            <a:rPr kumimoji="1" lang="ja-JP" altLang="en-US" sz="1100">
              <a:solidFill>
                <a:schemeClr val="tx1"/>
              </a:solidFill>
              <a:effectLst/>
              <a:latin typeface="+mn-lt"/>
              <a:ea typeface="+mn-ea"/>
              <a:cs typeface="+mn-cs"/>
            </a:rPr>
            <a:t>２</a:t>
          </a:r>
          <a:r>
            <a:rPr kumimoji="1" lang="ja-JP" altLang="ja-JP" sz="1100">
              <a:solidFill>
                <a:schemeClr val="tx1"/>
              </a:solidFill>
              <a:effectLst/>
              <a:latin typeface="+mn-lt"/>
              <a:ea typeface="+mn-ea"/>
              <a:cs typeface="+mn-cs"/>
            </a:rPr>
            <a:t>ポイント</a:t>
          </a:r>
          <a:r>
            <a:rPr kumimoji="1" lang="ja-JP" altLang="en-US" sz="1100">
              <a:solidFill>
                <a:schemeClr val="tx1"/>
              </a:solidFill>
              <a:effectLst/>
              <a:latin typeface="+mn-lt"/>
              <a:ea typeface="+mn-ea"/>
              <a:cs typeface="+mn-cs"/>
            </a:rPr>
            <a:t>悪化</a:t>
          </a:r>
          <a:r>
            <a:rPr kumimoji="1" lang="ja-JP" altLang="ja-JP" sz="1100">
              <a:solidFill>
                <a:schemeClr val="tx1"/>
              </a:solidFill>
              <a:effectLst/>
              <a:latin typeface="+mn-lt"/>
              <a:ea typeface="+mn-ea"/>
              <a:cs typeface="+mn-cs"/>
            </a:rPr>
            <a:t>した。</a:t>
          </a:r>
          <a:endParaRPr lang="ja-JP" altLang="ja-JP" sz="1400">
            <a:solidFill>
              <a:schemeClr val="tx1"/>
            </a:solidFill>
            <a:effectLst/>
          </a:endParaRPr>
        </a:p>
        <a:p>
          <a:r>
            <a:rPr kumimoji="1" lang="ja-JP" altLang="ja-JP" sz="1100">
              <a:solidFill>
                <a:schemeClr val="tx1"/>
              </a:solidFill>
              <a:effectLst/>
              <a:latin typeface="+mn-lt"/>
              <a:ea typeface="+mn-ea"/>
              <a:cs typeface="+mn-cs"/>
            </a:rPr>
            <a:t>　類似団体平均より低い水準にはあるが、今後も中期財政計画に基づき、地方債の発行管理を適性に行い、将来負担比率と同様に健全な水準の維持に努める。</a:t>
          </a:r>
          <a:endParaRPr lang="ja-JP" altLang="ja-JP" sz="1400">
            <a:solidFill>
              <a:schemeClr val="tx1"/>
            </a:solidFill>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124037</xdr:rowOff>
    </xdr:from>
    <xdr:to>
      <xdr:col>81</xdr:col>
      <xdr:colOff>44450</xdr:colOff>
      <xdr:row>38</xdr:row>
      <xdr:rowOff>140123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639137"/>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104581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6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124037</xdr:rowOff>
    </xdr:from>
    <xdr:to>
      <xdr:col>77</xdr:col>
      <xdr:colOff>44450</xdr:colOff>
      <xdr:row>38</xdr:row>
      <xdr:rowOff>156210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63913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148167</xdr:rowOff>
    </xdr:from>
    <xdr:to>
      <xdr:col>72</xdr:col>
      <xdr:colOff>203200</xdr:colOff>
      <xdr:row>38</xdr:row>
      <xdr:rowOff>156210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66326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55473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148167</xdr:rowOff>
    </xdr:from>
    <xdr:to>
      <xdr:col>68</xdr:col>
      <xdr:colOff>152400</xdr:colOff>
      <xdr:row>38</xdr:row>
      <xdr:rowOff>148167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6632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47431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87647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89323</xdr:rowOff>
    </xdr:from>
    <xdr:to>
      <xdr:col>81</xdr:col>
      <xdr:colOff>95250</xdr:colOff>
      <xdr:row>39</xdr:row>
      <xdr:rowOff>19473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60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105850</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449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73237</xdr:rowOff>
    </xdr:from>
    <xdr:to>
      <xdr:col>77</xdr:col>
      <xdr:colOff>95250</xdr:colOff>
      <xdr:row>39</xdr:row>
      <xdr:rowOff>3387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58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13564</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357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105410</xdr:rowOff>
    </xdr:from>
    <xdr:to>
      <xdr:col>73</xdr:col>
      <xdr:colOff>44450</xdr:colOff>
      <xdr:row>39</xdr:row>
      <xdr:rowOff>35560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45737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38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97367</xdr:rowOff>
    </xdr:from>
    <xdr:to>
      <xdr:col>68</xdr:col>
      <xdr:colOff>203200</xdr:colOff>
      <xdr:row>39</xdr:row>
      <xdr:rowOff>27517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37694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97367</xdr:rowOff>
    </xdr:from>
    <xdr:to>
      <xdr:col>64</xdr:col>
      <xdr:colOff>152400</xdr:colOff>
      <xdr:row>39</xdr:row>
      <xdr:rowOff>27517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37694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将来負担額に対し、充当可能財源等が上回るため、引き続き将来負担比率の表示はない。</a:t>
          </a:r>
          <a:endParaRPr lang="ja-JP" altLang="ja-JP" sz="1400">
            <a:solidFill>
              <a:schemeClr val="tx1"/>
            </a:solidFill>
            <a:effectLst/>
          </a:endParaRPr>
        </a:p>
        <a:p>
          <a:r>
            <a:rPr kumimoji="1" lang="ja-JP" altLang="ja-JP" sz="1100">
              <a:solidFill>
                <a:schemeClr val="tx1"/>
              </a:solidFill>
              <a:effectLst/>
              <a:latin typeface="+mn-lt"/>
              <a:ea typeface="+mn-ea"/>
              <a:cs typeface="+mn-cs"/>
            </a:rPr>
            <a:t>　しかしながら、今後も人口増加に伴う子育て施策の拡充や公共施設の老朽化対応、下水道整備事業等が見込まれるため、世代間の公平性を勘案して地方債の発行管理を適正に行い、中期財政計画に基づき引き続き健全な水準の維持に努める。</a:t>
          </a:r>
          <a:endParaRPr lang="ja-JP" altLang="ja-JP" sz="1400">
            <a:solidFill>
              <a:schemeClr val="tx1"/>
            </a:solidFill>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47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8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47007</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7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7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86421</xdr:rowOff>
    </xdr:from>
    <xdr:to>
      <xdr:col>73</xdr:col>
      <xdr:colOff>44450</xdr:colOff>
      <xdr:row>14</xdr:row>
      <xdr:rowOff>16571</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162258</xdr:rowOff>
    </xdr:from>
    <xdr:to>
      <xdr:col>68</xdr:col>
      <xdr:colOff>203200</xdr:colOff>
      <xdr:row>14</xdr:row>
      <xdr:rowOff>92408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102585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96520</xdr:rowOff>
    </xdr:from>
    <xdr:to>
      <xdr:col>64</xdr:col>
      <xdr:colOff>152400</xdr:colOff>
      <xdr:row>15</xdr:row>
      <xdr:rowOff>26670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36847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愛知県日進市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94,207
91,991
34.91
36,537,253
34,193,324
1,898,595
19,570,785
7,125,467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全体の経常一般財源が増加したものの、会計年度任用職員の人数の増加（</a:t>
          </a:r>
          <a:r>
            <a:rPr kumimoji="1" lang="ja-JP" altLang="en-US" sz="1100">
              <a:solidFill>
                <a:schemeClr val="tx1"/>
              </a:solidFill>
              <a:effectLst/>
              <a:latin typeface="+mn-lt"/>
              <a:ea typeface="+mn-ea"/>
              <a:cs typeface="+mn-cs"/>
            </a:rPr>
            <a:t>４９６人→５１９人</a:t>
          </a:r>
          <a:r>
            <a:rPr kumimoji="1" lang="ja-JP" altLang="ja-JP" sz="1100">
              <a:solidFill>
                <a:schemeClr val="tx1"/>
              </a:solidFill>
              <a:effectLst/>
              <a:latin typeface="+mn-lt"/>
              <a:ea typeface="+mn-ea"/>
              <a:cs typeface="+mn-cs"/>
            </a:rPr>
            <a:t>）などにより人件費に充当する経常経費充当一般財源が増加したことから、０．８ポイント増加した。類似団体の平均を引き続き下回っているものの、今後も引き続き、国の制度に準拠した給与制度の運用を図ることで、適正な給与水準の維持を図る必要がある。</a:t>
          </a:r>
          <a:endParaRPr lang="ja-JP" altLang="ja-JP" sz="1400">
            <a:solidFill>
              <a:schemeClr val="tx1"/>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28702</xdr:rowOff>
    </xdr:from>
    <xdr:to>
      <xdr:col>24</xdr:col>
      <xdr:colOff>25400</xdr:colOff>
      <xdr:row>37</xdr:row>
      <xdr:rowOff>65278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7235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271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43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163576</xdr:rowOff>
    </xdr:from>
    <xdr:to>
      <xdr:col>19</xdr:col>
      <xdr:colOff>187325</xdr:colOff>
      <xdr:row>37</xdr:row>
      <xdr:rowOff>28702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357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149860</xdr:rowOff>
    </xdr:from>
    <xdr:to>
      <xdr:col>15</xdr:col>
      <xdr:colOff>98425</xdr:colOff>
      <xdr:row>36</xdr:row>
      <xdr:rowOff>163576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2206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64279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149860</xdr:rowOff>
    </xdr:from>
    <xdr:to>
      <xdr:col>11</xdr:col>
      <xdr:colOff>9525</xdr:colOff>
      <xdr:row>36</xdr:row>
      <xdr:rowOff>168148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220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91711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14478</xdr:rowOff>
    </xdr:from>
    <xdr:to>
      <xdr:col>24</xdr:col>
      <xdr:colOff>76200</xdr:colOff>
      <xdr:row>37</xdr:row>
      <xdr:rowOff>116078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31005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20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149352</xdr:rowOff>
    </xdr:from>
    <xdr:to>
      <xdr:col>20</xdr:col>
      <xdr:colOff>38100</xdr:colOff>
      <xdr:row>37</xdr:row>
      <xdr:rowOff>79502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89679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112776</xdr:rowOff>
    </xdr:from>
    <xdr:to>
      <xdr:col>15</xdr:col>
      <xdr:colOff>149225</xdr:colOff>
      <xdr:row>37</xdr:row>
      <xdr:rowOff>42926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53103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99060</xdr:rowOff>
    </xdr:from>
    <xdr:to>
      <xdr:col>11</xdr:col>
      <xdr:colOff>60325</xdr:colOff>
      <xdr:row>37</xdr:row>
      <xdr:rowOff>29210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39387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117348</xdr:rowOff>
    </xdr:from>
    <xdr:to>
      <xdr:col>6</xdr:col>
      <xdr:colOff>171450</xdr:colOff>
      <xdr:row>37</xdr:row>
      <xdr:rowOff>47498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57675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　</a:t>
          </a:r>
          <a:r>
            <a:rPr kumimoji="1" lang="ja-JP" altLang="ja-JP" sz="1100">
              <a:solidFill>
                <a:schemeClr val="dk1"/>
              </a:solidFill>
              <a:effectLst/>
              <a:latin typeface="+mn-lt"/>
              <a:ea typeface="+mn-ea"/>
              <a:cs typeface="+mn-cs"/>
            </a:rPr>
            <a:t>全体の経常一般財源が増加した</a:t>
          </a:r>
          <a:r>
            <a:rPr kumimoji="1" lang="ja-JP" altLang="en-US" sz="1100">
              <a:solidFill>
                <a:schemeClr val="dk1"/>
              </a:solidFill>
              <a:effectLst/>
              <a:latin typeface="+mn-lt"/>
              <a:ea typeface="+mn-ea"/>
              <a:cs typeface="+mn-cs"/>
            </a:rPr>
            <a:t>ものの、学校給食賄材料費の増加などにより</a:t>
          </a:r>
          <a:r>
            <a:rPr kumimoji="1" lang="ja-JP" altLang="ja-JP" sz="1100">
              <a:solidFill>
                <a:schemeClr val="tx1"/>
              </a:solidFill>
              <a:effectLst/>
              <a:latin typeface="+mn-lt"/>
              <a:ea typeface="+mn-ea"/>
              <a:cs typeface="+mn-cs"/>
            </a:rPr>
            <a:t>物件費</a:t>
          </a:r>
          <a:r>
            <a:rPr kumimoji="1" lang="ja-JP" altLang="ja-JP" sz="1100">
              <a:solidFill>
                <a:schemeClr val="dk1"/>
              </a:solidFill>
              <a:effectLst/>
              <a:latin typeface="+mn-lt"/>
              <a:ea typeface="+mn-ea"/>
              <a:cs typeface="+mn-cs"/>
            </a:rPr>
            <a:t>に充当する経常経費充当一般財源が増加したことから、０．</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ポイント増加した。</a:t>
          </a:r>
          <a:endParaRPr lang="ja-JP" altLang="ja-JP" sz="1400">
            <a:solidFill>
              <a:schemeClr val="tx1"/>
            </a:solidFill>
            <a:effectLst/>
          </a:endParaRPr>
        </a:p>
        <a:p>
          <a:r>
            <a:rPr kumimoji="1" lang="ja-JP" altLang="ja-JP" sz="1100">
              <a:solidFill>
                <a:schemeClr val="tx1"/>
              </a:solidFill>
              <a:effectLst/>
              <a:latin typeface="+mn-lt"/>
              <a:ea typeface="+mn-ea"/>
              <a:cs typeface="+mn-cs"/>
            </a:rPr>
            <a:t>　類似団体の平均を上回っている理由は、アウトソーシングを積極的に進めていることや公債費の比率が全国と比較して低いため相対的に高い水準となっていることがあげられる。今後も、人件費と併せた経常収支比率の健全な水準の維持に努める。</a:t>
          </a:r>
          <a:endParaRPr lang="ja-JP" altLang="ja-JP" sz="1400">
            <a:solidFill>
              <a:schemeClr val="tx1"/>
            </a:solidFill>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60706</xdr:rowOff>
    </xdr:from>
    <xdr:to>
      <xdr:col>82</xdr:col>
      <xdr:colOff>107950</xdr:colOff>
      <xdr:row>21</xdr:row>
      <xdr:rowOff>60706</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289556"/>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32783</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6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60706</xdr:rowOff>
    </xdr:from>
    <xdr:to>
      <xdr:col>82</xdr:col>
      <xdr:colOff>196850</xdr:colOff>
      <xdr:row>21</xdr:row>
      <xdr:rowOff>60706</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66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147083</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203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60706</xdr:rowOff>
    </xdr:from>
    <xdr:to>
      <xdr:col>82</xdr:col>
      <xdr:colOff>196850</xdr:colOff>
      <xdr:row>13</xdr:row>
      <xdr:rowOff>60706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28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21</xdr:row>
      <xdr:rowOff>42418</xdr:rowOff>
    </xdr:from>
    <xdr:to>
      <xdr:col>82</xdr:col>
      <xdr:colOff>107950</xdr:colOff>
      <xdr:row>21</xdr:row>
      <xdr:rowOff>60706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364286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8145</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751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163068</xdr:rowOff>
    </xdr:from>
    <xdr:to>
      <xdr:col>82</xdr:col>
      <xdr:colOff>158750</xdr:colOff>
      <xdr:row>17</xdr:row>
      <xdr:rowOff>93218</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21</xdr:row>
      <xdr:rowOff>42418</xdr:rowOff>
    </xdr:from>
    <xdr:to>
      <xdr:col>78</xdr:col>
      <xdr:colOff>69850</xdr:colOff>
      <xdr:row>21</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4782800" y="36428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135636</xdr:rowOff>
    </xdr:from>
    <xdr:to>
      <xdr:col>78</xdr:col>
      <xdr:colOff>120650</xdr:colOff>
      <xdr:row>17</xdr:row>
      <xdr:rowOff>65786</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75963</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647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20</xdr:row>
      <xdr:rowOff>76708</xdr:rowOff>
    </xdr:from>
    <xdr:to>
      <xdr:col>73</xdr:col>
      <xdr:colOff>180975</xdr:colOff>
      <xdr:row>21</xdr:row>
      <xdr:rowOff>69850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893800" y="3505708"/>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89916</xdr:rowOff>
    </xdr:from>
    <xdr:to>
      <xdr:col>74</xdr:col>
      <xdr:colOff>31750</xdr:colOff>
      <xdr:row>17</xdr:row>
      <xdr:rowOff>20066</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30243</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60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76708</xdr:rowOff>
    </xdr:from>
    <xdr:to>
      <xdr:col>69</xdr:col>
      <xdr:colOff>92075</xdr:colOff>
      <xdr:row>20</xdr:row>
      <xdr:rowOff>149860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004800" y="350570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151638</xdr:rowOff>
    </xdr:from>
    <xdr:to>
      <xdr:col>69</xdr:col>
      <xdr:colOff>142875</xdr:colOff>
      <xdr:row>16</xdr:row>
      <xdr:rowOff>81788</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91965</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xdr:rowOff>
    </xdr:from>
    <xdr:to>
      <xdr:col>65</xdr:col>
      <xdr:colOff>53975</xdr:colOff>
      <xdr:row>16</xdr:row>
      <xdr:rowOff>109220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119397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21</xdr:row>
      <xdr:rowOff>9906</xdr:rowOff>
    </xdr:from>
    <xdr:to>
      <xdr:col>82</xdr:col>
      <xdr:colOff>158750</xdr:colOff>
      <xdr:row>21</xdr:row>
      <xdr:rowOff>111506</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361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89933</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3518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163068</xdr:rowOff>
    </xdr:from>
    <xdr:to>
      <xdr:col>78</xdr:col>
      <xdr:colOff>120650</xdr:colOff>
      <xdr:row>21</xdr:row>
      <xdr:rowOff>93218</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3592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21</xdr:row>
      <xdr:rowOff>77995</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3678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21</xdr:row>
      <xdr:rowOff>19050</xdr:rowOff>
    </xdr:from>
    <xdr:to>
      <xdr:col>74</xdr:col>
      <xdr:colOff>31750</xdr:colOff>
      <xdr:row>21</xdr:row>
      <xdr:rowOff>120650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361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21</xdr:row>
      <xdr:rowOff>105427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370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25908</xdr:rowOff>
    </xdr:from>
    <xdr:to>
      <xdr:col>69</xdr:col>
      <xdr:colOff>142875</xdr:colOff>
      <xdr:row>20</xdr:row>
      <xdr:rowOff>127508</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345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112285</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354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99060</xdr:rowOff>
    </xdr:from>
    <xdr:to>
      <xdr:col>65</xdr:col>
      <xdr:colOff>53975</xdr:colOff>
      <xdr:row>21</xdr:row>
      <xdr:rowOff>29210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352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21</xdr:row>
      <xdr:rowOff>13987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361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　全体の経常一般財源が増加したものの、</a:t>
          </a:r>
          <a:r>
            <a:rPr kumimoji="1" lang="ja-JP" altLang="en-US" sz="1100">
              <a:solidFill>
                <a:schemeClr val="tx1"/>
              </a:solidFill>
              <a:effectLst/>
              <a:latin typeface="+mn-lt"/>
              <a:ea typeface="+mn-ea"/>
              <a:cs typeface="+mn-cs"/>
            </a:rPr>
            <a:t>児童手当や障害児福祉サービス事業費</a:t>
          </a:r>
          <a:r>
            <a:rPr kumimoji="1" lang="ja-JP" altLang="ja-JP" sz="1100">
              <a:solidFill>
                <a:schemeClr val="tx1"/>
              </a:solidFill>
              <a:effectLst/>
              <a:latin typeface="+mn-lt"/>
              <a:ea typeface="+mn-ea"/>
              <a:cs typeface="+mn-cs"/>
            </a:rPr>
            <a:t>の</a:t>
          </a:r>
          <a:r>
            <a:rPr kumimoji="1" lang="ja-JP" altLang="en-US" sz="1100">
              <a:solidFill>
                <a:schemeClr val="tx1"/>
              </a:solidFill>
              <a:effectLst/>
              <a:latin typeface="+mn-lt"/>
              <a:ea typeface="+mn-ea"/>
              <a:cs typeface="+mn-cs"/>
            </a:rPr>
            <a:t>増加</a:t>
          </a:r>
          <a:r>
            <a:rPr kumimoji="1" lang="ja-JP" altLang="ja-JP" sz="1100">
              <a:solidFill>
                <a:schemeClr val="tx1"/>
              </a:solidFill>
              <a:effectLst/>
              <a:latin typeface="+mn-lt"/>
              <a:ea typeface="+mn-ea"/>
              <a:cs typeface="+mn-cs"/>
            </a:rPr>
            <a:t>などにより扶助費に充当する経常経費充当一般財源が増加した</a:t>
          </a:r>
          <a:r>
            <a:rPr kumimoji="1" lang="ja-JP" altLang="en-US" sz="1100">
              <a:solidFill>
                <a:schemeClr val="tx1"/>
              </a:solidFill>
              <a:effectLst/>
              <a:latin typeface="+mn-lt"/>
              <a:ea typeface="+mn-ea"/>
              <a:cs typeface="+mn-cs"/>
            </a:rPr>
            <a:t>ことから</a:t>
          </a:r>
          <a:r>
            <a:rPr kumimoji="1" lang="ja-JP" altLang="ja-JP" sz="1100">
              <a:solidFill>
                <a:schemeClr val="tx1"/>
              </a:solidFill>
              <a:effectLst/>
              <a:latin typeface="+mn-lt"/>
              <a:ea typeface="+mn-ea"/>
              <a:cs typeface="+mn-cs"/>
            </a:rPr>
            <a:t>、扶助費の経常収支比率は０．</a:t>
          </a:r>
          <a:r>
            <a:rPr kumimoji="1" lang="ja-JP" altLang="en-US" sz="1100">
              <a:solidFill>
                <a:schemeClr val="tx1"/>
              </a:solidFill>
              <a:effectLst/>
              <a:latin typeface="+mn-lt"/>
              <a:ea typeface="+mn-ea"/>
              <a:cs typeface="+mn-cs"/>
            </a:rPr>
            <a:t>８</a:t>
          </a:r>
          <a:r>
            <a:rPr kumimoji="1" lang="ja-JP" altLang="ja-JP" sz="1100">
              <a:solidFill>
                <a:schemeClr val="tx1"/>
              </a:solidFill>
              <a:effectLst/>
              <a:latin typeface="+mn-lt"/>
              <a:ea typeface="+mn-ea"/>
              <a:cs typeface="+mn-cs"/>
            </a:rPr>
            <a:t>ポイント増加した。</a:t>
          </a:r>
          <a:endParaRPr lang="ja-JP" altLang="ja-JP" sz="1400">
            <a:solidFill>
              <a:schemeClr val="tx1"/>
            </a:solidFill>
            <a:effectLst/>
          </a:endParaRPr>
        </a:p>
        <a:p>
          <a:r>
            <a:rPr kumimoji="1" lang="ja-JP" altLang="ja-JP" sz="1100">
              <a:solidFill>
                <a:schemeClr val="tx1"/>
              </a:solidFill>
              <a:effectLst/>
              <a:latin typeface="+mn-lt"/>
              <a:ea typeface="+mn-ea"/>
              <a:cs typeface="+mn-cs"/>
            </a:rPr>
            <a:t>　今後も、ニーズの増加により子育て支援、障害者福祉等にかかる費用が増加する傾向であり、比率の推移を注視する。</a:t>
          </a:r>
          <a:endParaRPr lang="ja-JP" altLang="ja-JP" sz="1400">
            <a:solidFill>
              <a:schemeClr val="tx1"/>
            </a:solidFill>
            <a:effectLst/>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136525</xdr:rowOff>
    </xdr:from>
    <xdr:to>
      <xdr:col>24</xdr:col>
      <xdr:colOff>25400</xdr:colOff>
      <xdr:row>56</xdr:row>
      <xdr:rowOff>41275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566275"/>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652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01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98425</xdr:rowOff>
    </xdr:from>
    <xdr:to>
      <xdr:col>19</xdr:col>
      <xdr:colOff>187325</xdr:colOff>
      <xdr:row>55</xdr:row>
      <xdr:rowOff>136525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5281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105427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98425</xdr:rowOff>
    </xdr:from>
    <xdr:to>
      <xdr:col>15</xdr:col>
      <xdr:colOff>98425</xdr:colOff>
      <xdr:row>55</xdr:row>
      <xdr:rowOff>127000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5281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29227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79375</xdr:rowOff>
    </xdr:from>
    <xdr:to>
      <xdr:col>11</xdr:col>
      <xdr:colOff>9525</xdr:colOff>
      <xdr:row>55</xdr:row>
      <xdr:rowOff>127000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50912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7002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26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19702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2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161925</xdr:rowOff>
    </xdr:from>
    <xdr:to>
      <xdr:col>24</xdr:col>
      <xdr:colOff>76200</xdr:colOff>
      <xdr:row>56</xdr:row>
      <xdr:rowOff>92075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59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7002</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436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85725</xdr:rowOff>
    </xdr:from>
    <xdr:to>
      <xdr:col>20</xdr:col>
      <xdr:colOff>38100</xdr:colOff>
      <xdr:row>56</xdr:row>
      <xdr:rowOff>15875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1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26052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284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47625</xdr:rowOff>
    </xdr:from>
    <xdr:to>
      <xdr:col>15</xdr:col>
      <xdr:colOff>149225</xdr:colOff>
      <xdr:row>55</xdr:row>
      <xdr:rowOff>149225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47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159402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46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76200</xdr:rowOff>
    </xdr:from>
    <xdr:to>
      <xdr:col>11</xdr:col>
      <xdr:colOff>60325</xdr:colOff>
      <xdr:row>56</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162577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28575</xdr:rowOff>
    </xdr:from>
    <xdr:to>
      <xdr:col>6</xdr:col>
      <xdr:colOff>171450</xdr:colOff>
      <xdr:row>55</xdr:row>
      <xdr:rowOff>130175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45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140352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227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引き続き類似団体平均を下回っているものの、今後は、施設の老朽化による維持補修費の増加、高齢化や医療費の増加による介護保険特別会計、後期高齢者医療特別会計への繰出金の増加が見込まれる。</a:t>
          </a:r>
          <a:endParaRPr lang="ja-JP" altLang="ja-JP" sz="1400">
            <a:solidFill>
              <a:schemeClr val="tx1"/>
            </a:solidFill>
            <a:effectLst/>
          </a:endParaRPr>
        </a:p>
        <a:p>
          <a:r>
            <a:rPr kumimoji="1" lang="ja-JP" altLang="ja-JP" sz="1100">
              <a:solidFill>
                <a:schemeClr val="tx1"/>
              </a:solidFill>
              <a:effectLst/>
              <a:latin typeface="+mn-lt"/>
              <a:ea typeface="+mn-ea"/>
              <a:cs typeface="+mn-cs"/>
            </a:rPr>
            <a:t>　今後も計画的な修繕の遂行、基金の活用等による繰出金の適正な水準の維持により指標の上昇抑制に努める。</a:t>
          </a:r>
          <a:endParaRPr lang="ja-JP" altLang="ja-JP" sz="1400">
            <a:solidFill>
              <a:schemeClr val="tx1"/>
            </a:solidFill>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3782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4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7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3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44704</xdr:rowOff>
    </xdr:from>
    <xdr:to>
      <xdr:col>82</xdr:col>
      <xdr:colOff>107950</xdr:colOff>
      <xdr:row>54</xdr:row>
      <xdr:rowOff>136144</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303004"/>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18559</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791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108712</xdr:rowOff>
    </xdr:from>
    <xdr:to>
      <xdr:col>78</xdr:col>
      <xdr:colOff>69850</xdr:colOff>
      <xdr:row>54</xdr:row>
      <xdr:rowOff>136144</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36701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142003</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914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62992</xdr:rowOff>
    </xdr:from>
    <xdr:to>
      <xdr:col>73</xdr:col>
      <xdr:colOff>180975</xdr:colOff>
      <xdr:row>54</xdr:row>
      <xdr:rowOff>108712</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32129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114571</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88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62992</xdr:rowOff>
    </xdr:from>
    <xdr:to>
      <xdr:col>69</xdr:col>
      <xdr:colOff>92075</xdr:colOff>
      <xdr:row>54</xdr:row>
      <xdr:rowOff>117856</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32129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50563</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82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46482</xdr:rowOff>
    </xdr:from>
    <xdr:to>
      <xdr:col>65</xdr:col>
      <xdr:colOff>53975</xdr:colOff>
      <xdr:row>57</xdr:row>
      <xdr:rowOff>148082</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132859</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905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165354</xdr:rowOff>
    </xdr:from>
    <xdr:to>
      <xdr:col>82</xdr:col>
      <xdr:colOff>158750</xdr:colOff>
      <xdr:row>54</xdr:row>
      <xdr:rowOff>95504</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25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10431</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09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85344</xdr:rowOff>
    </xdr:from>
    <xdr:to>
      <xdr:col>78</xdr:col>
      <xdr:colOff>120650</xdr:colOff>
      <xdr:row>55</xdr:row>
      <xdr:rowOff>15494</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34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25671</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112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57912</xdr:rowOff>
    </xdr:from>
    <xdr:to>
      <xdr:col>74</xdr:col>
      <xdr:colOff>31750</xdr:colOff>
      <xdr:row>54</xdr:row>
      <xdr:rowOff>159512</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316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169689</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08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12192</xdr:rowOff>
    </xdr:from>
    <xdr:to>
      <xdr:col>69</xdr:col>
      <xdr:colOff>142875</xdr:colOff>
      <xdr:row>54</xdr:row>
      <xdr:rowOff>113792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27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123969</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03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67056</xdr:rowOff>
    </xdr:from>
    <xdr:to>
      <xdr:col>65</xdr:col>
      <xdr:colOff>53975</xdr:colOff>
      <xdr:row>54</xdr:row>
      <xdr:rowOff>168656</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32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7383</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09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全体の経常一般財源も増加したものの、尾三</a:t>
          </a:r>
          <a:r>
            <a:rPr kumimoji="1" lang="ja-JP" altLang="en-US" sz="1100">
              <a:solidFill>
                <a:schemeClr val="tx1"/>
              </a:solidFill>
              <a:effectLst/>
              <a:latin typeface="+mn-lt"/>
              <a:ea typeface="+mn-ea"/>
              <a:cs typeface="+mn-cs"/>
            </a:rPr>
            <a:t>消防</a:t>
          </a:r>
          <a:r>
            <a:rPr kumimoji="1" lang="ja-JP" altLang="ja-JP" sz="1100">
              <a:solidFill>
                <a:schemeClr val="tx1"/>
              </a:solidFill>
              <a:effectLst/>
              <a:latin typeface="+mn-lt"/>
              <a:ea typeface="+mn-ea"/>
              <a:cs typeface="+mn-cs"/>
            </a:rPr>
            <a:t>組合負担金の増加などにより補助費等に充当する経常経費充当一般財源増加したことから、０．</a:t>
          </a:r>
          <a:r>
            <a:rPr kumimoji="1" lang="ja-JP" altLang="en-US" sz="1100">
              <a:solidFill>
                <a:schemeClr val="tx1"/>
              </a:solidFill>
              <a:effectLst/>
              <a:latin typeface="+mn-lt"/>
              <a:ea typeface="+mn-ea"/>
              <a:cs typeface="+mn-cs"/>
            </a:rPr>
            <a:t>９</a:t>
          </a:r>
          <a:r>
            <a:rPr kumimoji="1" lang="ja-JP" altLang="ja-JP" sz="1100">
              <a:solidFill>
                <a:schemeClr val="tx1"/>
              </a:solidFill>
              <a:effectLst/>
              <a:latin typeface="+mn-lt"/>
              <a:ea typeface="+mn-ea"/>
              <a:cs typeface="+mn-cs"/>
            </a:rPr>
            <a:t>ポイント増加した。</a:t>
          </a:r>
          <a:endParaRPr lang="ja-JP" altLang="ja-JP" sz="1400">
            <a:solidFill>
              <a:schemeClr val="tx1"/>
            </a:solidFill>
            <a:effectLst/>
          </a:endParaRPr>
        </a:p>
        <a:p>
          <a:r>
            <a:rPr kumimoji="1" lang="ja-JP" altLang="ja-JP" sz="1100">
              <a:solidFill>
                <a:schemeClr val="tx1"/>
              </a:solidFill>
              <a:effectLst/>
              <a:latin typeface="+mn-lt"/>
              <a:ea typeface="+mn-ea"/>
              <a:cs typeface="+mn-cs"/>
            </a:rPr>
            <a:t>　今後は、一部事務組合の施設の老朽化対策が必要となることから、負担金の増加が予測されるため、補助費等の比率が急増することのないよう努める。</a:t>
          </a:r>
          <a:endParaRPr lang="ja-JP" altLang="ja-JP" sz="1400">
            <a:solidFill>
              <a:schemeClr val="tx1"/>
            </a:solidFill>
            <a:effectLst/>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8314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81280</xdr:rowOff>
    </xdr:from>
    <xdr:to>
      <xdr:col>82</xdr:col>
      <xdr:colOff>107950</xdr:colOff>
      <xdr:row>36</xdr:row>
      <xdr:rowOff>122428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25348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88155</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088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49276</xdr:rowOff>
    </xdr:from>
    <xdr:to>
      <xdr:col>78</xdr:col>
      <xdr:colOff>69850</xdr:colOff>
      <xdr:row>36</xdr:row>
      <xdr:rowOff>81280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22147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158005</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49276</xdr:rowOff>
    </xdr:from>
    <xdr:to>
      <xdr:col>73</xdr:col>
      <xdr:colOff>180975</xdr:colOff>
      <xdr:row>36</xdr:row>
      <xdr:rowOff>53848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62214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153433</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53848</xdr:rowOff>
    </xdr:from>
    <xdr:to>
      <xdr:col>69</xdr:col>
      <xdr:colOff>92075</xdr:colOff>
      <xdr:row>36</xdr:row>
      <xdr:rowOff>62992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2260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18559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43705</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21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30480</xdr:rowOff>
    </xdr:from>
    <xdr:to>
      <xdr:col>78</xdr:col>
      <xdr:colOff>120650</xdr:colOff>
      <xdr:row>36</xdr:row>
      <xdr:rowOff>132080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142257</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169926</xdr:rowOff>
    </xdr:from>
    <xdr:to>
      <xdr:col>74</xdr:col>
      <xdr:colOff>31750</xdr:colOff>
      <xdr:row>36</xdr:row>
      <xdr:rowOff>100076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110253</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3048</xdr:rowOff>
    </xdr:from>
    <xdr:to>
      <xdr:col>69</xdr:col>
      <xdr:colOff>142875</xdr:colOff>
      <xdr:row>36</xdr:row>
      <xdr:rowOff>104648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114825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xdr:rowOff>
    </xdr:from>
    <xdr:to>
      <xdr:col>65</xdr:col>
      <xdr:colOff>53975</xdr:colOff>
      <xdr:row>36</xdr:row>
      <xdr:rowOff>113792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123969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令和</a:t>
          </a:r>
          <a:r>
            <a:rPr kumimoji="1" lang="ja-JP" altLang="en-US" sz="1100">
              <a:solidFill>
                <a:schemeClr val="tx1"/>
              </a:solidFill>
              <a:effectLst/>
              <a:latin typeface="+mn-lt"/>
              <a:ea typeface="+mn-ea"/>
              <a:cs typeface="+mn-cs"/>
            </a:rPr>
            <a:t>６</a:t>
          </a:r>
          <a:r>
            <a:rPr kumimoji="1" lang="ja-JP" altLang="ja-JP" sz="1100">
              <a:solidFill>
                <a:schemeClr val="tx1"/>
              </a:solidFill>
              <a:effectLst/>
              <a:latin typeface="+mn-lt"/>
              <a:ea typeface="+mn-ea"/>
              <a:cs typeface="+mn-cs"/>
            </a:rPr>
            <a:t>年度は、平成１</a:t>
          </a:r>
          <a:r>
            <a:rPr kumimoji="1" lang="ja-JP" altLang="en-US" sz="1100">
              <a:solidFill>
                <a:schemeClr val="tx1"/>
              </a:solidFill>
              <a:effectLst/>
              <a:latin typeface="+mn-lt"/>
              <a:ea typeface="+mn-ea"/>
              <a:cs typeface="+mn-cs"/>
            </a:rPr>
            <a:t>０</a:t>
          </a:r>
          <a:r>
            <a:rPr kumimoji="1" lang="ja-JP" altLang="ja-JP" sz="1100">
              <a:solidFill>
                <a:schemeClr val="tx1"/>
              </a:solidFill>
              <a:effectLst/>
              <a:latin typeface="+mn-lt"/>
              <a:ea typeface="+mn-ea"/>
              <a:cs typeface="+mn-cs"/>
            </a:rPr>
            <a:t>年度に借入れた義務教育施設整備事業債の償還が終わったことなどにより、０．２ポイント減少した。今後は公共施設の大規模改修等に伴う地方債の発行を予定しているため、適正な発行管理により、公債費負担の健全な水準の維持に努める。</a:t>
          </a:r>
          <a:endParaRPr lang="ja-JP" altLang="ja-JP" sz="1400">
            <a:solidFill>
              <a:schemeClr val="tx1"/>
            </a:solidFill>
            <a:effectLst/>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47140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72</xdr:row>
      <xdr:rowOff>157480</xdr:rowOff>
    </xdr:from>
    <xdr:to>
      <xdr:col>24</xdr:col>
      <xdr:colOff>25400</xdr:colOff>
      <xdr:row>73</xdr:row>
      <xdr:rowOff>1270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25018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25416</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1270</xdr:rowOff>
    </xdr:from>
    <xdr:to>
      <xdr:col>19</xdr:col>
      <xdr:colOff>187325</xdr:colOff>
      <xdr:row>73</xdr:row>
      <xdr:rowOff>16510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098800" y="125171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16510</xdr:rowOff>
    </xdr:from>
    <xdr:to>
      <xdr:col>15</xdr:col>
      <xdr:colOff>98425</xdr:colOff>
      <xdr:row>73</xdr:row>
      <xdr:rowOff>77470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2209800" y="125323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52088</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77470</xdr:rowOff>
    </xdr:from>
    <xdr:to>
      <xdr:col>11</xdr:col>
      <xdr:colOff>9525</xdr:colOff>
      <xdr:row>73</xdr:row>
      <xdr:rowOff>107950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25933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21607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113047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72</xdr:row>
      <xdr:rowOff>106680</xdr:rowOff>
    </xdr:from>
    <xdr:to>
      <xdr:col>24</xdr:col>
      <xdr:colOff>76200</xdr:colOff>
      <xdr:row>73</xdr:row>
      <xdr:rowOff>36830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245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15257</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235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72</xdr:row>
      <xdr:rowOff>121920</xdr:rowOff>
    </xdr:from>
    <xdr:to>
      <xdr:col>20</xdr:col>
      <xdr:colOff>38100</xdr:colOff>
      <xdr:row>73</xdr:row>
      <xdr:rowOff>52070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246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62247</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2235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72</xdr:row>
      <xdr:rowOff>137160</xdr:rowOff>
    </xdr:from>
    <xdr:to>
      <xdr:col>15</xdr:col>
      <xdr:colOff>149225</xdr:colOff>
      <xdr:row>73</xdr:row>
      <xdr:rowOff>67310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248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77487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225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26670</xdr:rowOff>
    </xdr:from>
    <xdr:to>
      <xdr:col>11</xdr:col>
      <xdr:colOff>60325</xdr:colOff>
      <xdr:row>73</xdr:row>
      <xdr:rowOff>128270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254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71</xdr:row>
      <xdr:rowOff>138447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231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57150</xdr:rowOff>
    </xdr:from>
    <xdr:to>
      <xdr:col>6</xdr:col>
      <xdr:colOff>171450</xdr:colOff>
      <xdr:row>73</xdr:row>
      <xdr:rowOff>158750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257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71</xdr:row>
      <xdr:rowOff>168927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234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tx1"/>
              </a:solidFill>
              <a:effectLst/>
              <a:latin typeface="+mn-lt"/>
              <a:ea typeface="+mn-ea"/>
              <a:cs typeface="+mn-cs"/>
            </a:rPr>
            <a:t>　令和</a:t>
          </a:r>
          <a:r>
            <a:rPr kumimoji="1" lang="ja-JP" altLang="en-US" sz="1000">
              <a:solidFill>
                <a:schemeClr val="tx1"/>
              </a:solidFill>
              <a:effectLst/>
              <a:latin typeface="+mn-lt"/>
              <a:ea typeface="+mn-ea"/>
              <a:cs typeface="+mn-cs"/>
            </a:rPr>
            <a:t>６</a:t>
          </a:r>
          <a:r>
            <a:rPr kumimoji="1" lang="ja-JP" altLang="ja-JP" sz="1000">
              <a:solidFill>
                <a:schemeClr val="tx1"/>
              </a:solidFill>
              <a:effectLst/>
              <a:latin typeface="+mn-lt"/>
              <a:ea typeface="+mn-ea"/>
              <a:cs typeface="+mn-cs"/>
            </a:rPr>
            <a:t>年度は類似団体平均より人件費で０．</a:t>
          </a:r>
          <a:r>
            <a:rPr kumimoji="1" lang="ja-JP" altLang="en-US" sz="1000">
              <a:solidFill>
                <a:schemeClr val="tx1"/>
              </a:solidFill>
              <a:effectLst/>
              <a:latin typeface="+mn-lt"/>
              <a:ea typeface="+mn-ea"/>
              <a:cs typeface="+mn-cs"/>
            </a:rPr>
            <a:t>３</a:t>
          </a:r>
          <a:r>
            <a:rPr kumimoji="1" lang="ja-JP" altLang="ja-JP" sz="1000">
              <a:solidFill>
                <a:schemeClr val="tx1"/>
              </a:solidFill>
              <a:effectLst/>
              <a:latin typeface="+mn-lt"/>
              <a:ea typeface="+mn-ea"/>
              <a:cs typeface="+mn-cs"/>
            </a:rPr>
            <a:t>ポイント、扶助費で</a:t>
          </a:r>
          <a:r>
            <a:rPr kumimoji="1" lang="ja-JP" altLang="en-US" sz="1000">
              <a:solidFill>
                <a:schemeClr val="tx1"/>
              </a:solidFill>
              <a:effectLst/>
              <a:latin typeface="+mn-lt"/>
              <a:ea typeface="+mn-ea"/>
              <a:cs typeface="+mn-cs"/>
            </a:rPr>
            <a:t>０</a:t>
          </a:r>
          <a:r>
            <a:rPr kumimoji="1" lang="ja-JP" altLang="ja-JP" sz="1000">
              <a:solidFill>
                <a:schemeClr val="tx1"/>
              </a:solidFill>
              <a:effectLst/>
              <a:latin typeface="+mn-lt"/>
              <a:ea typeface="+mn-ea"/>
              <a:cs typeface="+mn-cs"/>
            </a:rPr>
            <a:t>．</a:t>
          </a:r>
          <a:r>
            <a:rPr kumimoji="1" lang="ja-JP" altLang="en-US" sz="1000">
              <a:solidFill>
                <a:schemeClr val="tx1"/>
              </a:solidFill>
              <a:effectLst/>
              <a:latin typeface="+mn-lt"/>
              <a:ea typeface="+mn-ea"/>
              <a:cs typeface="+mn-cs"/>
            </a:rPr>
            <a:t>４</a:t>
          </a:r>
          <a:r>
            <a:rPr kumimoji="1" lang="ja-JP" altLang="ja-JP" sz="1000">
              <a:solidFill>
                <a:schemeClr val="tx1"/>
              </a:solidFill>
              <a:effectLst/>
              <a:latin typeface="+mn-lt"/>
              <a:ea typeface="+mn-ea"/>
              <a:cs typeface="+mn-cs"/>
            </a:rPr>
            <a:t>ポイント、その他で</a:t>
          </a:r>
          <a:r>
            <a:rPr kumimoji="1" lang="ja-JP" altLang="en-US" sz="1000">
              <a:solidFill>
                <a:schemeClr val="tx1"/>
              </a:solidFill>
              <a:effectLst/>
              <a:latin typeface="+mn-lt"/>
              <a:ea typeface="+mn-ea"/>
              <a:cs typeface="+mn-cs"/>
            </a:rPr>
            <a:t>６</a:t>
          </a:r>
          <a:r>
            <a:rPr kumimoji="1" lang="ja-JP" altLang="ja-JP" sz="1000">
              <a:solidFill>
                <a:schemeClr val="tx1"/>
              </a:solidFill>
              <a:effectLst/>
              <a:latin typeface="+mn-lt"/>
              <a:ea typeface="+mn-ea"/>
              <a:cs typeface="+mn-cs"/>
            </a:rPr>
            <a:t>．</a:t>
          </a:r>
          <a:r>
            <a:rPr kumimoji="1" lang="ja-JP" altLang="en-US" sz="1000">
              <a:solidFill>
                <a:schemeClr val="tx1"/>
              </a:solidFill>
              <a:effectLst/>
              <a:latin typeface="+mn-lt"/>
              <a:ea typeface="+mn-ea"/>
              <a:cs typeface="+mn-cs"/>
            </a:rPr>
            <a:t>２</a:t>
          </a:r>
          <a:r>
            <a:rPr kumimoji="1" lang="ja-JP" altLang="ja-JP" sz="1000">
              <a:solidFill>
                <a:schemeClr val="tx1"/>
              </a:solidFill>
              <a:effectLst/>
              <a:latin typeface="+mn-lt"/>
              <a:ea typeface="+mn-ea"/>
              <a:cs typeface="+mn-cs"/>
            </a:rPr>
            <a:t>ポイント下回った</a:t>
          </a:r>
          <a:r>
            <a:rPr kumimoji="1" lang="ja-JP" altLang="en-US" sz="1000">
              <a:solidFill>
                <a:schemeClr val="tx1"/>
              </a:solidFill>
              <a:effectLst/>
              <a:latin typeface="+mn-lt"/>
              <a:ea typeface="+mn-ea"/>
              <a:cs typeface="+mn-cs"/>
            </a:rPr>
            <a:t>ものの</a:t>
          </a:r>
          <a:r>
            <a:rPr kumimoji="1" lang="ja-JP" altLang="ja-JP" sz="1000">
              <a:solidFill>
                <a:schemeClr val="tx1"/>
              </a:solidFill>
              <a:effectLst/>
              <a:latin typeface="+mn-lt"/>
              <a:ea typeface="+mn-ea"/>
              <a:cs typeface="+mn-cs"/>
            </a:rPr>
            <a:t>、</a:t>
          </a:r>
          <a:r>
            <a:rPr kumimoji="1" lang="ja-JP" altLang="en-US" sz="1000">
              <a:solidFill>
                <a:schemeClr val="tx1"/>
              </a:solidFill>
              <a:effectLst/>
              <a:latin typeface="+mn-lt"/>
              <a:ea typeface="+mn-ea"/>
              <a:cs typeface="+mn-cs"/>
            </a:rPr>
            <a:t>物件費で７．７ポイント上回ったため、</a:t>
          </a:r>
          <a:r>
            <a:rPr kumimoji="1" lang="ja-JP" altLang="ja-JP" sz="1000">
              <a:solidFill>
                <a:schemeClr val="tx1"/>
              </a:solidFill>
              <a:effectLst/>
              <a:latin typeface="+mn-lt"/>
              <a:ea typeface="+mn-ea"/>
              <a:cs typeface="+mn-cs"/>
            </a:rPr>
            <a:t>公債費以外の経常収支比率で、０．</a:t>
          </a:r>
          <a:r>
            <a:rPr kumimoji="1" lang="ja-JP" altLang="en-US" sz="1000">
              <a:solidFill>
                <a:schemeClr val="tx1"/>
              </a:solidFill>
              <a:effectLst/>
              <a:latin typeface="+mn-lt"/>
              <a:ea typeface="+mn-ea"/>
              <a:cs typeface="+mn-cs"/>
            </a:rPr>
            <a:t>８</a:t>
          </a:r>
          <a:r>
            <a:rPr kumimoji="1" lang="ja-JP" altLang="ja-JP" sz="1000">
              <a:solidFill>
                <a:schemeClr val="tx1"/>
              </a:solidFill>
              <a:effectLst/>
              <a:latin typeface="+mn-lt"/>
              <a:ea typeface="+mn-ea"/>
              <a:cs typeface="+mn-cs"/>
            </a:rPr>
            <a:t>ポイント</a:t>
          </a:r>
          <a:r>
            <a:rPr kumimoji="1" lang="ja-JP" altLang="en-US" sz="1000">
              <a:solidFill>
                <a:schemeClr val="tx1"/>
              </a:solidFill>
              <a:effectLst/>
              <a:latin typeface="+mn-lt"/>
              <a:ea typeface="+mn-ea"/>
              <a:cs typeface="+mn-cs"/>
            </a:rPr>
            <a:t>上回った</a:t>
          </a:r>
          <a:r>
            <a:rPr kumimoji="1" lang="ja-JP" altLang="ja-JP" sz="1000">
              <a:solidFill>
                <a:schemeClr val="tx1"/>
              </a:solidFill>
              <a:effectLst/>
              <a:latin typeface="+mn-lt"/>
              <a:ea typeface="+mn-ea"/>
              <a:cs typeface="+mn-cs"/>
            </a:rPr>
            <a:t>。</a:t>
          </a:r>
          <a:r>
            <a:rPr kumimoji="1" lang="ja-JP" altLang="en-US" sz="1000">
              <a:solidFill>
                <a:schemeClr val="tx1"/>
              </a:solidFill>
              <a:effectLst/>
              <a:latin typeface="+mn-lt"/>
              <a:ea typeface="+mn-ea"/>
              <a:cs typeface="+mn-cs"/>
            </a:rPr>
            <a:t>その他</a:t>
          </a:r>
          <a:r>
            <a:rPr kumimoji="1" lang="ja-JP" altLang="ja-JP" sz="1000">
              <a:solidFill>
                <a:schemeClr val="tx1"/>
              </a:solidFill>
              <a:effectLst/>
              <a:latin typeface="+mn-lt"/>
              <a:ea typeface="+mn-ea"/>
              <a:cs typeface="+mn-cs"/>
            </a:rPr>
            <a:t>の経常収支比率が減少したものの、人件費、扶助費、</a:t>
          </a:r>
          <a:r>
            <a:rPr kumimoji="1" lang="ja-JP" altLang="en-US" sz="1000">
              <a:solidFill>
                <a:schemeClr val="tx1"/>
              </a:solidFill>
              <a:effectLst/>
              <a:latin typeface="+mn-lt"/>
              <a:ea typeface="+mn-ea"/>
              <a:cs typeface="+mn-cs"/>
            </a:rPr>
            <a:t>物件費、</a:t>
          </a:r>
          <a:r>
            <a:rPr kumimoji="1" lang="ja-JP" altLang="ja-JP" sz="1000">
              <a:solidFill>
                <a:schemeClr val="tx1"/>
              </a:solidFill>
              <a:effectLst/>
              <a:latin typeface="+mn-lt"/>
              <a:ea typeface="+mn-ea"/>
              <a:cs typeface="+mn-cs"/>
            </a:rPr>
            <a:t>補助費等の経常収支比率が増加したため、公債費以外の経常収支比率は増加した。</a:t>
          </a:r>
          <a:endParaRPr lang="ja-JP" altLang="ja-JP" sz="1100">
            <a:solidFill>
              <a:schemeClr val="tx1"/>
            </a:solidFill>
            <a:effectLst/>
          </a:endParaRPr>
        </a:p>
        <a:p>
          <a:r>
            <a:rPr kumimoji="1" lang="ja-JP" altLang="ja-JP" sz="1000">
              <a:solidFill>
                <a:schemeClr val="tx1"/>
              </a:solidFill>
              <a:effectLst/>
              <a:latin typeface="+mn-lt"/>
              <a:ea typeface="+mn-ea"/>
              <a:cs typeface="+mn-cs"/>
            </a:rPr>
            <a:t>　今後も、扶助費の増加が見込まれるため、定員適正化計画や中期財政計画等により、適正な水準の維持に努める。</a:t>
          </a:r>
          <a:endParaRPr lang="ja-JP" altLang="ja-JP" sz="1100">
            <a:solidFill>
              <a:schemeClr val="tx1"/>
            </a:solidFill>
            <a:effectLst/>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83566</xdr:rowOff>
    </xdr:from>
    <xdr:to>
      <xdr:col>82</xdr:col>
      <xdr:colOff>107950</xdr:colOff>
      <xdr:row>79</xdr:row>
      <xdr:rowOff>97282</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5994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169943</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83566</xdr:rowOff>
    </xdr:from>
    <xdr:to>
      <xdr:col>82</xdr:col>
      <xdr:colOff>196850</xdr:colOff>
      <xdr:row>73</xdr:row>
      <xdr:rowOff>83566</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12700</xdr:rowOff>
    </xdr:from>
    <xdr:to>
      <xdr:col>82</xdr:col>
      <xdr:colOff>107950</xdr:colOff>
      <xdr:row>76</xdr:row>
      <xdr:rowOff>90424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042900"/>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19575</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2878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03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97282</xdr:rowOff>
    </xdr:from>
    <xdr:to>
      <xdr:col>78</xdr:col>
      <xdr:colOff>69850</xdr:colOff>
      <xdr:row>76</xdr:row>
      <xdr:rowOff>12700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295603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55389</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742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168148</xdr:rowOff>
    </xdr:from>
    <xdr:to>
      <xdr:col>73</xdr:col>
      <xdr:colOff>180975</xdr:colOff>
      <xdr:row>75</xdr:row>
      <xdr:rowOff>97282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285544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144543</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66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168148</xdr:rowOff>
    </xdr:from>
    <xdr:to>
      <xdr:col>69</xdr:col>
      <xdr:colOff>92075</xdr:colOff>
      <xdr:row>75</xdr:row>
      <xdr:rowOff>65278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285544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57912</xdr:rowOff>
    </xdr:from>
    <xdr:to>
      <xdr:col>69</xdr:col>
      <xdr:colOff>142875</xdr:colOff>
      <xdr:row>74</xdr:row>
      <xdr:rowOff>159512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74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169689</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514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60198</xdr:rowOff>
    </xdr:from>
    <xdr:to>
      <xdr:col>65</xdr:col>
      <xdr:colOff>53975</xdr:colOff>
      <xdr:row>75</xdr:row>
      <xdr:rowOff>161798</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291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146575</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005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39624</xdr:rowOff>
    </xdr:from>
    <xdr:to>
      <xdr:col>82</xdr:col>
      <xdr:colOff>158750</xdr:colOff>
      <xdr:row>76</xdr:row>
      <xdr:rowOff>141224</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11701</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041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133350</xdr:rowOff>
    </xdr:from>
    <xdr:to>
      <xdr:col>78</xdr:col>
      <xdr:colOff>120650</xdr:colOff>
      <xdr:row>76</xdr:row>
      <xdr:rowOff>63500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48277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07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46482</xdr:rowOff>
    </xdr:from>
    <xdr:to>
      <xdr:col>74</xdr:col>
      <xdr:colOff>31750</xdr:colOff>
      <xdr:row>75</xdr:row>
      <xdr:rowOff>148081</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9052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132859</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991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117348</xdr:rowOff>
    </xdr:from>
    <xdr:to>
      <xdr:col>69</xdr:col>
      <xdr:colOff>142875</xdr:colOff>
      <xdr:row>75</xdr:row>
      <xdr:rowOff>47498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80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32275</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89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14478</xdr:rowOff>
    </xdr:from>
    <xdr:to>
      <xdr:col>65</xdr:col>
      <xdr:colOff>53975</xdr:colOff>
      <xdr:row>75</xdr:row>
      <xdr:rowOff>116078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287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126255</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642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愛知県日進市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27432</xdr:rowOff>
    </xdr:from>
    <xdr:to>
      <xdr:col>29</xdr:col>
      <xdr:colOff>127000</xdr:colOff>
      <xdr:row>20</xdr:row>
      <xdr:rowOff>109982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2457"/>
          <a:ext cx="0" cy="1454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82059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109982</xdr:rowOff>
    </xdr:from>
    <xdr:to>
      <xdr:col>30</xdr:col>
      <xdr:colOff>25400</xdr:colOff>
      <xdr:row>20</xdr:row>
      <xdr:rowOff>109982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66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27432</xdr:rowOff>
    </xdr:from>
    <xdr:to>
      <xdr:col>30</xdr:col>
      <xdr:colOff>25400</xdr:colOff>
      <xdr:row>12</xdr:row>
      <xdr:rowOff>27432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2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143421</xdr:rowOff>
    </xdr:from>
    <xdr:to>
      <xdr:col>29</xdr:col>
      <xdr:colOff>127000</xdr:colOff>
      <xdr:row>20</xdr:row>
      <xdr:rowOff>43256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448596"/>
          <a:ext cx="647700" cy="712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122420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84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105893</xdr:rowOff>
    </xdr:from>
    <xdr:to>
      <xdr:col>29</xdr:col>
      <xdr:colOff>177800</xdr:colOff>
      <xdr:row>19</xdr:row>
      <xdr:rowOff>36043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9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43256</xdr:rowOff>
    </xdr:from>
    <xdr:to>
      <xdr:col>26</xdr:col>
      <xdr:colOff>50800</xdr:colOff>
      <xdr:row>20</xdr:row>
      <xdr:rowOff>77267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519881"/>
          <a:ext cx="698500" cy="340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7658</xdr:rowOff>
    </xdr:from>
    <xdr:to>
      <xdr:col>26</xdr:col>
      <xdr:colOff>101600</xdr:colOff>
      <xdr:row>19</xdr:row>
      <xdr:rowOff>109258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1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119435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81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77267</xdr:rowOff>
    </xdr:from>
    <xdr:to>
      <xdr:col>22</xdr:col>
      <xdr:colOff>114300</xdr:colOff>
      <xdr:row>20</xdr:row>
      <xdr:rowOff>79858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553892"/>
          <a:ext cx="698500" cy="25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37592</xdr:rowOff>
    </xdr:from>
    <xdr:to>
      <xdr:col>22</xdr:col>
      <xdr:colOff>165100</xdr:colOff>
      <xdr:row>19</xdr:row>
      <xdr:rowOff>139192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42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149369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11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79858</xdr:rowOff>
    </xdr:from>
    <xdr:to>
      <xdr:col>18</xdr:col>
      <xdr:colOff>177800</xdr:colOff>
      <xdr:row>20</xdr:row>
      <xdr:rowOff>88595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556483"/>
          <a:ext cx="698500" cy="87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39815</xdr:rowOff>
    </xdr:from>
    <xdr:to>
      <xdr:col>19</xdr:col>
      <xdr:colOff>38100</xdr:colOff>
      <xdr:row>19</xdr:row>
      <xdr:rowOff>141415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4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151591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13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58445</xdr:rowOff>
    </xdr:from>
    <xdr:to>
      <xdr:col>15</xdr:col>
      <xdr:colOff>101600</xdr:colOff>
      <xdr:row>19</xdr:row>
      <xdr:rowOff>160045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3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170222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3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92621</xdr:rowOff>
    </xdr:from>
    <xdr:to>
      <xdr:col>29</xdr:col>
      <xdr:colOff>177800</xdr:colOff>
      <xdr:row>20</xdr:row>
      <xdr:rowOff>22771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3977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64698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69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163906</xdr:rowOff>
    </xdr:from>
    <xdr:to>
      <xdr:col>26</xdr:col>
      <xdr:colOff>101600</xdr:colOff>
      <xdr:row>20</xdr:row>
      <xdr:rowOff>94056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4690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78833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5554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26467</xdr:rowOff>
    </xdr:from>
    <xdr:to>
      <xdr:col>22</xdr:col>
      <xdr:colOff>165100</xdr:colOff>
      <xdr:row>20</xdr:row>
      <xdr:rowOff>128067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5030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112844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8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29058</xdr:rowOff>
    </xdr:from>
    <xdr:to>
      <xdr:col>19</xdr:col>
      <xdr:colOff>38100</xdr:colOff>
      <xdr:row>20</xdr:row>
      <xdr:rowOff>130658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5056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115435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92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37795</xdr:rowOff>
    </xdr:from>
    <xdr:to>
      <xdr:col>15</xdr:col>
      <xdr:colOff>101600</xdr:colOff>
      <xdr:row>20</xdr:row>
      <xdr:rowOff>139395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5144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124172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60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71417</xdr:rowOff>
    </xdr:from>
    <xdr:to>
      <xdr:col>29</xdr:col>
      <xdr:colOff>127000</xdr:colOff>
      <xdr:row>37</xdr:row>
      <xdr:rowOff>141630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7196117"/>
          <a:ext cx="647700" cy="702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77085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874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94735</xdr:rowOff>
    </xdr:from>
    <xdr:to>
      <xdr:col>26</xdr:col>
      <xdr:colOff>50800</xdr:colOff>
      <xdr:row>37</xdr:row>
      <xdr:rowOff>141630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7219435"/>
          <a:ext cx="698500" cy="468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337253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04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94735</xdr:rowOff>
    </xdr:from>
    <xdr:to>
      <xdr:col>22</xdr:col>
      <xdr:colOff>114300</xdr:colOff>
      <xdr:row>37</xdr:row>
      <xdr:rowOff>96727</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219435"/>
          <a:ext cx="698500" cy="19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331636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9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88040</xdr:rowOff>
    </xdr:from>
    <xdr:to>
      <xdr:col>18</xdr:col>
      <xdr:colOff>177800</xdr:colOff>
      <xdr:row>37</xdr:row>
      <xdr:rowOff>96727</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7212740"/>
          <a:ext cx="698500" cy="86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2877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1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238768</xdr:rowOff>
    </xdr:from>
    <xdr:to>
      <xdr:col>15</xdr:col>
      <xdr:colOff>101600</xdr:colOff>
      <xdr:row>35</xdr:row>
      <xdr:rowOff>340368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7645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1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20617</xdr:rowOff>
    </xdr:from>
    <xdr:to>
      <xdr:col>29</xdr:col>
      <xdr:colOff>177800</xdr:colOff>
      <xdr:row>37</xdr:row>
      <xdr:rowOff>122217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1453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164144</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117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90830</xdr:rowOff>
    </xdr:from>
    <xdr:to>
      <xdr:col>26</xdr:col>
      <xdr:colOff>101600</xdr:colOff>
      <xdr:row>37</xdr:row>
      <xdr:rowOff>192430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2155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177207</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301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43935</xdr:rowOff>
    </xdr:from>
    <xdr:to>
      <xdr:col>22</xdr:col>
      <xdr:colOff>165100</xdr:colOff>
      <xdr:row>37</xdr:row>
      <xdr:rowOff>145535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1686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130312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255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45927</xdr:rowOff>
    </xdr:from>
    <xdr:to>
      <xdr:col>19</xdr:col>
      <xdr:colOff>38100</xdr:colOff>
      <xdr:row>37</xdr:row>
      <xdr:rowOff>147527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1706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132304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257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37240</xdr:rowOff>
    </xdr:from>
    <xdr:to>
      <xdr:col>15</xdr:col>
      <xdr:colOff>101600</xdr:colOff>
      <xdr:row>37</xdr:row>
      <xdr:rowOff>138840</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1619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123617</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24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愛知県日進市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94,207
91,991
34.91
36,537,253
34,193,324
1,898,595
19,570,785
7,125,467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0291"/>
          <a:ext cx="127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6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140549</xdr:rowOff>
    </xdr:from>
    <xdr:to>
      <xdr:col>24</xdr:col>
      <xdr:colOff>63500</xdr:colOff>
      <xdr:row>38</xdr:row>
      <xdr:rowOff>47346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84199"/>
          <a:ext cx="838200" cy="78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57109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57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47346</xdr:rowOff>
    </xdr:from>
    <xdr:to>
      <xdr:col>19</xdr:col>
      <xdr:colOff>177800</xdr:colOff>
      <xdr:row>38</xdr:row>
      <xdr:rowOff>85342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562446"/>
          <a:ext cx="889000" cy="37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76627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7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84166</xdr:rowOff>
    </xdr:from>
    <xdr:to>
      <xdr:col>15</xdr:col>
      <xdr:colOff>50800</xdr:colOff>
      <xdr:row>38</xdr:row>
      <xdr:rowOff>85342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599266"/>
          <a:ext cx="889000" cy="1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95731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84166</xdr:rowOff>
    </xdr:from>
    <xdr:to>
      <xdr:col>10</xdr:col>
      <xdr:colOff>114300</xdr:colOff>
      <xdr:row>38</xdr:row>
      <xdr:rowOff>101753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599266"/>
          <a:ext cx="889000" cy="17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100483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10294</xdr:rowOff>
    </xdr:from>
    <xdr:to>
      <xdr:col>6</xdr:col>
      <xdr:colOff>38100</xdr:colOff>
      <xdr:row>37</xdr:row>
      <xdr:rowOff>111894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128421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89749</xdr:rowOff>
    </xdr:from>
    <xdr:to>
      <xdr:col>24</xdr:col>
      <xdr:colOff>114300</xdr:colOff>
      <xdr:row>38</xdr:row>
      <xdr:rowOff>19900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3339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68176</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41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167996</xdr:rowOff>
    </xdr:from>
    <xdr:to>
      <xdr:col>20</xdr:col>
      <xdr:colOff>38100</xdr:colOff>
      <xdr:row>38</xdr:row>
      <xdr:rowOff>98146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51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89273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60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34542</xdr:rowOff>
    </xdr:from>
    <xdr:to>
      <xdr:col>15</xdr:col>
      <xdr:colOff>101600</xdr:colOff>
      <xdr:row>38</xdr:row>
      <xdr:rowOff>136142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54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127269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64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33366</xdr:rowOff>
    </xdr:from>
    <xdr:to>
      <xdr:col>10</xdr:col>
      <xdr:colOff>165100</xdr:colOff>
      <xdr:row>38</xdr:row>
      <xdr:rowOff>134966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4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126093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64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50953</xdr:rowOff>
    </xdr:from>
    <xdr:to>
      <xdr:col>6</xdr:col>
      <xdr:colOff>38100</xdr:colOff>
      <xdr:row>38</xdr:row>
      <xdr:rowOff>152553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6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143680</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5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1253"/>
          <a:ext cx="1270" cy="137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165567</xdr:rowOff>
    </xdr:from>
    <xdr:to>
      <xdr:col>24</xdr:col>
      <xdr:colOff>63500</xdr:colOff>
      <xdr:row>57</xdr:row>
      <xdr:rowOff>168464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3797300" y="9938217"/>
          <a:ext cx="838200" cy="2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131884</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904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2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165567</xdr:rowOff>
    </xdr:from>
    <xdr:to>
      <xdr:col>19</xdr:col>
      <xdr:colOff>177800</xdr:colOff>
      <xdr:row>57</xdr:row>
      <xdr:rowOff>169059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908300" y="9938217"/>
          <a:ext cx="889000" cy="3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93345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10037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169059</xdr:rowOff>
    </xdr:from>
    <xdr:to>
      <xdr:col>15</xdr:col>
      <xdr:colOff>50800</xdr:colOff>
      <xdr:row>58</xdr:row>
      <xdr:rowOff>24078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9941709"/>
          <a:ext cx="889000" cy="26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84991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1002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24078</xdr:rowOff>
    </xdr:from>
    <xdr:to>
      <xdr:col>10</xdr:col>
      <xdr:colOff>114300</xdr:colOff>
      <xdr:row>58</xdr:row>
      <xdr:rowOff>46823</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9968178"/>
          <a:ext cx="889000" cy="22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97245</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1004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25953</xdr:rowOff>
    </xdr:from>
    <xdr:to>
      <xdr:col>6</xdr:col>
      <xdr:colOff>38100</xdr:colOff>
      <xdr:row>58</xdr:row>
      <xdr:rowOff>127553</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118680</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1006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117664</xdr:rowOff>
    </xdr:from>
    <xdr:to>
      <xdr:col>24</xdr:col>
      <xdr:colOff>114300</xdr:colOff>
      <xdr:row>58</xdr:row>
      <xdr:rowOff>47814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89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140541</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74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114767</xdr:rowOff>
    </xdr:from>
    <xdr:to>
      <xdr:col>20</xdr:col>
      <xdr:colOff>38100</xdr:colOff>
      <xdr:row>58</xdr:row>
      <xdr:rowOff>44917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88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61444</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966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118259</xdr:rowOff>
    </xdr:from>
    <xdr:to>
      <xdr:col>15</xdr:col>
      <xdr:colOff>101600</xdr:colOff>
      <xdr:row>58</xdr:row>
      <xdr:rowOff>48409</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890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64936</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966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144728</xdr:rowOff>
    </xdr:from>
    <xdr:to>
      <xdr:col>10</xdr:col>
      <xdr:colOff>165100</xdr:colOff>
      <xdr:row>58</xdr:row>
      <xdr:rowOff>74878</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1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91405</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9692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167473</xdr:rowOff>
    </xdr:from>
    <xdr:to>
      <xdr:col>6</xdr:col>
      <xdr:colOff>38100</xdr:colOff>
      <xdr:row>58</xdr:row>
      <xdr:rowOff>97623</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940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114150</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971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04548"/>
          <a:ext cx="1270" cy="1464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8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56642</xdr:rowOff>
    </xdr:from>
    <xdr:to>
      <xdr:col>24</xdr:col>
      <xdr:colOff>63500</xdr:colOff>
      <xdr:row>78</xdr:row>
      <xdr:rowOff>101981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3797300" y="13429742"/>
          <a:ext cx="838200" cy="4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6621</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208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56642</xdr:rowOff>
    </xdr:from>
    <xdr:to>
      <xdr:col>19</xdr:col>
      <xdr:colOff>177800</xdr:colOff>
      <xdr:row>78</xdr:row>
      <xdr:rowOff>89446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908300" y="13429742"/>
          <a:ext cx="889000" cy="32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112462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142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89446</xdr:rowOff>
    </xdr:from>
    <xdr:to>
      <xdr:col>15</xdr:col>
      <xdr:colOff>50800</xdr:colOff>
      <xdr:row>78</xdr:row>
      <xdr:rowOff>113640</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3462546"/>
          <a:ext cx="889000" cy="24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118560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106363</xdr:rowOff>
    </xdr:from>
    <xdr:to>
      <xdr:col>10</xdr:col>
      <xdr:colOff>114300</xdr:colOff>
      <xdr:row>78</xdr:row>
      <xdr:rowOff>113640</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a:off x="1130300" y="13479463"/>
          <a:ext cx="889000" cy="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118063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167920</xdr:rowOff>
    </xdr:from>
    <xdr:to>
      <xdr:col>6</xdr:col>
      <xdr:colOff>38100</xdr:colOff>
      <xdr:row>78</xdr:row>
      <xdr:rowOff>98070</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114597</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51181</xdr:rowOff>
    </xdr:from>
    <xdr:to>
      <xdr:col>24</xdr:col>
      <xdr:colOff>114300</xdr:colOff>
      <xdr:row>78</xdr:row>
      <xdr:rowOff>152781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42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137558</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339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5842</xdr:rowOff>
    </xdr:from>
    <xdr:to>
      <xdr:col>20</xdr:col>
      <xdr:colOff>38100</xdr:colOff>
      <xdr:row>78</xdr:row>
      <xdr:rowOff>107442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378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98569</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47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38646</xdr:rowOff>
    </xdr:from>
    <xdr:to>
      <xdr:col>15</xdr:col>
      <xdr:colOff>101600</xdr:colOff>
      <xdr:row>78</xdr:row>
      <xdr:rowOff>140246</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411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131373</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504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62840</xdr:rowOff>
    </xdr:from>
    <xdr:to>
      <xdr:col>10</xdr:col>
      <xdr:colOff>165100</xdr:colOff>
      <xdr:row>78</xdr:row>
      <xdr:rowOff>164440</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43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155567</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528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55563</xdr:rowOff>
    </xdr:from>
    <xdr:to>
      <xdr:col>6</xdr:col>
      <xdr:colOff>38100</xdr:colOff>
      <xdr:row>78</xdr:row>
      <xdr:rowOff>157163</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428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148290</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521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52208</xdr:rowOff>
    </xdr:from>
    <xdr:to>
      <xdr:col>24</xdr:col>
      <xdr:colOff>62865</xdr:colOff>
      <xdr:row>97</xdr:row>
      <xdr:rowOff>131425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654158"/>
          <a:ext cx="1270" cy="1107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135252</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6765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131425</xdr:rowOff>
    </xdr:from>
    <xdr:to>
      <xdr:col>24</xdr:col>
      <xdr:colOff>152400</xdr:colOff>
      <xdr:row>97</xdr:row>
      <xdr:rowOff>131425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762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170335</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429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52208</xdr:rowOff>
    </xdr:from>
    <xdr:to>
      <xdr:col>24</xdr:col>
      <xdr:colOff>152400</xdr:colOff>
      <xdr:row>91</xdr:row>
      <xdr:rowOff>52208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654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88021</xdr:rowOff>
    </xdr:from>
    <xdr:to>
      <xdr:col>24</xdr:col>
      <xdr:colOff>63500</xdr:colOff>
      <xdr:row>97</xdr:row>
      <xdr:rowOff>151533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3797300" y="16718671"/>
          <a:ext cx="838200" cy="63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78280</xdr:rowOff>
    </xdr:from>
    <xdr:ext cx="599010"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1945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55403</xdr:rowOff>
    </xdr:from>
    <xdr:to>
      <xdr:col>24</xdr:col>
      <xdr:colOff>114300</xdr:colOff>
      <xdr:row>95</xdr:row>
      <xdr:rowOff>157003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343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151533</xdr:rowOff>
    </xdr:from>
    <xdr:to>
      <xdr:col>19</xdr:col>
      <xdr:colOff>177800</xdr:colOff>
      <xdr:row>97</xdr:row>
      <xdr:rowOff>160426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782183"/>
          <a:ext cx="889000" cy="8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129332</xdr:rowOff>
    </xdr:from>
    <xdr:to>
      <xdr:col>20</xdr:col>
      <xdr:colOff>38100</xdr:colOff>
      <xdr:row>96</xdr:row>
      <xdr:rowOff>59482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41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76009</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497795" y="16192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87519</xdr:rowOff>
    </xdr:from>
    <xdr:to>
      <xdr:col>15</xdr:col>
      <xdr:colOff>50800</xdr:colOff>
      <xdr:row>97</xdr:row>
      <xdr:rowOff>160426</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2019300" y="16718169"/>
          <a:ext cx="889000" cy="72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21036</xdr:rowOff>
    </xdr:from>
    <xdr:to>
      <xdr:col>15</xdr:col>
      <xdr:colOff>101600</xdr:colOff>
      <xdr:row>96</xdr:row>
      <xdr:rowOff>122636</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48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139163</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08795" y="16255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87519</xdr:rowOff>
    </xdr:from>
    <xdr:to>
      <xdr:col>10</xdr:col>
      <xdr:colOff>114300</xdr:colOff>
      <xdr:row>98</xdr:row>
      <xdr:rowOff>92015</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718169"/>
          <a:ext cx="889000" cy="175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96314</xdr:rowOff>
    </xdr:from>
    <xdr:to>
      <xdr:col>10</xdr:col>
      <xdr:colOff>165100</xdr:colOff>
      <xdr:row>96</xdr:row>
      <xdr:rowOff>26464</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38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42991</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19795" y="16159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122779</xdr:rowOff>
    </xdr:from>
    <xdr:to>
      <xdr:col>6</xdr:col>
      <xdr:colOff>38100</xdr:colOff>
      <xdr:row>97</xdr:row>
      <xdr:rowOff>52929</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58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69456</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30795" y="16357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37221</xdr:rowOff>
    </xdr:from>
    <xdr:to>
      <xdr:col>24</xdr:col>
      <xdr:colOff>114300</xdr:colOff>
      <xdr:row>97</xdr:row>
      <xdr:rowOff>138821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66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123598</xdr:rowOff>
    </xdr:from>
    <xdr:ext cx="534377"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582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100733</xdr:rowOff>
    </xdr:from>
    <xdr:to>
      <xdr:col>20</xdr:col>
      <xdr:colOff>38100</xdr:colOff>
      <xdr:row>98</xdr:row>
      <xdr:rowOff>30883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73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22010</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530111" y="1682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109626</xdr:rowOff>
    </xdr:from>
    <xdr:to>
      <xdr:col>15</xdr:col>
      <xdr:colOff>101600</xdr:colOff>
      <xdr:row>98</xdr:row>
      <xdr:rowOff>39776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74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30903</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41111" y="1683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36719</xdr:rowOff>
    </xdr:from>
    <xdr:to>
      <xdr:col>10</xdr:col>
      <xdr:colOff>165100</xdr:colOff>
      <xdr:row>97</xdr:row>
      <xdr:rowOff>138319</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66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129446</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52111" y="16760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41215</xdr:rowOff>
    </xdr:from>
    <xdr:to>
      <xdr:col>6</xdr:col>
      <xdr:colOff>38100</xdr:colOff>
      <xdr:row>98</xdr:row>
      <xdr:rowOff>142815</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84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133942</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63111" y="1693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168146</xdr:rowOff>
    </xdr:from>
    <xdr:to>
      <xdr:col>54</xdr:col>
      <xdr:colOff>189865</xdr:colOff>
      <xdr:row>38</xdr:row>
      <xdr:rowOff>77750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140196"/>
          <a:ext cx="1270" cy="1452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81577</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59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77750</xdr:rowOff>
    </xdr:from>
    <xdr:to>
      <xdr:col>55</xdr:col>
      <xdr:colOff>88900</xdr:colOff>
      <xdr:row>38</xdr:row>
      <xdr:rowOff>77750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592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114823</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491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168146</xdr:rowOff>
    </xdr:from>
    <xdr:to>
      <xdr:col>55</xdr:col>
      <xdr:colOff>88900</xdr:colOff>
      <xdr:row>29</xdr:row>
      <xdr:rowOff>168146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14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63081</xdr:rowOff>
    </xdr:from>
    <xdr:to>
      <xdr:col>55</xdr:col>
      <xdr:colOff>0</xdr:colOff>
      <xdr:row>37</xdr:row>
      <xdr:rowOff>75166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406731"/>
          <a:ext cx="838200" cy="12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108630</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109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85753</xdr:rowOff>
    </xdr:from>
    <xdr:to>
      <xdr:col>55</xdr:col>
      <xdr:colOff>50800</xdr:colOff>
      <xdr:row>37</xdr:row>
      <xdr:rowOff>15903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25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75166</xdr:rowOff>
    </xdr:from>
    <xdr:to>
      <xdr:col>50</xdr:col>
      <xdr:colOff>114300</xdr:colOff>
      <xdr:row>37</xdr:row>
      <xdr:rowOff>95039</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8750300" y="6418816"/>
          <a:ext cx="889000" cy="19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84351</xdr:rowOff>
    </xdr:from>
    <xdr:to>
      <xdr:col>50</xdr:col>
      <xdr:colOff>165100</xdr:colOff>
      <xdr:row>37</xdr:row>
      <xdr:rowOff>14501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31028</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03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95039</xdr:rowOff>
    </xdr:from>
    <xdr:to>
      <xdr:col>45</xdr:col>
      <xdr:colOff>177800</xdr:colOff>
      <xdr:row>37</xdr:row>
      <xdr:rowOff>122494</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438689"/>
          <a:ext cx="889000" cy="27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73630</xdr:rowOff>
    </xdr:from>
    <xdr:to>
      <xdr:col>46</xdr:col>
      <xdr:colOff>38100</xdr:colOff>
      <xdr:row>37</xdr:row>
      <xdr:rowOff>3780</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20307</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02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39215</xdr:rowOff>
    </xdr:from>
    <xdr:to>
      <xdr:col>41</xdr:col>
      <xdr:colOff>50800</xdr:colOff>
      <xdr:row>37</xdr:row>
      <xdr:rowOff>122494</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697065"/>
          <a:ext cx="889000" cy="769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113391</xdr:rowOff>
    </xdr:from>
    <xdr:to>
      <xdr:col>41</xdr:col>
      <xdr:colOff>101600</xdr:colOff>
      <xdr:row>37</xdr:row>
      <xdr:rowOff>43541</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60068</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16053</xdr:rowOff>
    </xdr:from>
    <xdr:to>
      <xdr:col>36</xdr:col>
      <xdr:colOff>165100</xdr:colOff>
      <xdr:row>32</xdr:row>
      <xdr:rowOff>117653</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134180</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27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12281</xdr:rowOff>
    </xdr:from>
    <xdr:to>
      <xdr:col>55</xdr:col>
      <xdr:colOff>50800</xdr:colOff>
      <xdr:row>37</xdr:row>
      <xdr:rowOff>113881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355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162158</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334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24366</xdr:rowOff>
    </xdr:from>
    <xdr:to>
      <xdr:col>50</xdr:col>
      <xdr:colOff>165100</xdr:colOff>
      <xdr:row>37</xdr:row>
      <xdr:rowOff>125966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36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117093</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46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44239</xdr:rowOff>
    </xdr:from>
    <xdr:to>
      <xdr:col>46</xdr:col>
      <xdr:colOff>38100</xdr:colOff>
      <xdr:row>37</xdr:row>
      <xdr:rowOff>145839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38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136966</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480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71694</xdr:rowOff>
    </xdr:from>
    <xdr:to>
      <xdr:col>41</xdr:col>
      <xdr:colOff>101600</xdr:colOff>
      <xdr:row>38</xdr:row>
      <xdr:rowOff>1844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41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164421</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5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159865</xdr:rowOff>
    </xdr:from>
    <xdr:to>
      <xdr:col>36</xdr:col>
      <xdr:colOff>165100</xdr:colOff>
      <xdr:row>33</xdr:row>
      <xdr:rowOff>90015</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64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81142</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738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531182"/>
          <a:ext cx="1270" cy="159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1013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1012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3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5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161362</xdr:rowOff>
    </xdr:from>
    <xdr:to>
      <xdr:col>55</xdr:col>
      <xdr:colOff>0</xdr:colOff>
      <xdr:row>58</xdr:row>
      <xdr:rowOff>65993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9639300" y="9762562"/>
          <a:ext cx="838200" cy="247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35163</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464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6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162419</xdr:rowOff>
    </xdr:from>
    <xdr:to>
      <xdr:col>50</xdr:col>
      <xdr:colOff>114300</xdr:colOff>
      <xdr:row>58</xdr:row>
      <xdr:rowOff>65993</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8750300" y="9935069"/>
          <a:ext cx="889000" cy="75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8558</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43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162419</xdr:rowOff>
    </xdr:from>
    <xdr:to>
      <xdr:col>45</xdr:col>
      <xdr:colOff>177800</xdr:colOff>
      <xdr:row>58</xdr:row>
      <xdr:rowOff>100925</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7861300" y="9935069"/>
          <a:ext cx="889000" cy="109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24964</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45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86752</xdr:rowOff>
    </xdr:from>
    <xdr:to>
      <xdr:col>41</xdr:col>
      <xdr:colOff>50800</xdr:colOff>
      <xdr:row>58</xdr:row>
      <xdr:rowOff>100925</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a:off x="6972300" y="10030852"/>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8962</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43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67314</xdr:rowOff>
    </xdr:from>
    <xdr:to>
      <xdr:col>36</xdr:col>
      <xdr:colOff>165100</xdr:colOff>
      <xdr:row>56</xdr:row>
      <xdr:rowOff>168914</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13991</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44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110562</xdr:rowOff>
    </xdr:from>
    <xdr:to>
      <xdr:col>55</xdr:col>
      <xdr:colOff>50800</xdr:colOff>
      <xdr:row>57</xdr:row>
      <xdr:rowOff>40712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711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88989</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690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15193</xdr:rowOff>
    </xdr:from>
    <xdr:to>
      <xdr:col>50</xdr:col>
      <xdr:colOff>165100</xdr:colOff>
      <xdr:row>58</xdr:row>
      <xdr:rowOff>116793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95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107920</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1005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111619</xdr:rowOff>
    </xdr:from>
    <xdr:to>
      <xdr:col>46</xdr:col>
      <xdr:colOff>38100</xdr:colOff>
      <xdr:row>58</xdr:row>
      <xdr:rowOff>41769</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88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32896</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9976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50125</xdr:rowOff>
    </xdr:from>
    <xdr:to>
      <xdr:col>41</xdr:col>
      <xdr:colOff>101600</xdr:colOff>
      <xdr:row>58</xdr:row>
      <xdr:rowOff>151725</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99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142852</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1008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35952</xdr:rowOff>
    </xdr:from>
    <xdr:to>
      <xdr:col>36</xdr:col>
      <xdr:colOff>165100</xdr:colOff>
      <xdr:row>58</xdr:row>
      <xdr:rowOff>137552</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98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128679</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10072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004287"/>
          <a:ext cx="1270" cy="158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7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00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168294</xdr:rowOff>
    </xdr:from>
    <xdr:to>
      <xdr:col>55</xdr:col>
      <xdr:colOff>0</xdr:colOff>
      <xdr:row>78</xdr:row>
      <xdr:rowOff>94666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9639300" y="13198494"/>
          <a:ext cx="838200" cy="269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51325</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252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94666</xdr:rowOff>
    </xdr:from>
    <xdr:to>
      <xdr:col>50</xdr:col>
      <xdr:colOff>114300</xdr:colOff>
      <xdr:row>78</xdr:row>
      <xdr:rowOff>138004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8750300" y="13467766"/>
          <a:ext cx="889000" cy="4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66552</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309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138004</xdr:rowOff>
    </xdr:from>
    <xdr:to>
      <xdr:col>45</xdr:col>
      <xdr:colOff>177800</xdr:colOff>
      <xdr:row>79</xdr:row>
      <xdr:rowOff>3054</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7861300" y="13511104"/>
          <a:ext cx="889000" cy="36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90212</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3054</xdr:rowOff>
    </xdr:from>
    <xdr:to>
      <xdr:col>41</xdr:col>
      <xdr:colOff>50800</xdr:colOff>
      <xdr:row>79</xdr:row>
      <xdr:rowOff>6445</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6972300" y="13547604"/>
          <a:ext cx="889000" cy="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68115</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129972</xdr:rowOff>
    </xdr:from>
    <xdr:to>
      <xdr:col>36</xdr:col>
      <xdr:colOff>165100</xdr:colOff>
      <xdr:row>78</xdr:row>
      <xdr:rowOff>60122</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76649</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117494</xdr:rowOff>
    </xdr:from>
    <xdr:to>
      <xdr:col>55</xdr:col>
      <xdr:colOff>50800</xdr:colOff>
      <xdr:row>77</xdr:row>
      <xdr:rowOff>47644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14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140371</xdr:rowOff>
    </xdr:from>
    <xdr:ext cx="534377"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299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43866</xdr:rowOff>
    </xdr:from>
    <xdr:to>
      <xdr:col>50</xdr:col>
      <xdr:colOff>165100</xdr:colOff>
      <xdr:row>78</xdr:row>
      <xdr:rowOff>145466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416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136593</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404428" y="1350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87204</xdr:rowOff>
    </xdr:from>
    <xdr:to>
      <xdr:col>46</xdr:col>
      <xdr:colOff>38100</xdr:colOff>
      <xdr:row>79</xdr:row>
      <xdr:rowOff>17354</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460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8481</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515428" y="13553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123704</xdr:rowOff>
    </xdr:from>
    <xdr:to>
      <xdr:col>41</xdr:col>
      <xdr:colOff>101600</xdr:colOff>
      <xdr:row>79</xdr:row>
      <xdr:rowOff>53854</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49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44981</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626428" y="1358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127095</xdr:rowOff>
    </xdr:from>
    <xdr:to>
      <xdr:col>36</xdr:col>
      <xdr:colOff>165100</xdr:colOff>
      <xdr:row>79</xdr:row>
      <xdr:rowOff>57245</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50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48372</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37428" y="13592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547467"/>
          <a:ext cx="1270" cy="14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9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96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3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54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155880</xdr:rowOff>
    </xdr:from>
    <xdr:to>
      <xdr:col>55</xdr:col>
      <xdr:colOff>0</xdr:colOff>
      <xdr:row>98</xdr:row>
      <xdr:rowOff>82156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9639300" y="16786530"/>
          <a:ext cx="838200" cy="97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162222</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449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5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82156</xdr:rowOff>
    </xdr:from>
    <xdr:to>
      <xdr:col>50</xdr:col>
      <xdr:colOff>114300</xdr:colOff>
      <xdr:row>98</xdr:row>
      <xdr:rowOff>84176</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8750300" y="16884256"/>
          <a:ext cx="889000" cy="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115664</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4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84176</xdr:rowOff>
    </xdr:from>
    <xdr:to>
      <xdr:col>45</xdr:col>
      <xdr:colOff>177800</xdr:colOff>
      <xdr:row>98</xdr:row>
      <xdr:rowOff>95529</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7861300" y="16886276"/>
          <a:ext cx="889000" cy="11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120883</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40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95529</xdr:rowOff>
    </xdr:from>
    <xdr:to>
      <xdr:col>41</xdr:col>
      <xdr:colOff>50800</xdr:colOff>
      <xdr:row>98</xdr:row>
      <xdr:rowOff>115125</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6972300" y="16897629"/>
          <a:ext cx="889000" cy="19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124020</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4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433</xdr:rowOff>
    </xdr:from>
    <xdr:to>
      <xdr:col>36</xdr:col>
      <xdr:colOff>165100</xdr:colOff>
      <xdr:row>97</xdr:row>
      <xdr:rowOff>102033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118560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40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105080</xdr:rowOff>
    </xdr:from>
    <xdr:to>
      <xdr:col>55</xdr:col>
      <xdr:colOff>50800</xdr:colOff>
      <xdr:row>98</xdr:row>
      <xdr:rowOff>35230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73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83507</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714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31356</xdr:rowOff>
    </xdr:from>
    <xdr:to>
      <xdr:col>50</xdr:col>
      <xdr:colOff>165100</xdr:colOff>
      <xdr:row>98</xdr:row>
      <xdr:rowOff>132956</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83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124083</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692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33376</xdr:rowOff>
    </xdr:from>
    <xdr:to>
      <xdr:col>46</xdr:col>
      <xdr:colOff>38100</xdr:colOff>
      <xdr:row>98</xdr:row>
      <xdr:rowOff>134976</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83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126103</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692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44729</xdr:rowOff>
    </xdr:from>
    <xdr:to>
      <xdr:col>41</xdr:col>
      <xdr:colOff>101600</xdr:colOff>
      <xdr:row>98</xdr:row>
      <xdr:rowOff>146329</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84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137456</xdr:rowOff>
    </xdr:from>
    <xdr:ext cx="469744"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626428" y="1693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64325</xdr:rowOff>
    </xdr:from>
    <xdr:to>
      <xdr:col>36</xdr:col>
      <xdr:colOff>165100</xdr:colOff>
      <xdr:row>98</xdr:row>
      <xdr:rowOff>165925</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86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157052</xdr:rowOff>
    </xdr:from>
    <xdr:ext cx="469744"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37428" y="16959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345749"/>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82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512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34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53528</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568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7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7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155777</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2017" y="6499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72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154971</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49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154503</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49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37258</xdr:rowOff>
    </xdr:from>
    <xdr:to>
      <xdr:col>67</xdr:col>
      <xdr:colOff>101600</xdr:colOff>
      <xdr:row>39</xdr:row>
      <xdr:rowOff>138858</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72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155385</xdr:rowOff>
    </xdr:from>
    <xdr:ext cx="378565"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5017" y="6499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9077</xdr:rowOff>
    </xdr:from>
    <xdr:ext cx="249299"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69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91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4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4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83198</xdr:rowOff>
    </xdr:from>
    <xdr:to>
      <xdr:col>85</xdr:col>
      <xdr:colOff>127000</xdr:colOff>
      <xdr:row>78</xdr:row>
      <xdr:rowOff>83375</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3456298"/>
          <a:ext cx="838200" cy="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83138</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941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09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78499</xdr:rowOff>
    </xdr:from>
    <xdr:to>
      <xdr:col>81</xdr:col>
      <xdr:colOff>50800</xdr:colOff>
      <xdr:row>78</xdr:row>
      <xdr:rowOff>83198</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4592300" y="13451599"/>
          <a:ext cx="889000" cy="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2684</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86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60325</xdr:rowOff>
    </xdr:from>
    <xdr:to>
      <xdr:col>76</xdr:col>
      <xdr:colOff>114300</xdr:colOff>
      <xdr:row>78</xdr:row>
      <xdr:rowOff>78499</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3703300" y="13433425"/>
          <a:ext cx="889000" cy="1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166781</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55411</xdr:rowOff>
    </xdr:from>
    <xdr:to>
      <xdr:col>71</xdr:col>
      <xdr:colOff>177800</xdr:colOff>
      <xdr:row>78</xdr:row>
      <xdr:rowOff>60325</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814300" y="13428511"/>
          <a:ext cx="889000" cy="4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171213</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49518</xdr:rowOff>
    </xdr:from>
    <xdr:to>
      <xdr:col>67</xdr:col>
      <xdr:colOff>101600</xdr:colOff>
      <xdr:row>76</xdr:row>
      <xdr:rowOff>151118</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167644</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32575</xdr:rowOff>
    </xdr:from>
    <xdr:to>
      <xdr:col>85</xdr:col>
      <xdr:colOff>177800</xdr:colOff>
      <xdr:row>78</xdr:row>
      <xdr:rowOff>134175</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40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118952</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32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32398</xdr:rowOff>
    </xdr:from>
    <xdr:to>
      <xdr:col>81</xdr:col>
      <xdr:colOff>101600</xdr:colOff>
      <xdr:row>78</xdr:row>
      <xdr:rowOff>133998</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40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125125</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49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27699</xdr:rowOff>
    </xdr:from>
    <xdr:to>
      <xdr:col>76</xdr:col>
      <xdr:colOff>165100</xdr:colOff>
      <xdr:row>78</xdr:row>
      <xdr:rowOff>129299</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40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120426</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493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9525</xdr:rowOff>
    </xdr:from>
    <xdr:to>
      <xdr:col>72</xdr:col>
      <xdr:colOff>38100</xdr:colOff>
      <xdr:row>78</xdr:row>
      <xdr:rowOff>111125</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38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102252</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47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4611</xdr:rowOff>
    </xdr:from>
    <xdr:to>
      <xdr:col>67</xdr:col>
      <xdr:colOff>101600</xdr:colOff>
      <xdr:row>78</xdr:row>
      <xdr:rowOff>106211</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37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97338</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47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480351"/>
          <a:ext cx="1269" cy="145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2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48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50245</xdr:rowOff>
    </xdr:from>
    <xdr:to>
      <xdr:col>85</xdr:col>
      <xdr:colOff>127000</xdr:colOff>
      <xdr:row>98</xdr:row>
      <xdr:rowOff>82055</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5481300" y="16852345"/>
          <a:ext cx="838200" cy="31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82498</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541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69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50245</xdr:rowOff>
    </xdr:from>
    <xdr:to>
      <xdr:col>81</xdr:col>
      <xdr:colOff>50800</xdr:colOff>
      <xdr:row>98</xdr:row>
      <xdr:rowOff>59096</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852345"/>
          <a:ext cx="889000" cy="8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31224</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490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27338</xdr:rowOff>
    </xdr:from>
    <xdr:to>
      <xdr:col>76</xdr:col>
      <xdr:colOff>114300</xdr:colOff>
      <xdr:row>98</xdr:row>
      <xdr:rowOff>59096</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6829438"/>
          <a:ext cx="889000" cy="31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16631</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27338</xdr:rowOff>
    </xdr:from>
    <xdr:to>
      <xdr:col>71</xdr:col>
      <xdr:colOff>177800</xdr:colOff>
      <xdr:row>98</xdr:row>
      <xdr:rowOff>77467</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829438"/>
          <a:ext cx="889000" cy="50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170615</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120630</xdr:rowOff>
    </xdr:from>
    <xdr:to>
      <xdr:col>67</xdr:col>
      <xdr:colOff>101600</xdr:colOff>
      <xdr:row>98</xdr:row>
      <xdr:rowOff>50780</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67307</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52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31255</xdr:rowOff>
    </xdr:from>
    <xdr:to>
      <xdr:col>85</xdr:col>
      <xdr:colOff>177800</xdr:colOff>
      <xdr:row>98</xdr:row>
      <xdr:rowOff>132855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83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117632</xdr:rowOff>
    </xdr:from>
    <xdr:ext cx="469744"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748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170895</xdr:rowOff>
    </xdr:from>
    <xdr:to>
      <xdr:col>81</xdr:col>
      <xdr:colOff>101600</xdr:colOff>
      <xdr:row>98</xdr:row>
      <xdr:rowOff>101045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80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92172</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46428" y="1689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8296</xdr:rowOff>
    </xdr:from>
    <xdr:to>
      <xdr:col>76</xdr:col>
      <xdr:colOff>165100</xdr:colOff>
      <xdr:row>98</xdr:row>
      <xdr:rowOff>109896</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810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101023</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57428" y="16903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147988</xdr:rowOff>
    </xdr:from>
    <xdr:to>
      <xdr:col>72</xdr:col>
      <xdr:colOff>38100</xdr:colOff>
      <xdr:row>98</xdr:row>
      <xdr:rowOff>78138</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77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69265</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871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26667</xdr:rowOff>
    </xdr:from>
    <xdr:to>
      <xdr:col>67</xdr:col>
      <xdr:colOff>101600</xdr:colOff>
      <xdr:row>98</xdr:row>
      <xdr:rowOff>128267</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828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119394</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79428" y="16921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404231"/>
          <a:ext cx="1269"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40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49928</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393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124350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29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122826</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109237</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5207</xdr:rowOff>
    </xdr:from>
    <xdr:to>
      <xdr:col>98</xdr:col>
      <xdr:colOff>38100</xdr:colOff>
      <xdr:row>38</xdr:row>
      <xdr:rowOff>106807</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123334</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2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56766"/>
          <a:ext cx="1269" cy="122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08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5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110530</xdr:rowOff>
    </xdr:from>
    <xdr:to>
      <xdr:col>116</xdr:col>
      <xdr:colOff>63500</xdr:colOff>
      <xdr:row>58</xdr:row>
      <xdr:rowOff>110576</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10054630"/>
          <a:ext cx="8382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61417</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834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110439</xdr:rowOff>
    </xdr:from>
    <xdr:to>
      <xdr:col>111</xdr:col>
      <xdr:colOff>177800</xdr:colOff>
      <xdr:row>58</xdr:row>
      <xdr:rowOff>110530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10054539"/>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9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157946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75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110210</xdr:rowOff>
    </xdr:from>
    <xdr:to>
      <xdr:col>107</xdr:col>
      <xdr:colOff>50800</xdr:colOff>
      <xdr:row>58</xdr:row>
      <xdr:rowOff>110439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10054310"/>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159615</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76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110005</xdr:rowOff>
    </xdr:from>
    <xdr:to>
      <xdr:col>102</xdr:col>
      <xdr:colOff>114300</xdr:colOff>
      <xdr:row>58</xdr:row>
      <xdr:rowOff>110210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10054105"/>
          <a:ext cx="889000" cy="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98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155226</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75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25509</xdr:rowOff>
    </xdr:from>
    <xdr:to>
      <xdr:col>98</xdr:col>
      <xdr:colOff>38100</xdr:colOff>
      <xdr:row>58</xdr:row>
      <xdr:rowOff>127109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143636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74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59776</xdr:rowOff>
    </xdr:from>
    <xdr:to>
      <xdr:col>116</xdr:col>
      <xdr:colOff>114300</xdr:colOff>
      <xdr:row>58</xdr:row>
      <xdr:rowOff>161376</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003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16966</xdr:rowOff>
    </xdr:from>
    <xdr:ext cx="469744"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96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59730</xdr:rowOff>
    </xdr:from>
    <xdr:to>
      <xdr:col>112</xdr:col>
      <xdr:colOff>38100</xdr:colOff>
      <xdr:row>58</xdr:row>
      <xdr:rowOff>161330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00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152457</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88428" y="1009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59639</xdr:rowOff>
    </xdr:from>
    <xdr:to>
      <xdr:col>107</xdr:col>
      <xdr:colOff>101600</xdr:colOff>
      <xdr:row>58</xdr:row>
      <xdr:rowOff>161239</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00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152366</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99428" y="10096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59410</xdr:rowOff>
    </xdr:from>
    <xdr:to>
      <xdr:col>102</xdr:col>
      <xdr:colOff>165100</xdr:colOff>
      <xdr:row>58</xdr:row>
      <xdr:rowOff>161010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00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152137</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10428" y="10096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59205</xdr:rowOff>
    </xdr:from>
    <xdr:to>
      <xdr:col>98</xdr:col>
      <xdr:colOff>38100</xdr:colOff>
      <xdr:row>58</xdr:row>
      <xdr:rowOff>160805</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00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151932</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428" y="10096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121807"/>
          <a:ext cx="1269" cy="150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6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62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12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140843</xdr:rowOff>
    </xdr:from>
    <xdr:to>
      <xdr:col>116</xdr:col>
      <xdr:colOff>63500</xdr:colOff>
      <xdr:row>78</xdr:row>
      <xdr:rowOff>19532</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3342493"/>
          <a:ext cx="838200" cy="50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136123</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651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28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19532</xdr:rowOff>
    </xdr:from>
    <xdr:to>
      <xdr:col>111</xdr:col>
      <xdr:colOff>177800</xdr:colOff>
      <xdr:row>78</xdr:row>
      <xdr:rowOff>50698</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3392632"/>
          <a:ext cx="889000" cy="3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282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85145</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60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33516</xdr:rowOff>
    </xdr:from>
    <xdr:to>
      <xdr:col>107</xdr:col>
      <xdr:colOff>50800</xdr:colOff>
      <xdr:row>78</xdr:row>
      <xdr:rowOff>50698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9545300" y="13406616"/>
          <a:ext cx="889000" cy="17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2905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164660</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68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80454</xdr:rowOff>
    </xdr:from>
    <xdr:to>
      <xdr:col>102</xdr:col>
      <xdr:colOff>114300</xdr:colOff>
      <xdr:row>78</xdr:row>
      <xdr:rowOff>33516</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656300" y="13282104"/>
          <a:ext cx="889000" cy="124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293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26776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71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114656</xdr:rowOff>
    </xdr:from>
    <xdr:to>
      <xdr:col>98</xdr:col>
      <xdr:colOff>38100</xdr:colOff>
      <xdr:row>76</xdr:row>
      <xdr:rowOff>44807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61333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74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90043</xdr:rowOff>
    </xdr:from>
    <xdr:to>
      <xdr:col>116</xdr:col>
      <xdr:colOff>114300</xdr:colOff>
      <xdr:row>78</xdr:row>
      <xdr:rowOff>20193</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329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68470</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327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140182</xdr:rowOff>
    </xdr:from>
    <xdr:to>
      <xdr:col>112</xdr:col>
      <xdr:colOff>38100</xdr:colOff>
      <xdr:row>78</xdr:row>
      <xdr:rowOff>70332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334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61459</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343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171348</xdr:rowOff>
    </xdr:from>
    <xdr:to>
      <xdr:col>107</xdr:col>
      <xdr:colOff>101600</xdr:colOff>
      <xdr:row>78</xdr:row>
      <xdr:rowOff>101498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337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92625</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346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154166</xdr:rowOff>
    </xdr:from>
    <xdr:to>
      <xdr:col>102</xdr:col>
      <xdr:colOff>165100</xdr:colOff>
      <xdr:row>78</xdr:row>
      <xdr:rowOff>84316</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335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75443</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3448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29654</xdr:rowOff>
    </xdr:from>
    <xdr:to>
      <xdr:col>98</xdr:col>
      <xdr:colOff>38100</xdr:colOff>
      <xdr:row>77</xdr:row>
      <xdr:rowOff>131254</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323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122381</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332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歳出決算総額は、住民一人当たり</a:t>
          </a:r>
          <a:r>
            <a:rPr kumimoji="1" lang="en-US" altLang="ja-JP" sz="1100">
              <a:solidFill>
                <a:schemeClr val="tx1"/>
              </a:solidFill>
              <a:effectLst/>
              <a:latin typeface="+mn-lt"/>
              <a:ea typeface="+mn-ea"/>
              <a:cs typeface="+mn-cs"/>
            </a:rPr>
            <a:t>362,960</a:t>
          </a:r>
          <a:r>
            <a:rPr kumimoji="1" lang="ja-JP" altLang="ja-JP" sz="1100">
              <a:solidFill>
                <a:schemeClr val="tx1"/>
              </a:solidFill>
              <a:effectLst/>
              <a:latin typeface="+mn-lt"/>
              <a:ea typeface="+mn-ea"/>
              <a:cs typeface="+mn-cs"/>
            </a:rPr>
            <a:t>円となっている。全国類似団体を上回った物件費については、</a:t>
          </a:r>
          <a:r>
            <a:rPr kumimoji="1" lang="ja-JP" altLang="en-US" sz="1100">
              <a:solidFill>
                <a:schemeClr val="tx1"/>
              </a:solidFill>
              <a:effectLst/>
              <a:latin typeface="+mn-lt"/>
              <a:ea typeface="+mn-ea"/>
              <a:cs typeface="+mn-cs"/>
            </a:rPr>
            <a:t>システム標準化対応委託料</a:t>
          </a:r>
          <a:r>
            <a:rPr kumimoji="1" lang="ja-JP" altLang="ja-JP" sz="1100">
              <a:solidFill>
                <a:schemeClr val="tx1"/>
              </a:solidFill>
              <a:effectLst/>
              <a:latin typeface="+mn-lt"/>
              <a:ea typeface="+mn-ea"/>
              <a:cs typeface="+mn-cs"/>
            </a:rPr>
            <a:t>の皆増などにより、一人当たり物件費は増加しており、依然として類似団体平均と比べてかなり高い水準となった。</a:t>
          </a:r>
          <a:endParaRPr lang="ja-JP" altLang="ja-JP" sz="1400">
            <a:solidFill>
              <a:schemeClr val="tx1"/>
            </a:solidFill>
            <a:effectLst/>
          </a:endParaRPr>
        </a:p>
        <a:p>
          <a:r>
            <a:rPr kumimoji="1" lang="ja-JP" altLang="ja-JP" sz="1100">
              <a:solidFill>
                <a:schemeClr val="tx1"/>
              </a:solidFill>
              <a:effectLst/>
              <a:latin typeface="+mn-lt"/>
              <a:ea typeface="+mn-ea"/>
              <a:cs typeface="+mn-cs"/>
            </a:rPr>
            <a:t>扶助費は、住民一人当たり</a:t>
          </a:r>
          <a:r>
            <a:rPr kumimoji="1" lang="en-US" altLang="ja-JP" sz="1100">
              <a:solidFill>
                <a:schemeClr val="tx1"/>
              </a:solidFill>
              <a:effectLst/>
              <a:latin typeface="+mn-lt"/>
              <a:ea typeface="+mn-ea"/>
              <a:cs typeface="+mn-cs"/>
            </a:rPr>
            <a:t>89,282</a:t>
          </a:r>
          <a:r>
            <a:rPr kumimoji="1" lang="ja-JP" altLang="ja-JP" sz="1100">
              <a:solidFill>
                <a:schemeClr val="tx1"/>
              </a:solidFill>
              <a:effectLst/>
              <a:latin typeface="+mn-lt"/>
              <a:ea typeface="+mn-ea"/>
              <a:cs typeface="+mn-cs"/>
            </a:rPr>
            <a:t>円となっている。</a:t>
          </a:r>
          <a:r>
            <a:rPr kumimoji="1" lang="ja-JP" altLang="en-US" sz="1100">
              <a:solidFill>
                <a:schemeClr val="tx1"/>
              </a:solidFill>
              <a:effectLst/>
              <a:latin typeface="+mn-lt"/>
              <a:ea typeface="+mn-ea"/>
              <a:cs typeface="+mn-cs"/>
            </a:rPr>
            <a:t>定額減税補足調整給付金</a:t>
          </a:r>
          <a:r>
            <a:rPr kumimoji="1" lang="ja-JP" altLang="ja-JP" sz="1100">
              <a:solidFill>
                <a:schemeClr val="tx1"/>
              </a:solidFill>
              <a:effectLst/>
              <a:latin typeface="+mn-lt"/>
              <a:ea typeface="+mn-ea"/>
              <a:cs typeface="+mn-cs"/>
            </a:rPr>
            <a:t>の皆増などにより、前年度か</a:t>
          </a:r>
          <a:r>
            <a:rPr kumimoji="1" lang="ja-JP" altLang="en-US" sz="1100">
              <a:solidFill>
                <a:schemeClr val="tx1"/>
              </a:solidFill>
              <a:effectLst/>
              <a:latin typeface="+mn-lt"/>
              <a:ea typeface="+mn-ea"/>
              <a:cs typeface="+mn-cs"/>
            </a:rPr>
            <a:t>ら</a:t>
          </a:r>
          <a:r>
            <a:rPr kumimoji="1" lang="en-US" altLang="ja-JP" sz="1100">
              <a:solidFill>
                <a:schemeClr val="tx1"/>
              </a:solidFill>
              <a:effectLst/>
              <a:latin typeface="+mn-lt"/>
              <a:ea typeface="+mn-ea"/>
              <a:cs typeface="+mn-cs"/>
            </a:rPr>
            <a:t>8,335</a:t>
          </a:r>
          <a:r>
            <a:rPr kumimoji="1" lang="ja-JP" altLang="ja-JP" sz="1100">
              <a:solidFill>
                <a:schemeClr val="tx1"/>
              </a:solidFill>
              <a:effectLst/>
              <a:latin typeface="+mn-lt"/>
              <a:ea typeface="+mn-ea"/>
              <a:cs typeface="+mn-cs"/>
            </a:rPr>
            <a:t>円増加した。</a:t>
          </a:r>
          <a:endParaRPr lang="ja-JP" altLang="ja-JP" sz="1400">
            <a:solidFill>
              <a:schemeClr val="tx1"/>
            </a:solidFill>
            <a:effectLst/>
          </a:endParaRPr>
        </a:p>
        <a:p>
          <a:r>
            <a:rPr kumimoji="1" lang="ja-JP" altLang="ja-JP" sz="1100">
              <a:solidFill>
                <a:schemeClr val="tx1"/>
              </a:solidFill>
              <a:effectLst/>
              <a:latin typeface="+mn-lt"/>
              <a:ea typeface="+mn-ea"/>
              <a:cs typeface="+mn-cs"/>
            </a:rPr>
            <a:t>普通建設事業費は、住民一人当たり</a:t>
          </a:r>
          <a:r>
            <a:rPr kumimoji="1" lang="en-US" altLang="ja-JP" sz="1100">
              <a:solidFill>
                <a:schemeClr val="tx1"/>
              </a:solidFill>
              <a:effectLst/>
              <a:latin typeface="+mn-lt"/>
              <a:ea typeface="+mn-ea"/>
              <a:cs typeface="+mn-cs"/>
            </a:rPr>
            <a:t>41,510</a:t>
          </a:r>
          <a:r>
            <a:rPr kumimoji="1" lang="ja-JP" altLang="ja-JP" sz="1100">
              <a:solidFill>
                <a:schemeClr val="tx1"/>
              </a:solidFill>
              <a:effectLst/>
              <a:latin typeface="+mn-lt"/>
              <a:ea typeface="+mn-ea"/>
              <a:cs typeface="+mn-cs"/>
            </a:rPr>
            <a:t>円となっており、</a:t>
          </a:r>
          <a:r>
            <a:rPr kumimoji="1" lang="ja-JP" altLang="en-US" sz="1100">
              <a:solidFill>
                <a:schemeClr val="tx1"/>
              </a:solidFill>
              <a:effectLst/>
              <a:latin typeface="+mn-lt"/>
              <a:ea typeface="+mn-ea"/>
              <a:cs typeface="+mn-cs"/>
            </a:rPr>
            <a:t>道の駅の整備工事の増加</a:t>
          </a:r>
          <a:r>
            <a:rPr kumimoji="1" lang="ja-JP" altLang="ja-JP" sz="1100">
              <a:solidFill>
                <a:schemeClr val="tx1"/>
              </a:solidFill>
              <a:effectLst/>
              <a:latin typeface="+mn-lt"/>
              <a:ea typeface="+mn-ea"/>
              <a:cs typeface="+mn-cs"/>
            </a:rPr>
            <a:t>などにより、前年度から</a:t>
          </a:r>
          <a:r>
            <a:rPr kumimoji="1" lang="en-US" altLang="ja-JP" sz="1100">
              <a:solidFill>
                <a:schemeClr val="tx1"/>
              </a:solidFill>
              <a:effectLst/>
              <a:latin typeface="+mn-lt"/>
              <a:ea typeface="+mn-ea"/>
              <a:cs typeface="+mn-cs"/>
            </a:rPr>
            <a:t>22,739</a:t>
          </a:r>
          <a:r>
            <a:rPr kumimoji="1" lang="ja-JP" altLang="ja-JP" sz="1100">
              <a:solidFill>
                <a:schemeClr val="tx1"/>
              </a:solidFill>
              <a:effectLst/>
              <a:latin typeface="+mn-lt"/>
              <a:ea typeface="+mn-ea"/>
              <a:cs typeface="+mn-cs"/>
            </a:rPr>
            <a:t>円</a:t>
          </a:r>
          <a:r>
            <a:rPr kumimoji="1" lang="ja-JP" altLang="en-US" sz="1100">
              <a:solidFill>
                <a:schemeClr val="tx1"/>
              </a:solidFill>
              <a:effectLst/>
              <a:latin typeface="+mn-lt"/>
              <a:ea typeface="+mn-ea"/>
              <a:cs typeface="+mn-cs"/>
            </a:rPr>
            <a:t>増加</a:t>
          </a:r>
          <a:r>
            <a:rPr kumimoji="1" lang="ja-JP" altLang="ja-JP" sz="1100">
              <a:solidFill>
                <a:schemeClr val="tx1"/>
              </a:solidFill>
              <a:effectLst/>
              <a:latin typeface="+mn-lt"/>
              <a:ea typeface="+mn-ea"/>
              <a:cs typeface="+mn-cs"/>
            </a:rPr>
            <a:t>した。</a:t>
          </a:r>
          <a:endParaRPr lang="ja-JP" altLang="ja-JP" sz="1400">
            <a:solidFill>
              <a:schemeClr val="tx1"/>
            </a:solidFill>
            <a:effectLst/>
          </a:endParaRPr>
        </a:p>
        <a:p>
          <a:r>
            <a:rPr kumimoji="1" lang="ja-JP" altLang="ja-JP" sz="1100">
              <a:solidFill>
                <a:schemeClr val="tx1"/>
              </a:solidFill>
              <a:effectLst/>
              <a:latin typeface="+mn-lt"/>
              <a:ea typeface="+mn-ea"/>
              <a:cs typeface="+mn-cs"/>
            </a:rPr>
            <a:t>公債費は、</a:t>
          </a:r>
          <a:r>
            <a:rPr kumimoji="1" lang="ja-JP" altLang="en-US" sz="1100">
              <a:solidFill>
                <a:schemeClr val="tx1"/>
              </a:solidFill>
              <a:effectLst/>
              <a:latin typeface="+mn-lt"/>
              <a:ea typeface="+mn-ea"/>
              <a:cs typeface="+mn-cs"/>
            </a:rPr>
            <a:t>平成１０年度に借入れた義務教育施設整備事業債の償還</a:t>
          </a:r>
          <a:r>
            <a:rPr kumimoji="1" lang="ja-JP" altLang="ja-JP" sz="1100">
              <a:solidFill>
                <a:schemeClr val="tx1"/>
              </a:solidFill>
              <a:effectLst/>
              <a:latin typeface="+mn-lt"/>
              <a:ea typeface="+mn-ea"/>
              <a:cs typeface="+mn-cs"/>
            </a:rPr>
            <a:t>が終わったことなどにより、前年度から</a:t>
          </a:r>
          <a:r>
            <a:rPr kumimoji="1" lang="en-US" altLang="ja-JP" sz="1100">
              <a:solidFill>
                <a:schemeClr val="tx1"/>
              </a:solidFill>
              <a:effectLst/>
              <a:latin typeface="+mn-lt"/>
              <a:ea typeface="+mn-ea"/>
              <a:cs typeface="+mn-cs"/>
            </a:rPr>
            <a:t>14</a:t>
          </a:r>
          <a:r>
            <a:rPr kumimoji="1" lang="ja-JP" altLang="ja-JP" sz="1100">
              <a:solidFill>
                <a:schemeClr val="tx1"/>
              </a:solidFill>
              <a:effectLst/>
              <a:latin typeface="+mn-lt"/>
              <a:ea typeface="+mn-ea"/>
              <a:cs typeface="+mn-cs"/>
            </a:rPr>
            <a:t>円減少した。</a:t>
          </a:r>
          <a:endParaRPr lang="ja-JP" altLang="ja-JP" sz="1400">
            <a:solidFill>
              <a:schemeClr val="tx1"/>
            </a:solidFill>
            <a:effectLst/>
          </a:endParaRPr>
        </a:p>
        <a:p>
          <a:r>
            <a:rPr kumimoji="1" lang="ja-JP" altLang="ja-JP" sz="1100">
              <a:solidFill>
                <a:schemeClr val="tx1"/>
              </a:solidFill>
              <a:effectLst/>
              <a:latin typeface="+mn-lt"/>
              <a:ea typeface="+mn-ea"/>
              <a:cs typeface="+mn-cs"/>
            </a:rPr>
            <a:t>積立金は、財政調整基金元金積立金の減少により、前年度から</a:t>
          </a:r>
          <a:r>
            <a:rPr kumimoji="1" lang="en-US" altLang="ja-JP" sz="1100">
              <a:solidFill>
                <a:schemeClr val="tx1"/>
              </a:solidFill>
              <a:effectLst/>
              <a:latin typeface="+mn-lt"/>
              <a:ea typeface="+mn-ea"/>
              <a:cs typeface="+mn-cs"/>
            </a:rPr>
            <a:t>3,479</a:t>
          </a:r>
          <a:r>
            <a:rPr kumimoji="1" lang="ja-JP" altLang="ja-JP" sz="1100">
              <a:solidFill>
                <a:schemeClr val="tx1"/>
              </a:solidFill>
              <a:effectLst/>
              <a:latin typeface="+mn-lt"/>
              <a:ea typeface="+mn-ea"/>
              <a:cs typeface="+mn-cs"/>
            </a:rPr>
            <a:t>円</a:t>
          </a:r>
          <a:r>
            <a:rPr kumimoji="1" lang="ja-JP" altLang="en-US" sz="1100">
              <a:solidFill>
                <a:schemeClr val="tx1"/>
              </a:solidFill>
              <a:effectLst/>
              <a:latin typeface="+mn-lt"/>
              <a:ea typeface="+mn-ea"/>
              <a:cs typeface="+mn-cs"/>
            </a:rPr>
            <a:t>減少</a:t>
          </a:r>
          <a:r>
            <a:rPr kumimoji="1" lang="ja-JP" altLang="ja-JP" sz="1100">
              <a:solidFill>
                <a:schemeClr val="tx1"/>
              </a:solidFill>
              <a:effectLst/>
              <a:latin typeface="+mn-lt"/>
              <a:ea typeface="+mn-ea"/>
              <a:cs typeface="+mn-cs"/>
            </a:rPr>
            <a:t>した。</a:t>
          </a:r>
          <a:endParaRPr lang="ja-JP" altLang="ja-JP" sz="1400">
            <a:solidFill>
              <a:schemeClr val="tx1"/>
            </a:solidFill>
            <a:effectLst/>
          </a:endParaRPr>
        </a:p>
        <a:p>
          <a:r>
            <a:rPr kumimoji="1" lang="ja-JP" altLang="ja-JP" sz="1100">
              <a:solidFill>
                <a:schemeClr val="tx1"/>
              </a:solidFill>
              <a:effectLst/>
              <a:latin typeface="+mn-lt"/>
              <a:ea typeface="+mn-ea"/>
              <a:cs typeface="+mn-cs"/>
            </a:rPr>
            <a:t>今後は、歳出についてより一層の選択と集中を行うことにより、老朽化を迎えるインフラ・公共施設等の大規模修繕や新規の大規模事業等を計画的に行う。</a:t>
          </a:r>
          <a:endParaRPr lang="ja-JP" altLang="ja-JP" sz="1400">
            <a:solidFill>
              <a:schemeClr val="tx1"/>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愛知県日進市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94,207
91,991
34.91
36,537,253
34,193,324
1,898,595
19,570,785
7,125,467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164846</xdr:rowOff>
    </xdr:from>
    <xdr:to>
      <xdr:col>24</xdr:col>
      <xdr:colOff>63500</xdr:colOff>
      <xdr:row>37</xdr:row>
      <xdr:rowOff>16713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337046"/>
          <a:ext cx="838200" cy="2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13936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43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141072</xdr:rowOff>
    </xdr:from>
    <xdr:to>
      <xdr:col>19</xdr:col>
      <xdr:colOff>177800</xdr:colOff>
      <xdr:row>37</xdr:row>
      <xdr:rowOff>16713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313272"/>
          <a:ext cx="889000" cy="47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121988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779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141072</xdr:rowOff>
    </xdr:from>
    <xdr:to>
      <xdr:col>15</xdr:col>
      <xdr:colOff>50800</xdr:colOff>
      <xdr:row>36</xdr:row>
      <xdr:rowOff>150216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3132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147134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150216</xdr:rowOff>
    </xdr:from>
    <xdr:to>
      <xdr:col>10</xdr:col>
      <xdr:colOff>114300</xdr:colOff>
      <xdr:row>37</xdr:row>
      <xdr:rowOff>5283</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322416"/>
          <a:ext cx="889000" cy="26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134332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36779</xdr:rowOff>
    </xdr:from>
    <xdr:to>
      <xdr:col>6</xdr:col>
      <xdr:colOff>38100</xdr:colOff>
      <xdr:row>35</xdr:row>
      <xdr:rowOff>138379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154906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114046</xdr:rowOff>
    </xdr:from>
    <xdr:to>
      <xdr:col>24</xdr:col>
      <xdr:colOff>114300</xdr:colOff>
      <xdr:row>37</xdr:row>
      <xdr:rowOff>44196</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28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92473</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264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137363</xdr:rowOff>
    </xdr:from>
    <xdr:to>
      <xdr:col>20</xdr:col>
      <xdr:colOff>38100</xdr:colOff>
      <xdr:row>37</xdr:row>
      <xdr:rowOff>67513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30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58640</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402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90272</xdr:rowOff>
    </xdr:from>
    <xdr:to>
      <xdr:col>15</xdr:col>
      <xdr:colOff>101600</xdr:colOff>
      <xdr:row>37</xdr:row>
      <xdr:rowOff>20422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26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11549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355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99416</xdr:rowOff>
    </xdr:from>
    <xdr:to>
      <xdr:col>10</xdr:col>
      <xdr:colOff>165100</xdr:colOff>
      <xdr:row>37</xdr:row>
      <xdr:rowOff>29566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27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20693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364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125933</xdr:rowOff>
    </xdr:from>
    <xdr:to>
      <xdr:col>6</xdr:col>
      <xdr:colOff>38100</xdr:colOff>
      <xdr:row>37</xdr:row>
      <xdr:rowOff>56083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29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47210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390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63524</xdr:rowOff>
    </xdr:from>
    <xdr:to>
      <xdr:col>24</xdr:col>
      <xdr:colOff>62865</xdr:colOff>
      <xdr:row>58</xdr:row>
      <xdr:rowOff>64843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7474"/>
          <a:ext cx="1270" cy="12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68670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64843</xdr:rowOff>
    </xdr:from>
    <xdr:to>
      <xdr:col>24</xdr:col>
      <xdr:colOff>152400</xdr:colOff>
      <xdr:row>58</xdr:row>
      <xdr:rowOff>64843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0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10201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63524</xdr:rowOff>
    </xdr:from>
    <xdr:to>
      <xdr:col>24</xdr:col>
      <xdr:colOff>152400</xdr:colOff>
      <xdr:row>51</xdr:row>
      <xdr:rowOff>63524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161214</xdr:rowOff>
    </xdr:from>
    <xdr:to>
      <xdr:col>24</xdr:col>
      <xdr:colOff>63500</xdr:colOff>
      <xdr:row>57</xdr:row>
      <xdr:rowOff>166381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33864"/>
          <a:ext cx="838200" cy="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128458</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58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105581</xdr:rowOff>
    </xdr:from>
    <xdr:to>
      <xdr:col>24</xdr:col>
      <xdr:colOff>114300</xdr:colOff>
      <xdr:row>57</xdr:row>
      <xdr:rowOff>35731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0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166381</xdr:rowOff>
    </xdr:from>
    <xdr:to>
      <xdr:col>19</xdr:col>
      <xdr:colOff>177800</xdr:colOff>
      <xdr:row>58</xdr:row>
      <xdr:rowOff>26360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39031"/>
          <a:ext cx="889000" cy="3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147800</xdr:rowOff>
    </xdr:from>
    <xdr:to>
      <xdr:col>20</xdr:col>
      <xdr:colOff>38100</xdr:colOff>
      <xdr:row>57</xdr:row>
      <xdr:rowOff>77950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94477</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6243</xdr:rowOff>
    </xdr:from>
    <xdr:to>
      <xdr:col>15</xdr:col>
      <xdr:colOff>50800</xdr:colOff>
      <xdr:row>58</xdr:row>
      <xdr:rowOff>26360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50343"/>
          <a:ext cx="8890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126305</xdr:rowOff>
    </xdr:from>
    <xdr:to>
      <xdr:col>15</xdr:col>
      <xdr:colOff>101600</xdr:colOff>
      <xdr:row>57</xdr:row>
      <xdr:rowOff>56455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72982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0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85293</xdr:rowOff>
    </xdr:from>
    <xdr:to>
      <xdr:col>10</xdr:col>
      <xdr:colOff>114300</xdr:colOff>
      <xdr:row>58</xdr:row>
      <xdr:rowOff>6243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343593"/>
          <a:ext cx="889000" cy="606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121942</xdr:rowOff>
    </xdr:from>
    <xdr:to>
      <xdr:col>10</xdr:col>
      <xdr:colOff>165100</xdr:colOff>
      <xdr:row>57</xdr:row>
      <xdr:rowOff>52092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68619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49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53134</xdr:rowOff>
    </xdr:from>
    <xdr:to>
      <xdr:col>6</xdr:col>
      <xdr:colOff>38100</xdr:colOff>
      <xdr:row>53</xdr:row>
      <xdr:rowOff>154734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13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171261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8915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110414</xdr:rowOff>
    </xdr:from>
    <xdr:to>
      <xdr:col>24</xdr:col>
      <xdr:colOff>114300</xdr:colOff>
      <xdr:row>58</xdr:row>
      <xdr:rowOff>40564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8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25341</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9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115581</xdr:rowOff>
    </xdr:from>
    <xdr:to>
      <xdr:col>20</xdr:col>
      <xdr:colOff>38100</xdr:colOff>
      <xdr:row>58</xdr:row>
      <xdr:rowOff>45731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88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36858</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80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147010</xdr:rowOff>
    </xdr:from>
    <xdr:to>
      <xdr:col>15</xdr:col>
      <xdr:colOff>101600</xdr:colOff>
      <xdr:row>58</xdr:row>
      <xdr:rowOff>77160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1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68287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1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126893</xdr:rowOff>
    </xdr:from>
    <xdr:to>
      <xdr:col>10</xdr:col>
      <xdr:colOff>165100</xdr:colOff>
      <xdr:row>58</xdr:row>
      <xdr:rowOff>57043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9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48170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9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34493</xdr:rowOff>
    </xdr:from>
    <xdr:to>
      <xdr:col>6</xdr:col>
      <xdr:colOff>38100</xdr:colOff>
      <xdr:row>54</xdr:row>
      <xdr:rowOff>136093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29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127220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385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38819</xdr:rowOff>
    </xdr:from>
    <xdr:to>
      <xdr:col>24</xdr:col>
      <xdr:colOff>62865</xdr:colOff>
      <xdr:row>77</xdr:row>
      <xdr:rowOff>2952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40319"/>
          <a:ext cx="1270" cy="1164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6779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208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2952</xdr:rowOff>
    </xdr:from>
    <xdr:to>
      <xdr:col>24</xdr:col>
      <xdr:colOff>152400</xdr:colOff>
      <xdr:row>77</xdr:row>
      <xdr:rowOff>2952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204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156946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15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38819</xdr:rowOff>
    </xdr:from>
    <xdr:to>
      <xdr:col>24</xdr:col>
      <xdr:colOff>152400</xdr:colOff>
      <xdr:row>70</xdr:row>
      <xdr:rowOff>38819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4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83365</xdr:rowOff>
    </xdr:from>
    <xdr:to>
      <xdr:col>24</xdr:col>
      <xdr:colOff>63500</xdr:colOff>
      <xdr:row>77</xdr:row>
      <xdr:rowOff>37554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13565"/>
          <a:ext cx="838200" cy="12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90495</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606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67618</xdr:rowOff>
    </xdr:from>
    <xdr:to>
      <xdr:col>24</xdr:col>
      <xdr:colOff>114300</xdr:colOff>
      <xdr:row>74</xdr:row>
      <xdr:rowOff>169218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75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25797</xdr:rowOff>
    </xdr:from>
    <xdr:to>
      <xdr:col>19</xdr:col>
      <xdr:colOff>177800</xdr:colOff>
      <xdr:row>77</xdr:row>
      <xdr:rowOff>37554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3227447"/>
          <a:ext cx="889000" cy="1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168247</xdr:rowOff>
    </xdr:from>
    <xdr:to>
      <xdr:col>20</xdr:col>
      <xdr:colOff>38100</xdr:colOff>
      <xdr:row>75</xdr:row>
      <xdr:rowOff>98397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5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114924</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630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164945</xdr:rowOff>
    </xdr:from>
    <xdr:to>
      <xdr:col>15</xdr:col>
      <xdr:colOff>50800</xdr:colOff>
      <xdr:row>77</xdr:row>
      <xdr:rowOff>25797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195145"/>
          <a:ext cx="889000" cy="32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74559</xdr:rowOff>
    </xdr:from>
    <xdr:to>
      <xdr:col>15</xdr:col>
      <xdr:colOff>101600</xdr:colOff>
      <xdr:row>76</xdr:row>
      <xdr:rowOff>4710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933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21236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708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164945</xdr:rowOff>
    </xdr:from>
    <xdr:to>
      <xdr:col>10</xdr:col>
      <xdr:colOff>114300</xdr:colOff>
      <xdr:row>77</xdr:row>
      <xdr:rowOff>152806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95145"/>
          <a:ext cx="889000" cy="159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10292</xdr:rowOff>
    </xdr:from>
    <xdr:to>
      <xdr:col>10</xdr:col>
      <xdr:colOff>165100</xdr:colOff>
      <xdr:row>75</xdr:row>
      <xdr:rowOff>111892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86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128419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644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46921</xdr:rowOff>
    </xdr:from>
    <xdr:to>
      <xdr:col>6</xdr:col>
      <xdr:colOff>38100</xdr:colOff>
      <xdr:row>76</xdr:row>
      <xdr:rowOff>148521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7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165048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85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32565</xdr:rowOff>
    </xdr:from>
    <xdr:to>
      <xdr:col>24</xdr:col>
      <xdr:colOff>114300</xdr:colOff>
      <xdr:row>76</xdr:row>
      <xdr:rowOff>134165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6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118942</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7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158204</xdr:rowOff>
    </xdr:from>
    <xdr:to>
      <xdr:col>20</xdr:col>
      <xdr:colOff>38100</xdr:colOff>
      <xdr:row>77</xdr:row>
      <xdr:rowOff>88354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8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79481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81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146447</xdr:rowOff>
    </xdr:from>
    <xdr:to>
      <xdr:col>15</xdr:col>
      <xdr:colOff>101600</xdr:colOff>
      <xdr:row>77</xdr:row>
      <xdr:rowOff>76597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7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67724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269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114145</xdr:rowOff>
    </xdr:from>
    <xdr:to>
      <xdr:col>10</xdr:col>
      <xdr:colOff>165100</xdr:colOff>
      <xdr:row>77</xdr:row>
      <xdr:rowOff>44295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4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35422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237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102006</xdr:rowOff>
    </xdr:from>
    <xdr:to>
      <xdr:col>6</xdr:col>
      <xdr:colOff>38100</xdr:colOff>
      <xdr:row>78</xdr:row>
      <xdr:rowOff>32156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0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23283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396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73963</xdr:rowOff>
    </xdr:from>
    <xdr:to>
      <xdr:col>24</xdr:col>
      <xdr:colOff>63500</xdr:colOff>
      <xdr:row>98</xdr:row>
      <xdr:rowOff>104884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876063"/>
          <a:ext cx="838200" cy="30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14964</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645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73963</xdr:rowOff>
    </xdr:from>
    <xdr:to>
      <xdr:col>19</xdr:col>
      <xdr:colOff>177800</xdr:colOff>
      <xdr:row>98</xdr:row>
      <xdr:rowOff>87080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876063"/>
          <a:ext cx="889000" cy="13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119035</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57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87080</xdr:rowOff>
    </xdr:from>
    <xdr:to>
      <xdr:col>15</xdr:col>
      <xdr:colOff>50800</xdr:colOff>
      <xdr:row>98</xdr:row>
      <xdr:rowOff>87522</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889180"/>
          <a:ext cx="889000" cy="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112287</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57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87522</xdr:rowOff>
    </xdr:from>
    <xdr:to>
      <xdr:col>10</xdr:col>
      <xdr:colOff>114300</xdr:colOff>
      <xdr:row>98</xdr:row>
      <xdr:rowOff>120303</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889622"/>
          <a:ext cx="889000" cy="3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117587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57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29324</xdr:rowOff>
    </xdr:from>
    <xdr:to>
      <xdr:col>6</xdr:col>
      <xdr:colOff>38100</xdr:colOff>
      <xdr:row>98</xdr:row>
      <xdr:rowOff>130924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83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147451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60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54084</xdr:rowOff>
    </xdr:from>
    <xdr:to>
      <xdr:col>24</xdr:col>
      <xdr:colOff>114300</xdr:colOff>
      <xdr:row>98</xdr:row>
      <xdr:rowOff>155684</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856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141965</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77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23163</xdr:rowOff>
    </xdr:from>
    <xdr:to>
      <xdr:col>20</xdr:col>
      <xdr:colOff>38100</xdr:colOff>
      <xdr:row>98</xdr:row>
      <xdr:rowOff>124763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82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115890</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91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36280</xdr:rowOff>
    </xdr:from>
    <xdr:to>
      <xdr:col>15</xdr:col>
      <xdr:colOff>101600</xdr:colOff>
      <xdr:row>98</xdr:row>
      <xdr:rowOff>137880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83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129007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931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36722</xdr:rowOff>
    </xdr:from>
    <xdr:to>
      <xdr:col>10</xdr:col>
      <xdr:colOff>165100</xdr:colOff>
      <xdr:row>98</xdr:row>
      <xdr:rowOff>138322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838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129449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931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69503</xdr:rowOff>
    </xdr:from>
    <xdr:to>
      <xdr:col>6</xdr:col>
      <xdr:colOff>38100</xdr:colOff>
      <xdr:row>98</xdr:row>
      <xdr:rowOff>171103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871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162230</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96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39497</xdr:rowOff>
    </xdr:from>
    <xdr:to>
      <xdr:col>55</xdr:col>
      <xdr:colOff>0</xdr:colOff>
      <xdr:row>37</xdr:row>
      <xdr:rowOff>149987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383147"/>
          <a:ext cx="8382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59199</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574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149987</xdr:rowOff>
    </xdr:from>
    <xdr:to>
      <xdr:col>50</xdr:col>
      <xdr:colOff>114300</xdr:colOff>
      <xdr:row>37</xdr:row>
      <xdr:rowOff>165735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493637"/>
          <a:ext cx="889000" cy="15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12590</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699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165735</xdr:rowOff>
    </xdr:from>
    <xdr:to>
      <xdr:col>45</xdr:col>
      <xdr:colOff>177800</xdr:colOff>
      <xdr:row>38</xdr:row>
      <xdr:rowOff>28956</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509385"/>
          <a:ext cx="889000" cy="3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13733</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700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20828</xdr:rowOff>
    </xdr:from>
    <xdr:to>
      <xdr:col>41</xdr:col>
      <xdr:colOff>50800</xdr:colOff>
      <xdr:row>38</xdr:row>
      <xdr:rowOff>28956</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535928"/>
          <a:ext cx="889000" cy="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11447</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697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86106</xdr:rowOff>
    </xdr:from>
    <xdr:to>
      <xdr:col>36</xdr:col>
      <xdr:colOff>165100</xdr:colOff>
      <xdr:row>39</xdr:row>
      <xdr:rowOff>16256</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60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7383</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6939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160147</xdr:rowOff>
    </xdr:from>
    <xdr:to>
      <xdr:col>55</xdr:col>
      <xdr:colOff>50800</xdr:colOff>
      <xdr:row>37</xdr:row>
      <xdr:rowOff>90297</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33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11574</xdr:rowOff>
    </xdr:from>
    <xdr:ext cx="469744"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183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99187</xdr:rowOff>
    </xdr:from>
    <xdr:to>
      <xdr:col>50</xdr:col>
      <xdr:colOff>165100</xdr:colOff>
      <xdr:row>38</xdr:row>
      <xdr:rowOff>29337</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44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45864</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04428" y="6218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114935</xdr:rowOff>
    </xdr:from>
    <xdr:to>
      <xdr:col>46</xdr:col>
      <xdr:colOff>38100</xdr:colOff>
      <xdr:row>38</xdr:row>
      <xdr:rowOff>45085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4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61612</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15428" y="623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149606</xdr:rowOff>
    </xdr:from>
    <xdr:to>
      <xdr:col>41</xdr:col>
      <xdr:colOff>101600</xdr:colOff>
      <xdr:row>38</xdr:row>
      <xdr:rowOff>79756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493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96283</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26428" y="6268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141478</xdr:rowOff>
    </xdr:from>
    <xdr:to>
      <xdr:col>36</xdr:col>
      <xdr:colOff>165100</xdr:colOff>
      <xdr:row>38</xdr:row>
      <xdr:rowOff>71628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48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88155</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37428" y="6260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159550</xdr:rowOff>
    </xdr:from>
    <xdr:to>
      <xdr:col>55</xdr:col>
      <xdr:colOff>0</xdr:colOff>
      <xdr:row>58</xdr:row>
      <xdr:rowOff>166980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10103650"/>
          <a:ext cx="838200" cy="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129188</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73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165760</xdr:rowOff>
    </xdr:from>
    <xdr:to>
      <xdr:col>50</xdr:col>
      <xdr:colOff>114300</xdr:colOff>
      <xdr:row>58</xdr:row>
      <xdr:rowOff>166980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10109860"/>
          <a:ext cx="889000" cy="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42930</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644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165760</xdr:rowOff>
    </xdr:from>
    <xdr:to>
      <xdr:col>45</xdr:col>
      <xdr:colOff>177800</xdr:colOff>
      <xdr:row>58</xdr:row>
      <xdr:rowOff>169608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10109860"/>
          <a:ext cx="889000" cy="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45064</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159703</xdr:rowOff>
    </xdr:from>
    <xdr:to>
      <xdr:col>41</xdr:col>
      <xdr:colOff>50800</xdr:colOff>
      <xdr:row>58</xdr:row>
      <xdr:rowOff>169608</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10103803"/>
          <a:ext cx="889000" cy="9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37330</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111493</xdr:rowOff>
    </xdr:from>
    <xdr:to>
      <xdr:col>36</xdr:col>
      <xdr:colOff>165100</xdr:colOff>
      <xdr:row>58</xdr:row>
      <xdr:rowOff>41643</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58170</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65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108750</xdr:rowOff>
    </xdr:from>
    <xdr:to>
      <xdr:col>55</xdr:col>
      <xdr:colOff>50800</xdr:colOff>
      <xdr:row>59</xdr:row>
      <xdr:rowOff>38900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1005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23677</xdr:rowOff>
    </xdr:from>
    <xdr:ext cx="469744"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967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116180</xdr:rowOff>
    </xdr:from>
    <xdr:to>
      <xdr:col>50</xdr:col>
      <xdr:colOff>165100</xdr:colOff>
      <xdr:row>59</xdr:row>
      <xdr:rowOff>46330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100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37457</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428" y="10153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114960</xdr:rowOff>
    </xdr:from>
    <xdr:to>
      <xdr:col>46</xdr:col>
      <xdr:colOff>38100</xdr:colOff>
      <xdr:row>59</xdr:row>
      <xdr:rowOff>45110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100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36237</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1015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118808</xdr:rowOff>
    </xdr:from>
    <xdr:to>
      <xdr:col>41</xdr:col>
      <xdr:colOff>101600</xdr:colOff>
      <xdr:row>59</xdr:row>
      <xdr:rowOff>48958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10062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40085</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10155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108903</xdr:rowOff>
    </xdr:from>
    <xdr:to>
      <xdr:col>36</xdr:col>
      <xdr:colOff>165100</xdr:colOff>
      <xdr:row>59</xdr:row>
      <xdr:rowOff>39053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10053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30180</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428" y="10145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8636</xdr:rowOff>
    </xdr:from>
    <xdr:to>
      <xdr:col>54</xdr:col>
      <xdr:colOff>189865</xdr:colOff>
      <xdr:row>79</xdr:row>
      <xdr:rowOff>15342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010136"/>
          <a:ext cx="1270" cy="1549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19169</xdr:rowOff>
    </xdr:from>
    <xdr:ext cx="378565"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6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15342</xdr:rowOff>
    </xdr:from>
    <xdr:to>
      <xdr:col>55</xdr:col>
      <xdr:colOff>88900</xdr:colOff>
      <xdr:row>79</xdr:row>
      <xdr:rowOff>15342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5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126763</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7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8636</xdr:rowOff>
    </xdr:from>
    <xdr:to>
      <xdr:col>55</xdr:col>
      <xdr:colOff>88900</xdr:colOff>
      <xdr:row>70</xdr:row>
      <xdr:rowOff>8636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01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81369</xdr:rowOff>
    </xdr:from>
    <xdr:to>
      <xdr:col>55</xdr:col>
      <xdr:colOff>0</xdr:colOff>
      <xdr:row>77</xdr:row>
      <xdr:rowOff>128727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283019"/>
          <a:ext cx="838200" cy="47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14177</xdr:rowOff>
    </xdr:from>
    <xdr:ext cx="469744"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215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35750</xdr:rowOff>
    </xdr:from>
    <xdr:to>
      <xdr:col>55</xdr:col>
      <xdr:colOff>50800</xdr:colOff>
      <xdr:row>77</xdr:row>
      <xdr:rowOff>137350</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128727</xdr:rowOff>
    </xdr:from>
    <xdr:to>
      <xdr:col>50</xdr:col>
      <xdr:colOff>114300</xdr:colOff>
      <xdr:row>77</xdr:row>
      <xdr:rowOff>143929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3330377"/>
          <a:ext cx="889000" cy="1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28397</xdr:rowOff>
    </xdr:from>
    <xdr:to>
      <xdr:col>50</xdr:col>
      <xdr:colOff>165100</xdr:colOff>
      <xdr:row>77</xdr:row>
      <xdr:rowOff>129997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23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146524</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04428" y="1300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143929</xdr:rowOff>
    </xdr:from>
    <xdr:to>
      <xdr:col>45</xdr:col>
      <xdr:colOff>177800</xdr:colOff>
      <xdr:row>77</xdr:row>
      <xdr:rowOff>156807</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345579"/>
          <a:ext cx="889000" cy="1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128181</xdr:rowOff>
    </xdr:from>
    <xdr:to>
      <xdr:col>46</xdr:col>
      <xdr:colOff>38100</xdr:colOff>
      <xdr:row>77</xdr:row>
      <xdr:rowOff>58331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74858</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15428" y="1293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155511</xdr:rowOff>
    </xdr:from>
    <xdr:to>
      <xdr:col>41</xdr:col>
      <xdr:colOff>50800</xdr:colOff>
      <xdr:row>77</xdr:row>
      <xdr:rowOff>156807</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357161"/>
          <a:ext cx="889000" cy="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129400</xdr:rowOff>
    </xdr:from>
    <xdr:to>
      <xdr:col>41</xdr:col>
      <xdr:colOff>101600</xdr:colOff>
      <xdr:row>77</xdr:row>
      <xdr:rowOff>59550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76078</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26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47980</xdr:rowOff>
    </xdr:from>
    <xdr:to>
      <xdr:col>36</xdr:col>
      <xdr:colOff>165100</xdr:colOff>
      <xdr:row>76</xdr:row>
      <xdr:rowOff>149580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166108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285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30569</xdr:rowOff>
    </xdr:from>
    <xdr:to>
      <xdr:col>55</xdr:col>
      <xdr:colOff>50800</xdr:colOff>
      <xdr:row>77</xdr:row>
      <xdr:rowOff>132169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232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53446</xdr:rowOff>
    </xdr:from>
    <xdr:ext cx="469744"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083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77927</xdr:rowOff>
    </xdr:from>
    <xdr:to>
      <xdr:col>50</xdr:col>
      <xdr:colOff>165100</xdr:colOff>
      <xdr:row>78</xdr:row>
      <xdr:rowOff>8077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27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170654</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04428" y="13372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93129</xdr:rowOff>
    </xdr:from>
    <xdr:to>
      <xdr:col>46</xdr:col>
      <xdr:colOff>38100</xdr:colOff>
      <xdr:row>78</xdr:row>
      <xdr:rowOff>23279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294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14406</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15428" y="13387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106007</xdr:rowOff>
    </xdr:from>
    <xdr:to>
      <xdr:col>41</xdr:col>
      <xdr:colOff>101600</xdr:colOff>
      <xdr:row>78</xdr:row>
      <xdr:rowOff>36157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30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27284</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428" y="13400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104711</xdr:rowOff>
    </xdr:from>
    <xdr:to>
      <xdr:col>36</xdr:col>
      <xdr:colOff>165100</xdr:colOff>
      <xdr:row>78</xdr:row>
      <xdr:rowOff>34861</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30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25988</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37428" y="13399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138176</xdr:rowOff>
    </xdr:from>
    <xdr:to>
      <xdr:col>54</xdr:col>
      <xdr:colOff>189865</xdr:colOff>
      <xdr:row>99</xdr:row>
      <xdr:rowOff>104857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568676"/>
          <a:ext cx="1270" cy="150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108684</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104857</xdr:rowOff>
    </xdr:from>
    <xdr:to>
      <xdr:col>55</xdr:col>
      <xdr:colOff>88900</xdr:colOff>
      <xdr:row>99</xdr:row>
      <xdr:rowOff>104857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7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84853</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138176</xdr:rowOff>
    </xdr:from>
    <xdr:to>
      <xdr:col>55</xdr:col>
      <xdr:colOff>88900</xdr:colOff>
      <xdr:row>90</xdr:row>
      <xdr:rowOff>138176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56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66796</xdr:rowOff>
    </xdr:from>
    <xdr:to>
      <xdr:col>55</xdr:col>
      <xdr:colOff>0</xdr:colOff>
      <xdr:row>98</xdr:row>
      <xdr:rowOff>118269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525996"/>
          <a:ext cx="838200" cy="394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66564</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525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88137</xdr:rowOff>
    </xdr:from>
    <xdr:to>
      <xdr:col>55</xdr:col>
      <xdr:colOff>50800</xdr:colOff>
      <xdr:row>97</xdr:row>
      <xdr:rowOff>18287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5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32525</xdr:rowOff>
    </xdr:from>
    <xdr:to>
      <xdr:col>50</xdr:col>
      <xdr:colOff>114300</xdr:colOff>
      <xdr:row>98</xdr:row>
      <xdr:rowOff>118269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834625"/>
          <a:ext cx="889000" cy="85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113112</xdr:rowOff>
    </xdr:from>
    <xdr:to>
      <xdr:col>50</xdr:col>
      <xdr:colOff>165100</xdr:colOff>
      <xdr:row>97</xdr:row>
      <xdr:rowOff>43262</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7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59789</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34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32525</xdr:rowOff>
    </xdr:from>
    <xdr:to>
      <xdr:col>45</xdr:col>
      <xdr:colOff>177800</xdr:colOff>
      <xdr:row>99</xdr:row>
      <xdr:rowOff>5931</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834625"/>
          <a:ext cx="889000" cy="144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110389</xdr:rowOff>
    </xdr:from>
    <xdr:to>
      <xdr:col>46</xdr:col>
      <xdr:colOff>38100</xdr:colOff>
      <xdr:row>97</xdr:row>
      <xdr:rowOff>40539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57066</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34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142596</xdr:rowOff>
    </xdr:from>
    <xdr:to>
      <xdr:col>41</xdr:col>
      <xdr:colOff>50800</xdr:colOff>
      <xdr:row>99</xdr:row>
      <xdr:rowOff>5931</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944696"/>
          <a:ext cx="889000" cy="34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119971</xdr:rowOff>
    </xdr:from>
    <xdr:to>
      <xdr:col>41</xdr:col>
      <xdr:colOff>101600</xdr:colOff>
      <xdr:row>97</xdr:row>
      <xdr:rowOff>50121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66648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35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149327</xdr:rowOff>
    </xdr:from>
    <xdr:to>
      <xdr:col>36</xdr:col>
      <xdr:colOff>165100</xdr:colOff>
      <xdr:row>97</xdr:row>
      <xdr:rowOff>79477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60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96004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38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15996</xdr:rowOff>
    </xdr:from>
    <xdr:to>
      <xdr:col>55</xdr:col>
      <xdr:colOff>50800</xdr:colOff>
      <xdr:row>96</xdr:row>
      <xdr:rowOff>117596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47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38873</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326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67469</xdr:rowOff>
    </xdr:from>
    <xdr:to>
      <xdr:col>50</xdr:col>
      <xdr:colOff>165100</xdr:colOff>
      <xdr:row>98</xdr:row>
      <xdr:rowOff>169069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86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160196</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962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153175</xdr:rowOff>
    </xdr:from>
    <xdr:to>
      <xdr:col>46</xdr:col>
      <xdr:colOff>38100</xdr:colOff>
      <xdr:row>98</xdr:row>
      <xdr:rowOff>83325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78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74452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876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126581</xdr:rowOff>
    </xdr:from>
    <xdr:to>
      <xdr:col>41</xdr:col>
      <xdr:colOff>101600</xdr:colOff>
      <xdr:row>99</xdr:row>
      <xdr:rowOff>56731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928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47858</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7021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91796</xdr:rowOff>
    </xdr:from>
    <xdr:to>
      <xdr:col>36</xdr:col>
      <xdr:colOff>165100</xdr:colOff>
      <xdr:row>99</xdr:row>
      <xdr:rowOff>21946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89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13073</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986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156521</xdr:rowOff>
    </xdr:from>
    <xdr:to>
      <xdr:col>85</xdr:col>
      <xdr:colOff>127000</xdr:colOff>
      <xdr:row>38</xdr:row>
      <xdr:rowOff>13151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500171"/>
          <a:ext cx="838200" cy="28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14489</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186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3911</xdr:rowOff>
    </xdr:from>
    <xdr:to>
      <xdr:col>81</xdr:col>
      <xdr:colOff>50800</xdr:colOff>
      <xdr:row>38</xdr:row>
      <xdr:rowOff>13151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519011"/>
          <a:ext cx="889000" cy="9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150639</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15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3911</xdr:rowOff>
    </xdr:from>
    <xdr:to>
      <xdr:col>76</xdr:col>
      <xdr:colOff>114300</xdr:colOff>
      <xdr:row>38</xdr:row>
      <xdr:rowOff>26181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519011"/>
          <a:ext cx="889000" cy="22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167841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16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26181</xdr:rowOff>
    </xdr:from>
    <xdr:to>
      <xdr:col>71</xdr:col>
      <xdr:colOff>177800</xdr:colOff>
      <xdr:row>38</xdr:row>
      <xdr:rowOff>29001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541281"/>
          <a:ext cx="889000" cy="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171423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17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44266</xdr:rowOff>
    </xdr:from>
    <xdr:to>
      <xdr:col>67</xdr:col>
      <xdr:colOff>101600</xdr:colOff>
      <xdr:row>37</xdr:row>
      <xdr:rowOff>145866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3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162393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16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105721</xdr:rowOff>
    </xdr:from>
    <xdr:to>
      <xdr:col>85</xdr:col>
      <xdr:colOff>177800</xdr:colOff>
      <xdr:row>38</xdr:row>
      <xdr:rowOff>35871</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44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20648</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36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133801</xdr:rowOff>
    </xdr:from>
    <xdr:to>
      <xdr:col>81</xdr:col>
      <xdr:colOff>101600</xdr:colOff>
      <xdr:row>38</xdr:row>
      <xdr:rowOff>63951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477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55078</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57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124562</xdr:rowOff>
    </xdr:from>
    <xdr:to>
      <xdr:col>76</xdr:col>
      <xdr:colOff>165100</xdr:colOff>
      <xdr:row>38</xdr:row>
      <xdr:rowOff>54711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46821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45838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56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146831</xdr:rowOff>
    </xdr:from>
    <xdr:to>
      <xdr:col>72</xdr:col>
      <xdr:colOff>38100</xdr:colOff>
      <xdr:row>38</xdr:row>
      <xdr:rowOff>76981</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49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68108</xdr:rowOff>
    </xdr:from>
    <xdr:ext cx="469744"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68428" y="6583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149651</xdr:rowOff>
    </xdr:from>
    <xdr:to>
      <xdr:col>67</xdr:col>
      <xdr:colOff>101600</xdr:colOff>
      <xdr:row>38</xdr:row>
      <xdr:rowOff>79801</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49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70928</xdr:rowOff>
    </xdr:from>
    <xdr:ext cx="469744"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79428" y="6586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17297</xdr:rowOff>
    </xdr:from>
    <xdr:to>
      <xdr:col>85</xdr:col>
      <xdr:colOff>127000</xdr:colOff>
      <xdr:row>58</xdr:row>
      <xdr:rowOff>23520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5481300" y="9961397"/>
          <a:ext cx="838200" cy="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32224</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633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17297</xdr:rowOff>
    </xdr:from>
    <xdr:to>
      <xdr:col>81</xdr:col>
      <xdr:colOff>50800</xdr:colOff>
      <xdr:row>58</xdr:row>
      <xdr:rowOff>27559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961397"/>
          <a:ext cx="889000" cy="10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5198</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60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27559</xdr:rowOff>
    </xdr:from>
    <xdr:to>
      <xdr:col>76</xdr:col>
      <xdr:colOff>114300</xdr:colOff>
      <xdr:row>58</xdr:row>
      <xdr:rowOff>110960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971659"/>
          <a:ext cx="889000" cy="83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50233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65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63729</xdr:rowOff>
    </xdr:from>
    <xdr:to>
      <xdr:col>71</xdr:col>
      <xdr:colOff>177800</xdr:colOff>
      <xdr:row>58</xdr:row>
      <xdr:rowOff>110960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10007829"/>
          <a:ext cx="889000" cy="47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65574</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66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47739</xdr:rowOff>
    </xdr:from>
    <xdr:to>
      <xdr:col>67</xdr:col>
      <xdr:colOff>101600</xdr:colOff>
      <xdr:row>57</xdr:row>
      <xdr:rowOff>149339</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82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165866</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59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144170</xdr:rowOff>
    </xdr:from>
    <xdr:to>
      <xdr:col>85</xdr:col>
      <xdr:colOff>177800</xdr:colOff>
      <xdr:row>58</xdr:row>
      <xdr:rowOff>74320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91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122597</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895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137947</xdr:rowOff>
    </xdr:from>
    <xdr:to>
      <xdr:col>81</xdr:col>
      <xdr:colOff>101600</xdr:colOff>
      <xdr:row>58</xdr:row>
      <xdr:rowOff>68097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91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59224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10003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148209</xdr:rowOff>
    </xdr:from>
    <xdr:to>
      <xdr:col>76</xdr:col>
      <xdr:colOff>165100</xdr:colOff>
      <xdr:row>58</xdr:row>
      <xdr:rowOff>78359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920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69486</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10013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60160</xdr:rowOff>
    </xdr:from>
    <xdr:to>
      <xdr:col>72</xdr:col>
      <xdr:colOff>38100</xdr:colOff>
      <xdr:row>58</xdr:row>
      <xdr:rowOff>161760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1000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152887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1009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12929</xdr:rowOff>
    </xdr:from>
    <xdr:to>
      <xdr:col>67</xdr:col>
      <xdr:colOff>101600</xdr:colOff>
      <xdr:row>58</xdr:row>
      <xdr:rowOff>114529</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95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105656</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10049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53528</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426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155777</xdr:rowOff>
    </xdr:from>
    <xdr:ext cx="378565"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2017" y="13357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154950</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335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154481</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35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37236</xdr:rowOff>
    </xdr:from>
    <xdr:to>
      <xdr:col>67</xdr:col>
      <xdr:colOff>101600</xdr:colOff>
      <xdr:row>79</xdr:row>
      <xdr:rowOff>138836</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155363</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5017" y="13357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9078</xdr:rowOff>
    </xdr:from>
    <xdr:ext cx="249299"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553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83198</xdr:rowOff>
    </xdr:from>
    <xdr:to>
      <xdr:col>85</xdr:col>
      <xdr:colOff>127000</xdr:colOff>
      <xdr:row>98</xdr:row>
      <xdr:rowOff>83375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5481300" y="16885298"/>
          <a:ext cx="838200" cy="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83114</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370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78499</xdr:rowOff>
    </xdr:from>
    <xdr:to>
      <xdr:col>81</xdr:col>
      <xdr:colOff>50800</xdr:colOff>
      <xdr:row>98</xdr:row>
      <xdr:rowOff>83198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4592300" y="16880599"/>
          <a:ext cx="889000" cy="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2658</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29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60325</xdr:rowOff>
    </xdr:from>
    <xdr:to>
      <xdr:col>76</xdr:col>
      <xdr:colOff>114300</xdr:colOff>
      <xdr:row>98</xdr:row>
      <xdr:rowOff>78499</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3703300" y="16862425"/>
          <a:ext cx="889000" cy="1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166767</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55411</xdr:rowOff>
    </xdr:from>
    <xdr:to>
      <xdr:col>71</xdr:col>
      <xdr:colOff>177800</xdr:colOff>
      <xdr:row>98</xdr:row>
      <xdr:rowOff>60325</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2814300" y="16857511"/>
          <a:ext cx="889000" cy="4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171048</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49518</xdr:rowOff>
    </xdr:from>
    <xdr:to>
      <xdr:col>67</xdr:col>
      <xdr:colOff>101600</xdr:colOff>
      <xdr:row>96</xdr:row>
      <xdr:rowOff>151118</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167645</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32575</xdr:rowOff>
    </xdr:from>
    <xdr:to>
      <xdr:col>85</xdr:col>
      <xdr:colOff>177800</xdr:colOff>
      <xdr:row>98</xdr:row>
      <xdr:rowOff>134175</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83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118952</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749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32398</xdr:rowOff>
    </xdr:from>
    <xdr:to>
      <xdr:col>81</xdr:col>
      <xdr:colOff>101600</xdr:colOff>
      <xdr:row>98</xdr:row>
      <xdr:rowOff>133998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83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125125</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92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27699</xdr:rowOff>
    </xdr:from>
    <xdr:to>
      <xdr:col>76</xdr:col>
      <xdr:colOff>165100</xdr:colOff>
      <xdr:row>98</xdr:row>
      <xdr:rowOff>129299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82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120426</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92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9525</xdr:rowOff>
    </xdr:from>
    <xdr:to>
      <xdr:col>72</xdr:col>
      <xdr:colOff>38100</xdr:colOff>
      <xdr:row>98</xdr:row>
      <xdr:rowOff>111125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81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102252</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90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4611</xdr:rowOff>
    </xdr:from>
    <xdr:to>
      <xdr:col>67</xdr:col>
      <xdr:colOff>101600</xdr:colOff>
      <xdr:row>98</xdr:row>
      <xdr:rowOff>106211</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80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97338</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89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98701</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42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32697</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66333" y="6376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33794</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77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27896</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37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83414</xdr:rowOff>
    </xdr:from>
    <xdr:to>
      <xdr:col>98</xdr:col>
      <xdr:colOff>38100</xdr:colOff>
      <xdr:row>39</xdr:row>
      <xdr:rowOff>13564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59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30091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17" y="63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54251</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69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　</a:t>
          </a:r>
          <a:r>
            <a:rPr kumimoji="1" lang="ja-JP" altLang="en-US" sz="1100">
              <a:solidFill>
                <a:schemeClr val="tx1"/>
              </a:solidFill>
              <a:effectLst/>
              <a:latin typeface="+mn-lt"/>
              <a:ea typeface="+mn-ea"/>
              <a:cs typeface="+mn-cs"/>
            </a:rPr>
            <a:t>類似団体平均と比較すると、労働費、商工費及び土木費が高い水準となっており、その他の費目は低い水準となっている。</a:t>
          </a:r>
          <a:r>
            <a:rPr kumimoji="1" lang="ja-JP" altLang="ja-JP" sz="1100">
              <a:solidFill>
                <a:schemeClr val="tx1"/>
              </a:solidFill>
              <a:effectLst/>
              <a:latin typeface="+mn-lt"/>
              <a:ea typeface="+mn-ea"/>
              <a:cs typeface="+mn-cs"/>
            </a:rPr>
            <a:t>主な構成項目である民生費</a:t>
          </a:r>
          <a:r>
            <a:rPr kumimoji="1" lang="ja-JP" altLang="en-US" sz="1100">
              <a:solidFill>
                <a:schemeClr val="tx1"/>
              </a:solidFill>
              <a:effectLst/>
              <a:latin typeface="+mn-lt"/>
              <a:ea typeface="+mn-ea"/>
              <a:cs typeface="+mn-cs"/>
            </a:rPr>
            <a:t>の</a:t>
          </a:r>
          <a:r>
            <a:rPr kumimoji="1" lang="ja-JP" altLang="ja-JP" sz="1100">
              <a:solidFill>
                <a:schemeClr val="tx1"/>
              </a:solidFill>
              <a:effectLst/>
              <a:latin typeface="+mn-lt"/>
              <a:ea typeface="+mn-ea"/>
              <a:cs typeface="+mn-cs"/>
            </a:rPr>
            <a:t>構成比を見ると、児童福祉行政に要する経費である児童福祉費が全体の約６０％を占めており、ついで社会福祉費が約２５％を占めている。生活保護費の割合は低く抑えられている。</a:t>
          </a:r>
          <a:r>
            <a:rPr kumimoji="1" lang="ja-JP" altLang="en-US" sz="1100">
              <a:solidFill>
                <a:schemeClr val="tx1"/>
              </a:solidFill>
              <a:effectLst/>
              <a:latin typeface="+mn-lt"/>
              <a:ea typeface="+mn-ea"/>
              <a:cs typeface="+mn-cs"/>
            </a:rPr>
            <a:t>民生費は、</a:t>
          </a:r>
          <a:r>
            <a:rPr kumimoji="1" lang="ja-JP" altLang="ja-JP" sz="1100">
              <a:solidFill>
                <a:schemeClr val="tx1"/>
              </a:solidFill>
              <a:effectLst/>
              <a:latin typeface="+mn-lt"/>
              <a:ea typeface="+mn-ea"/>
              <a:cs typeface="+mn-cs"/>
            </a:rPr>
            <a:t>住民一人当たり</a:t>
          </a:r>
          <a:r>
            <a:rPr kumimoji="1" lang="en-US" altLang="ja-JP" sz="1100">
              <a:solidFill>
                <a:schemeClr val="tx1"/>
              </a:solidFill>
              <a:effectLst/>
              <a:latin typeface="+mn-lt"/>
              <a:ea typeface="+mn-ea"/>
              <a:cs typeface="+mn-cs"/>
            </a:rPr>
            <a:t>162,393</a:t>
          </a:r>
          <a:r>
            <a:rPr kumimoji="1" lang="ja-JP" altLang="ja-JP" sz="1100">
              <a:solidFill>
                <a:schemeClr val="tx1"/>
              </a:solidFill>
              <a:effectLst/>
              <a:latin typeface="+mn-lt"/>
              <a:ea typeface="+mn-ea"/>
              <a:cs typeface="+mn-cs"/>
            </a:rPr>
            <a:t>円となっており、</a:t>
          </a:r>
          <a:r>
            <a:rPr kumimoji="1" lang="ja-JP" altLang="en-US" sz="1100">
              <a:solidFill>
                <a:schemeClr val="tx1"/>
              </a:solidFill>
              <a:effectLst/>
              <a:latin typeface="+mn-lt"/>
              <a:ea typeface="+mn-ea"/>
              <a:cs typeface="+mn-cs"/>
            </a:rPr>
            <a:t>定額減税補足調整給付</a:t>
          </a:r>
          <a:r>
            <a:rPr kumimoji="1" lang="ja-JP" altLang="ja-JP" sz="1100">
              <a:solidFill>
                <a:schemeClr val="tx1"/>
              </a:solidFill>
              <a:effectLst/>
              <a:latin typeface="+mn-lt"/>
              <a:ea typeface="+mn-ea"/>
              <a:cs typeface="+mn-cs"/>
            </a:rPr>
            <a:t>金</a:t>
          </a:r>
          <a:r>
            <a:rPr kumimoji="1" lang="ja-JP" altLang="en-US" sz="1100">
              <a:solidFill>
                <a:schemeClr val="tx1"/>
              </a:solidFill>
              <a:effectLst/>
              <a:latin typeface="+mn-lt"/>
              <a:ea typeface="+mn-ea"/>
              <a:cs typeface="+mn-cs"/>
            </a:rPr>
            <a:t>の</a:t>
          </a:r>
          <a:r>
            <a:rPr kumimoji="1" lang="ja-JP" altLang="ja-JP" sz="1100">
              <a:solidFill>
                <a:schemeClr val="tx1"/>
              </a:solidFill>
              <a:effectLst/>
              <a:latin typeface="+mn-lt"/>
              <a:ea typeface="+mn-ea"/>
              <a:cs typeface="+mn-cs"/>
            </a:rPr>
            <a:t>皆増</a:t>
          </a:r>
          <a:r>
            <a:rPr kumimoji="1" lang="ja-JP" altLang="en-US" sz="1100">
              <a:solidFill>
                <a:schemeClr val="tx1"/>
              </a:solidFill>
              <a:effectLst/>
              <a:latin typeface="+mn-lt"/>
              <a:ea typeface="+mn-ea"/>
              <a:cs typeface="+mn-cs"/>
            </a:rPr>
            <a:t>などにより</a:t>
          </a:r>
          <a:r>
            <a:rPr kumimoji="1" lang="ja-JP" altLang="ja-JP" sz="1100">
              <a:solidFill>
                <a:schemeClr val="tx1"/>
              </a:solidFill>
              <a:effectLst/>
              <a:latin typeface="+mn-lt"/>
              <a:ea typeface="+mn-ea"/>
              <a:cs typeface="+mn-cs"/>
            </a:rPr>
            <a:t>、前年度から</a:t>
          </a:r>
          <a:r>
            <a:rPr kumimoji="1" lang="en-US" altLang="ja-JP" sz="1100">
              <a:solidFill>
                <a:schemeClr val="tx1"/>
              </a:solidFill>
              <a:effectLst/>
              <a:latin typeface="+mn-lt"/>
              <a:ea typeface="+mn-ea"/>
              <a:cs typeface="+mn-cs"/>
            </a:rPr>
            <a:t>16,488</a:t>
          </a:r>
          <a:r>
            <a:rPr kumimoji="1" lang="ja-JP" altLang="ja-JP" sz="1100">
              <a:solidFill>
                <a:schemeClr val="tx1"/>
              </a:solidFill>
              <a:effectLst/>
              <a:latin typeface="+mn-lt"/>
              <a:ea typeface="+mn-ea"/>
              <a:cs typeface="+mn-cs"/>
            </a:rPr>
            <a:t>円</a:t>
          </a:r>
          <a:r>
            <a:rPr kumimoji="1" lang="ja-JP" altLang="en-US" sz="1100">
              <a:solidFill>
                <a:schemeClr val="tx1"/>
              </a:solidFill>
              <a:effectLst/>
              <a:latin typeface="+mn-lt"/>
              <a:ea typeface="+mn-ea"/>
              <a:cs typeface="+mn-cs"/>
            </a:rPr>
            <a:t>増加し</a:t>
          </a:r>
          <a:r>
            <a:rPr kumimoji="1" lang="ja-JP" altLang="ja-JP" sz="1100">
              <a:solidFill>
                <a:schemeClr val="tx1"/>
              </a:solidFill>
              <a:effectLst/>
              <a:latin typeface="+mn-lt"/>
              <a:ea typeface="+mn-ea"/>
              <a:cs typeface="+mn-cs"/>
            </a:rPr>
            <a:t>た。</a:t>
          </a:r>
          <a:endParaRPr lang="ja-JP" altLang="ja-JP" sz="1400">
            <a:solidFill>
              <a:schemeClr val="tx1"/>
            </a:solidFill>
            <a:effectLst/>
          </a:endParaRPr>
        </a:p>
        <a:p>
          <a:r>
            <a:rPr kumimoji="1" lang="ja-JP" altLang="ja-JP" sz="1100">
              <a:solidFill>
                <a:schemeClr val="tx1"/>
              </a:solidFill>
              <a:effectLst/>
              <a:latin typeface="+mn-lt"/>
              <a:ea typeface="+mn-ea"/>
              <a:cs typeface="+mn-cs"/>
            </a:rPr>
            <a:t>　土木費は、道の駅</a:t>
          </a:r>
          <a:r>
            <a:rPr kumimoji="1" lang="ja-JP" altLang="en-US" sz="1100">
              <a:solidFill>
                <a:schemeClr val="tx1"/>
              </a:solidFill>
              <a:effectLst/>
              <a:latin typeface="+mn-lt"/>
              <a:ea typeface="+mn-ea"/>
              <a:cs typeface="+mn-cs"/>
            </a:rPr>
            <a:t>の整備工事</a:t>
          </a:r>
          <a:r>
            <a:rPr kumimoji="1" lang="ja-JP" altLang="ja-JP" sz="1100">
              <a:solidFill>
                <a:schemeClr val="tx1"/>
              </a:solidFill>
              <a:effectLst/>
              <a:latin typeface="+mn-lt"/>
              <a:ea typeface="+mn-ea"/>
              <a:cs typeface="+mn-cs"/>
            </a:rPr>
            <a:t>の</a:t>
          </a:r>
          <a:r>
            <a:rPr kumimoji="1" lang="ja-JP" altLang="en-US" sz="1100">
              <a:solidFill>
                <a:schemeClr val="tx1"/>
              </a:solidFill>
              <a:effectLst/>
              <a:latin typeface="+mn-lt"/>
              <a:ea typeface="+mn-ea"/>
              <a:cs typeface="+mn-cs"/>
            </a:rPr>
            <a:t>増加</a:t>
          </a:r>
          <a:r>
            <a:rPr kumimoji="1" lang="ja-JP" altLang="ja-JP" sz="1100">
              <a:solidFill>
                <a:schemeClr val="tx1"/>
              </a:solidFill>
              <a:effectLst/>
              <a:latin typeface="+mn-lt"/>
              <a:ea typeface="+mn-ea"/>
              <a:cs typeface="+mn-cs"/>
            </a:rPr>
            <a:t>などにより、前年度から</a:t>
          </a:r>
          <a:r>
            <a:rPr kumimoji="1" lang="en-US" altLang="ja-JP" sz="1100">
              <a:solidFill>
                <a:schemeClr val="tx1"/>
              </a:solidFill>
              <a:effectLst/>
              <a:latin typeface="+mn-lt"/>
              <a:ea typeface="+mn-ea"/>
              <a:cs typeface="+mn-cs"/>
            </a:rPr>
            <a:t>20,702</a:t>
          </a:r>
          <a:r>
            <a:rPr kumimoji="1" lang="ja-JP" altLang="ja-JP" sz="1100">
              <a:solidFill>
                <a:schemeClr val="tx1"/>
              </a:solidFill>
              <a:effectLst/>
              <a:latin typeface="+mn-lt"/>
              <a:ea typeface="+mn-ea"/>
              <a:cs typeface="+mn-cs"/>
            </a:rPr>
            <a:t>円</a:t>
          </a:r>
          <a:r>
            <a:rPr kumimoji="1" lang="ja-JP" altLang="en-US" sz="1100">
              <a:solidFill>
                <a:schemeClr val="tx1"/>
              </a:solidFill>
              <a:effectLst/>
              <a:latin typeface="+mn-lt"/>
              <a:ea typeface="+mn-ea"/>
              <a:cs typeface="+mn-cs"/>
            </a:rPr>
            <a:t>増加</a:t>
          </a:r>
          <a:r>
            <a:rPr kumimoji="1" lang="ja-JP" altLang="ja-JP" sz="1100">
              <a:solidFill>
                <a:schemeClr val="tx1"/>
              </a:solidFill>
              <a:effectLst/>
              <a:latin typeface="+mn-lt"/>
              <a:ea typeface="+mn-ea"/>
              <a:cs typeface="+mn-cs"/>
            </a:rPr>
            <a:t>した。</a:t>
          </a:r>
          <a:endParaRPr lang="ja-JP" altLang="ja-JP" sz="1400">
            <a:solidFill>
              <a:schemeClr val="tx1"/>
            </a:solidFill>
            <a:effectLst/>
          </a:endParaRPr>
        </a:p>
        <a:p>
          <a:r>
            <a:rPr kumimoji="1" lang="ja-JP" altLang="ja-JP" sz="1100">
              <a:solidFill>
                <a:schemeClr val="tx1"/>
              </a:solidFill>
              <a:effectLst/>
              <a:latin typeface="+mn-lt"/>
              <a:ea typeface="+mn-ea"/>
              <a:cs typeface="+mn-cs"/>
            </a:rPr>
            <a:t>　教育費は、中学校特別教室等空調設備設置工事の皆</a:t>
          </a:r>
          <a:r>
            <a:rPr kumimoji="1" lang="ja-JP" altLang="en-US" sz="1100">
              <a:solidFill>
                <a:schemeClr val="tx1"/>
              </a:solidFill>
              <a:effectLst/>
              <a:latin typeface="+mn-lt"/>
              <a:ea typeface="+mn-ea"/>
              <a:cs typeface="+mn-cs"/>
            </a:rPr>
            <a:t>減</a:t>
          </a:r>
          <a:r>
            <a:rPr kumimoji="1" lang="ja-JP" altLang="ja-JP" sz="1100">
              <a:solidFill>
                <a:schemeClr val="tx1"/>
              </a:solidFill>
              <a:effectLst/>
              <a:latin typeface="+mn-lt"/>
              <a:ea typeface="+mn-ea"/>
              <a:cs typeface="+mn-cs"/>
            </a:rPr>
            <a:t>などにより、前年度から</a:t>
          </a:r>
          <a:r>
            <a:rPr kumimoji="1" lang="en-US" altLang="ja-JP" sz="1100">
              <a:solidFill>
                <a:schemeClr val="tx1"/>
              </a:solidFill>
              <a:effectLst/>
              <a:latin typeface="+mn-lt"/>
              <a:ea typeface="+mn-ea"/>
              <a:cs typeface="+mn-cs"/>
            </a:rPr>
            <a:t>490</a:t>
          </a:r>
          <a:r>
            <a:rPr kumimoji="1" lang="ja-JP" altLang="ja-JP" sz="1100">
              <a:solidFill>
                <a:schemeClr val="tx1"/>
              </a:solidFill>
              <a:effectLst/>
              <a:latin typeface="+mn-lt"/>
              <a:ea typeface="+mn-ea"/>
              <a:cs typeface="+mn-cs"/>
            </a:rPr>
            <a:t>円</a:t>
          </a:r>
          <a:r>
            <a:rPr kumimoji="1" lang="ja-JP" altLang="en-US" sz="1100">
              <a:solidFill>
                <a:schemeClr val="tx1"/>
              </a:solidFill>
              <a:effectLst/>
              <a:latin typeface="+mn-lt"/>
              <a:ea typeface="+mn-ea"/>
              <a:cs typeface="+mn-cs"/>
            </a:rPr>
            <a:t>減少</a:t>
          </a:r>
          <a:r>
            <a:rPr kumimoji="1" lang="ja-JP" altLang="ja-JP" sz="1100">
              <a:solidFill>
                <a:schemeClr val="tx1"/>
              </a:solidFill>
              <a:effectLst/>
              <a:latin typeface="+mn-lt"/>
              <a:ea typeface="+mn-ea"/>
              <a:cs typeface="+mn-cs"/>
            </a:rPr>
            <a:t>した。</a:t>
          </a:r>
          <a:endParaRPr kumimoji="1" lang="en-US" altLang="ja-JP" sz="11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mn-lt"/>
              <a:ea typeface="+mn-ea"/>
              <a:cs typeface="+mn-cs"/>
            </a:rPr>
            <a:t>　</a:t>
          </a:r>
          <a:r>
            <a:rPr kumimoji="1" lang="ja-JP" altLang="ja-JP" sz="1100">
              <a:solidFill>
                <a:schemeClr val="dk1"/>
              </a:solidFill>
              <a:effectLst/>
              <a:latin typeface="+mn-lt"/>
              <a:ea typeface="+mn-ea"/>
              <a:cs typeface="+mn-cs"/>
            </a:rPr>
            <a:t>総務費は、公共施設ＬＥＤ工事の増加などにより、前年度から</a:t>
          </a:r>
          <a:r>
            <a:rPr kumimoji="1" lang="en-US" altLang="ja-JP" sz="1100">
              <a:solidFill>
                <a:schemeClr val="dk1"/>
              </a:solidFill>
              <a:effectLst/>
              <a:latin typeface="+mn-lt"/>
              <a:ea typeface="+mn-ea"/>
              <a:cs typeface="+mn-cs"/>
            </a:rPr>
            <a:t>791</a:t>
          </a:r>
          <a:r>
            <a:rPr kumimoji="1" lang="ja-JP" altLang="ja-JP" sz="1100">
              <a:solidFill>
                <a:schemeClr val="dk1"/>
              </a:solidFill>
              <a:effectLst/>
              <a:latin typeface="+mn-lt"/>
              <a:ea typeface="+mn-ea"/>
              <a:cs typeface="+mn-cs"/>
            </a:rPr>
            <a:t>円増加した。</a:t>
          </a:r>
          <a:endParaRPr lang="ja-JP" altLang="ja-JP" sz="1400">
            <a:effectLst/>
          </a:endParaRPr>
        </a:p>
        <a:p>
          <a:endParaRPr lang="ja-JP" altLang="ja-JP" sz="1400">
            <a:solidFill>
              <a:srgbClr val="FF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愛知県日進市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050">
              <a:solidFill>
                <a:srgbClr val="FF0000"/>
              </a:solidFill>
              <a:effectLst/>
              <a:latin typeface="+mn-lt"/>
              <a:ea typeface="+mn-ea"/>
              <a:cs typeface="+mn-cs"/>
            </a:rPr>
            <a:t>　</a:t>
          </a:r>
          <a:r>
            <a:rPr kumimoji="1" lang="ja-JP" altLang="ja-JP" sz="1050">
              <a:solidFill>
                <a:schemeClr val="tx1"/>
              </a:solidFill>
              <a:effectLst/>
              <a:latin typeface="+mn-lt"/>
              <a:ea typeface="+mn-ea"/>
              <a:cs typeface="+mn-cs"/>
            </a:rPr>
            <a:t>財政調整基金は、中期財政計画に基づき目標残高を３０億円としている。令和</a:t>
          </a:r>
          <a:r>
            <a:rPr kumimoji="1" lang="ja-JP" altLang="en-US" sz="1050">
              <a:solidFill>
                <a:schemeClr val="tx1"/>
              </a:solidFill>
              <a:effectLst/>
              <a:latin typeface="+mn-lt"/>
              <a:ea typeface="+mn-ea"/>
              <a:cs typeface="+mn-cs"/>
            </a:rPr>
            <a:t>６</a:t>
          </a:r>
          <a:r>
            <a:rPr kumimoji="1" lang="ja-JP" altLang="ja-JP" sz="1050">
              <a:solidFill>
                <a:schemeClr val="tx1"/>
              </a:solidFill>
              <a:effectLst/>
              <a:latin typeface="+mn-lt"/>
              <a:ea typeface="+mn-ea"/>
              <a:cs typeface="+mn-cs"/>
            </a:rPr>
            <a:t>年度は、</a:t>
          </a:r>
          <a:r>
            <a:rPr kumimoji="1" lang="ja-JP" altLang="en-US" sz="1050">
              <a:solidFill>
                <a:schemeClr val="tx1"/>
              </a:solidFill>
              <a:effectLst/>
              <a:latin typeface="+mn-lt"/>
              <a:ea typeface="+mn-ea"/>
              <a:cs typeface="+mn-cs"/>
            </a:rPr>
            <a:t>当初予算等における財源不足分</a:t>
          </a:r>
          <a:r>
            <a:rPr kumimoji="1" lang="ja-JP" altLang="ja-JP" sz="1050">
              <a:solidFill>
                <a:schemeClr val="tx1"/>
              </a:solidFill>
              <a:effectLst/>
              <a:latin typeface="+mn-lt"/>
              <a:ea typeface="+mn-ea"/>
              <a:cs typeface="+mn-cs"/>
            </a:rPr>
            <a:t>として、約</a:t>
          </a:r>
          <a:r>
            <a:rPr kumimoji="1" lang="ja-JP" altLang="en-US" sz="1050">
              <a:solidFill>
                <a:schemeClr val="tx1"/>
              </a:solidFill>
              <a:effectLst/>
              <a:latin typeface="+mn-lt"/>
              <a:ea typeface="+mn-ea"/>
              <a:cs typeface="+mn-cs"/>
            </a:rPr>
            <a:t>５億５</a:t>
          </a:r>
          <a:r>
            <a:rPr kumimoji="1" lang="ja-JP" altLang="ja-JP" sz="1050">
              <a:solidFill>
                <a:schemeClr val="tx1"/>
              </a:solidFill>
              <a:effectLst/>
              <a:latin typeface="+mn-lt"/>
              <a:ea typeface="+mn-ea"/>
              <a:cs typeface="+mn-cs"/>
            </a:rPr>
            <a:t>千万円を</a:t>
          </a:r>
          <a:r>
            <a:rPr kumimoji="1" lang="ja-JP" altLang="en-US" sz="1050">
              <a:solidFill>
                <a:schemeClr val="tx1"/>
              </a:solidFill>
              <a:effectLst/>
              <a:latin typeface="+mn-lt"/>
              <a:ea typeface="+mn-ea"/>
              <a:cs typeface="+mn-cs"/>
            </a:rPr>
            <a:t>取り崩しており</a:t>
          </a:r>
          <a:r>
            <a:rPr kumimoji="1" lang="ja-JP" altLang="ja-JP" sz="1050">
              <a:solidFill>
                <a:schemeClr val="tx1"/>
              </a:solidFill>
              <a:effectLst/>
              <a:latin typeface="+mn-lt"/>
              <a:ea typeface="+mn-ea"/>
              <a:cs typeface="+mn-cs"/>
            </a:rPr>
            <a:t>、</a:t>
          </a:r>
          <a:r>
            <a:rPr lang="ja-JP" altLang="ja-JP" sz="1050">
              <a:solidFill>
                <a:schemeClr val="tx1"/>
              </a:solidFill>
              <a:effectLst/>
              <a:latin typeface="+mn-lt"/>
              <a:ea typeface="+mn-ea"/>
              <a:cs typeface="+mn-cs"/>
            </a:rPr>
            <a:t>子どもや高齢者の増加によって経常的経費が上昇傾向にあることに加え、一部事務組合の建設負担金増加などにより、</a:t>
          </a:r>
          <a:r>
            <a:rPr kumimoji="1" lang="ja-JP" altLang="ja-JP" sz="1050">
              <a:solidFill>
                <a:schemeClr val="tx1"/>
              </a:solidFill>
              <a:effectLst/>
              <a:latin typeface="+mn-lt"/>
              <a:ea typeface="+mn-ea"/>
              <a:cs typeface="+mn-cs"/>
            </a:rPr>
            <a:t>令和１０年度まで減少の見込みである。</a:t>
          </a:r>
          <a:endParaRPr lang="ja-JP" altLang="ja-JP" sz="1050">
            <a:solidFill>
              <a:schemeClr val="tx1"/>
            </a:solidFill>
            <a:effectLst/>
          </a:endParaRPr>
        </a:p>
        <a:p>
          <a:pPr eaLnBrk="1" fontAlgn="auto" latinLnBrk="0" hangingPunct="1"/>
          <a:r>
            <a:rPr kumimoji="1" lang="ja-JP" altLang="ja-JP" sz="1050">
              <a:solidFill>
                <a:schemeClr val="tx1"/>
              </a:solidFill>
              <a:effectLst/>
              <a:latin typeface="+mn-lt"/>
              <a:ea typeface="+mn-ea"/>
              <a:cs typeface="+mn-cs"/>
            </a:rPr>
            <a:t>　実質収支額は、市税及び地方消費税交付金の上振れ</a:t>
          </a:r>
          <a:r>
            <a:rPr kumimoji="1" lang="ja-JP" altLang="en-US" sz="1050">
              <a:solidFill>
                <a:schemeClr val="tx1"/>
              </a:solidFill>
              <a:effectLst/>
              <a:latin typeface="+mn-lt"/>
              <a:ea typeface="+mn-ea"/>
              <a:cs typeface="+mn-cs"/>
            </a:rPr>
            <a:t>など</a:t>
          </a:r>
          <a:r>
            <a:rPr kumimoji="1" lang="ja-JP" altLang="ja-JP" sz="1050">
              <a:solidFill>
                <a:schemeClr val="tx1"/>
              </a:solidFill>
              <a:effectLst/>
              <a:latin typeface="+mn-lt"/>
              <a:ea typeface="+mn-ea"/>
              <a:cs typeface="+mn-cs"/>
            </a:rPr>
            <a:t>により、前年度比で</a:t>
          </a:r>
          <a:r>
            <a:rPr kumimoji="1" lang="ja-JP" altLang="en-US" sz="1050">
              <a:solidFill>
                <a:schemeClr val="tx1"/>
              </a:solidFill>
              <a:effectLst/>
              <a:latin typeface="+mn-lt"/>
              <a:ea typeface="+mn-ea"/>
              <a:cs typeface="+mn-cs"/>
            </a:rPr>
            <a:t>増加</a:t>
          </a:r>
          <a:r>
            <a:rPr kumimoji="1" lang="ja-JP" altLang="ja-JP" sz="1050">
              <a:solidFill>
                <a:schemeClr val="tx1"/>
              </a:solidFill>
              <a:effectLst/>
              <a:latin typeface="+mn-lt"/>
              <a:ea typeface="+mn-ea"/>
              <a:cs typeface="+mn-cs"/>
            </a:rPr>
            <a:t>となった。</a:t>
          </a:r>
          <a:endParaRPr lang="ja-JP" altLang="ja-JP" sz="1050">
            <a:solidFill>
              <a:schemeClr val="tx1"/>
            </a:solidFill>
            <a:effectLst/>
          </a:endParaRPr>
        </a:p>
        <a:p>
          <a:r>
            <a:rPr kumimoji="1" lang="ja-JP" altLang="ja-JP" sz="1050">
              <a:solidFill>
                <a:schemeClr val="tx1"/>
              </a:solidFill>
              <a:effectLst/>
              <a:latin typeface="+mn-lt"/>
              <a:ea typeface="+mn-ea"/>
              <a:cs typeface="+mn-cs"/>
            </a:rPr>
            <a:t>　実質単年度収支は、単年度収支が</a:t>
          </a:r>
          <a:r>
            <a:rPr kumimoji="1" lang="ja-JP" altLang="en-US" sz="1050">
              <a:solidFill>
                <a:schemeClr val="tx1"/>
              </a:solidFill>
              <a:effectLst/>
              <a:latin typeface="+mn-lt"/>
              <a:ea typeface="+mn-ea"/>
              <a:cs typeface="+mn-cs"/>
            </a:rPr>
            <a:t>減少</a:t>
          </a:r>
          <a:r>
            <a:rPr kumimoji="1" lang="ja-JP" altLang="ja-JP" sz="1050">
              <a:solidFill>
                <a:schemeClr val="tx1"/>
              </a:solidFill>
              <a:effectLst/>
              <a:latin typeface="+mn-lt"/>
              <a:ea typeface="+mn-ea"/>
              <a:cs typeface="+mn-cs"/>
            </a:rPr>
            <a:t>したことなどから、前年度比で</a:t>
          </a:r>
          <a:r>
            <a:rPr kumimoji="1" lang="ja-JP" altLang="en-US" sz="1050">
              <a:solidFill>
                <a:schemeClr val="tx1"/>
              </a:solidFill>
              <a:effectLst/>
              <a:latin typeface="+mn-lt"/>
              <a:ea typeface="+mn-ea"/>
              <a:cs typeface="+mn-cs"/>
            </a:rPr>
            <a:t>減少</a:t>
          </a:r>
          <a:r>
            <a:rPr kumimoji="1" lang="ja-JP" altLang="ja-JP" sz="1050">
              <a:solidFill>
                <a:schemeClr val="tx1"/>
              </a:solidFill>
              <a:effectLst/>
              <a:latin typeface="+mn-lt"/>
              <a:ea typeface="+mn-ea"/>
              <a:cs typeface="+mn-cs"/>
            </a:rPr>
            <a:t>となった。</a:t>
          </a:r>
          <a:endParaRPr lang="ja-JP" altLang="ja-JP" sz="1050">
            <a:solidFill>
              <a:schemeClr val="tx1"/>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愛知県日進市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一般会計は、標準財政規模が増加した</a:t>
          </a:r>
          <a:r>
            <a:rPr kumimoji="1" lang="ja-JP" altLang="en-US" sz="1100">
              <a:solidFill>
                <a:schemeClr val="tx1"/>
              </a:solidFill>
              <a:effectLst/>
              <a:latin typeface="+mn-lt"/>
              <a:ea typeface="+mn-ea"/>
              <a:cs typeface="+mn-cs"/>
            </a:rPr>
            <a:t>ものの</a:t>
          </a:r>
          <a:r>
            <a:rPr kumimoji="1" lang="ja-JP" altLang="ja-JP" sz="1100">
              <a:solidFill>
                <a:schemeClr val="tx1"/>
              </a:solidFill>
              <a:effectLst/>
              <a:latin typeface="+mn-lt"/>
              <a:ea typeface="+mn-ea"/>
              <a:cs typeface="+mn-cs"/>
            </a:rPr>
            <a:t>、実質収支も増加したことにより、令和</a:t>
          </a:r>
          <a:r>
            <a:rPr kumimoji="1" lang="ja-JP" altLang="en-US" sz="1100">
              <a:solidFill>
                <a:schemeClr val="tx1"/>
              </a:solidFill>
              <a:effectLst/>
              <a:latin typeface="+mn-lt"/>
              <a:ea typeface="+mn-ea"/>
              <a:cs typeface="+mn-cs"/>
            </a:rPr>
            <a:t>６</a:t>
          </a:r>
          <a:r>
            <a:rPr kumimoji="1" lang="ja-JP" altLang="ja-JP" sz="1100">
              <a:solidFill>
                <a:schemeClr val="tx1"/>
              </a:solidFill>
              <a:effectLst/>
              <a:latin typeface="+mn-lt"/>
              <a:ea typeface="+mn-ea"/>
              <a:cs typeface="+mn-cs"/>
            </a:rPr>
            <a:t>年度は前年度比</a:t>
          </a:r>
          <a:r>
            <a:rPr kumimoji="1" lang="ja-JP" altLang="en-US" sz="1100">
              <a:solidFill>
                <a:schemeClr val="tx1"/>
              </a:solidFill>
              <a:effectLst/>
              <a:latin typeface="+mn-lt"/>
              <a:ea typeface="+mn-ea"/>
              <a:cs typeface="+mn-cs"/>
            </a:rPr>
            <a:t>１</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５</a:t>
          </a:r>
          <a:r>
            <a:rPr kumimoji="1" lang="ja-JP" altLang="ja-JP" sz="1100">
              <a:solidFill>
                <a:schemeClr val="tx1"/>
              </a:solidFill>
              <a:effectLst/>
              <a:latin typeface="+mn-lt"/>
              <a:ea typeface="+mn-ea"/>
              <a:cs typeface="+mn-cs"/>
            </a:rPr>
            <a:t>ポイント</a:t>
          </a:r>
          <a:r>
            <a:rPr kumimoji="1" lang="ja-JP" altLang="en-US" sz="1100">
              <a:solidFill>
                <a:schemeClr val="tx1"/>
              </a:solidFill>
              <a:effectLst/>
              <a:latin typeface="+mn-lt"/>
              <a:ea typeface="+mn-ea"/>
              <a:cs typeface="+mn-cs"/>
            </a:rPr>
            <a:t>増加</a:t>
          </a:r>
          <a:r>
            <a:rPr kumimoji="1" lang="ja-JP" altLang="ja-JP" sz="1100">
              <a:solidFill>
                <a:schemeClr val="tx1"/>
              </a:solidFill>
              <a:effectLst/>
              <a:latin typeface="+mn-lt"/>
              <a:ea typeface="+mn-ea"/>
              <a:cs typeface="+mn-cs"/>
            </a:rPr>
            <a:t>した。全体としては、この水準を保っていく。</a:t>
          </a:r>
          <a:endParaRPr lang="ja-JP" altLang="ja-JP" sz="1400">
            <a:solidFill>
              <a:schemeClr val="tx1"/>
            </a:solidFill>
            <a:effectLst/>
          </a:endParaRPr>
        </a:p>
        <a:p>
          <a:pPr eaLnBrk="1" fontAlgn="auto" latinLnBrk="0" hangingPunct="1"/>
          <a:r>
            <a:rPr kumimoji="1" lang="ja-JP" altLang="ja-JP" sz="1100">
              <a:solidFill>
                <a:schemeClr val="tx1"/>
              </a:solidFill>
              <a:effectLst/>
              <a:latin typeface="+mn-lt"/>
              <a:ea typeface="+mn-ea"/>
              <a:cs typeface="+mn-cs"/>
            </a:rPr>
            <a:t>　国民健康保険特別会計については、一般会計からの法定外繰入や基準外繰入を行っているため、黒字を保っている。また、保険料水準を上げることにより法定外繰入を減少させることとしている。</a:t>
          </a:r>
          <a:endParaRPr kumimoji="1" lang="en-US" altLang="ja-JP" sz="1100">
            <a:solidFill>
              <a:schemeClr val="tx1"/>
            </a:solidFill>
            <a:effectLst/>
            <a:latin typeface="+mn-lt"/>
            <a:ea typeface="+mn-ea"/>
            <a:cs typeface="+mn-cs"/>
          </a:endParaRPr>
        </a:p>
        <a:p>
          <a:pPr eaLnBrk="1" fontAlgn="auto" latinLnBrk="0" hangingPunct="1"/>
          <a:r>
            <a:rPr kumimoji="1" lang="ja-JP" altLang="en-US" sz="1100">
              <a:solidFill>
                <a:schemeClr val="tx1"/>
              </a:solidFill>
              <a:effectLst/>
              <a:latin typeface="+mn-lt"/>
              <a:ea typeface="+mn-ea"/>
              <a:cs typeface="+mn-cs"/>
            </a:rPr>
            <a:t>　な</a:t>
          </a:r>
          <a:r>
            <a:rPr kumimoji="1" lang="ja-JP" altLang="ja-JP" sz="1100">
              <a:solidFill>
                <a:schemeClr val="tx1"/>
              </a:solidFill>
              <a:effectLst/>
              <a:latin typeface="+mn-lt"/>
              <a:ea typeface="+mn-ea"/>
              <a:cs typeface="+mn-cs"/>
            </a:rPr>
            <a:t>お、特別会計については、積極的に基金の活用を行っていくこととしている。</a:t>
          </a:r>
          <a:endParaRPr kumimoji="1" lang="en-US" altLang="ja-JP" sz="1100">
            <a:solidFill>
              <a:schemeClr val="tx1"/>
            </a:solidFill>
            <a:effectLst/>
            <a:latin typeface="+mn-lt"/>
            <a:ea typeface="+mn-ea"/>
            <a:cs typeface="+mn-cs"/>
          </a:endParaRPr>
        </a:p>
        <a:p>
          <a:pPr eaLnBrk="1" fontAlgn="auto" latinLnBrk="0" hangingPunct="1"/>
          <a:r>
            <a:rPr kumimoji="1" lang="ja-JP" altLang="en-US" sz="1100">
              <a:solidFill>
                <a:schemeClr val="tx1"/>
              </a:solidFill>
              <a:effectLst/>
              <a:latin typeface="+mn-lt"/>
              <a:ea typeface="+mn-ea"/>
              <a:cs typeface="+mn-cs"/>
            </a:rPr>
            <a:t>　今後も各会計の財務体質の強化を図りながら、適正な財政運営を継続していく。</a:t>
          </a:r>
          <a:endParaRPr kumimoji="1" lang="en-US" altLang="ja-JP" sz="1100">
            <a:solidFill>
              <a:schemeClr val="tx1"/>
            </a:solidFill>
            <a:effectLst/>
            <a:latin typeface="+mn-lt"/>
            <a:ea typeface="+mn-ea"/>
            <a:cs typeface="+mn-cs"/>
          </a:endParaRPr>
        </a:p>
        <a:p>
          <a:pPr eaLnBrk="1" fontAlgn="auto" latinLnBrk="0" hangingPunct="1"/>
          <a:r>
            <a:rPr kumimoji="1" lang="ja-JP" altLang="en-US" sz="1100">
              <a:solidFill>
                <a:srgbClr val="FF0000"/>
              </a:solidFill>
              <a:effectLst/>
              <a:latin typeface="+mn-lt"/>
              <a:ea typeface="+mn-ea"/>
              <a:cs typeface="+mn-cs"/>
            </a:rPr>
            <a:t>　</a:t>
          </a:r>
          <a:endParaRPr lang="ja-JP" altLang="ja-JP" sz="1400">
            <a:solidFill>
              <a:srgbClr val="FF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8" customWidth="1"/>
    <col min="12" max="12" width="2.26953125" style="168" customWidth="1"/>
    <col min="13" max="17" width="2.36328125" style="168" customWidth="1"/>
    <col min="18" max="119" width="2.08984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36537253</v>
      </c>
      <c r="BO4" s="449"/>
      <c r="BP4" s="449"/>
      <c r="BQ4" s="449"/>
      <c r="BR4" s="449"/>
      <c r="BS4" s="449"/>
      <c r="BT4" s="449"/>
      <c r="BU4" s="450"/>
      <c r="BV4" s="448">
        <v>32941082</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9.6999999999999993</v>
      </c>
      <c r="CU4" s="589"/>
      <c r="CV4" s="589"/>
      <c r="CW4" s="589"/>
      <c r="CX4" s="589"/>
      <c r="CY4" s="589"/>
      <c r="CZ4" s="589"/>
      <c r="DA4" s="590"/>
      <c r="DB4" s="588">
        <v>8.1999999999999993</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34193324</v>
      </c>
      <c r="BO5" s="420"/>
      <c r="BP5" s="420"/>
      <c r="BQ5" s="420"/>
      <c r="BR5" s="420"/>
      <c r="BS5" s="420"/>
      <c r="BT5" s="420"/>
      <c r="BU5" s="421"/>
      <c r="BV5" s="419">
        <v>31008633</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86.6</v>
      </c>
      <c r="CU5" s="417"/>
      <c r="CV5" s="417"/>
      <c r="CW5" s="417"/>
      <c r="CX5" s="417"/>
      <c r="CY5" s="417"/>
      <c r="CZ5" s="417"/>
      <c r="DA5" s="418"/>
      <c r="DB5" s="416">
        <v>85.1</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98</v>
      </c>
      <c r="AV6" s="478"/>
      <c r="AW6" s="478"/>
      <c r="AX6" s="478"/>
      <c r="AY6" s="433" t="s">
        <v>99</v>
      </c>
      <c r="AZ6" s="434"/>
      <c r="BA6" s="434"/>
      <c r="BB6" s="434"/>
      <c r="BC6" s="434"/>
      <c r="BD6" s="434"/>
      <c r="BE6" s="434"/>
      <c r="BF6" s="434"/>
      <c r="BG6" s="434"/>
      <c r="BH6" s="434"/>
      <c r="BI6" s="434"/>
      <c r="BJ6" s="434"/>
      <c r="BK6" s="434"/>
      <c r="BL6" s="434"/>
      <c r="BM6" s="435"/>
      <c r="BN6" s="419">
        <v>2343929</v>
      </c>
      <c r="BO6" s="420"/>
      <c r="BP6" s="420"/>
      <c r="BQ6" s="420"/>
      <c r="BR6" s="420"/>
      <c r="BS6" s="420"/>
      <c r="BT6" s="420"/>
      <c r="BU6" s="421"/>
      <c r="BV6" s="419">
        <v>1932449</v>
      </c>
      <c r="BW6" s="420"/>
      <c r="BX6" s="420"/>
      <c r="BY6" s="420"/>
      <c r="BZ6" s="420"/>
      <c r="CA6" s="420"/>
      <c r="CB6" s="420"/>
      <c r="CC6" s="421"/>
      <c r="CD6" s="459" t="s">
        <v>100</v>
      </c>
      <c r="CE6" s="379"/>
      <c r="CF6" s="379"/>
      <c r="CG6" s="379"/>
      <c r="CH6" s="379"/>
      <c r="CI6" s="379"/>
      <c r="CJ6" s="379"/>
      <c r="CK6" s="379"/>
      <c r="CL6" s="379"/>
      <c r="CM6" s="379"/>
      <c r="CN6" s="379"/>
      <c r="CO6" s="379"/>
      <c r="CP6" s="379"/>
      <c r="CQ6" s="379"/>
      <c r="CR6" s="379"/>
      <c r="CS6" s="460"/>
      <c r="CT6" s="562">
        <v>86.6</v>
      </c>
      <c r="CU6" s="563"/>
      <c r="CV6" s="563"/>
      <c r="CW6" s="563"/>
      <c r="CX6" s="563"/>
      <c r="CY6" s="563"/>
      <c r="CZ6" s="563"/>
      <c r="DA6" s="564"/>
      <c r="DB6" s="562">
        <v>85.1</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101</v>
      </c>
      <c r="AN7" s="376"/>
      <c r="AO7" s="376"/>
      <c r="AP7" s="376"/>
      <c r="AQ7" s="376"/>
      <c r="AR7" s="376"/>
      <c r="AS7" s="376"/>
      <c r="AT7" s="377"/>
      <c r="AU7" s="477" t="s">
        <v>90</v>
      </c>
      <c r="AV7" s="478"/>
      <c r="AW7" s="478"/>
      <c r="AX7" s="478"/>
      <c r="AY7" s="433" t="s">
        <v>102</v>
      </c>
      <c r="AZ7" s="434"/>
      <c r="BA7" s="434"/>
      <c r="BB7" s="434"/>
      <c r="BC7" s="434"/>
      <c r="BD7" s="434"/>
      <c r="BE7" s="434"/>
      <c r="BF7" s="434"/>
      <c r="BG7" s="434"/>
      <c r="BH7" s="434"/>
      <c r="BI7" s="434"/>
      <c r="BJ7" s="434"/>
      <c r="BK7" s="434"/>
      <c r="BL7" s="434"/>
      <c r="BM7" s="435"/>
      <c r="BN7" s="419">
        <v>445334</v>
      </c>
      <c r="BO7" s="420"/>
      <c r="BP7" s="420"/>
      <c r="BQ7" s="420"/>
      <c r="BR7" s="420"/>
      <c r="BS7" s="420"/>
      <c r="BT7" s="420"/>
      <c r="BU7" s="421"/>
      <c r="BV7" s="419">
        <v>371131</v>
      </c>
      <c r="BW7" s="420"/>
      <c r="BX7" s="420"/>
      <c r="BY7" s="420"/>
      <c r="BZ7" s="420"/>
      <c r="CA7" s="420"/>
      <c r="CB7" s="420"/>
      <c r="CC7" s="421"/>
      <c r="CD7" s="459" t="s">
        <v>103</v>
      </c>
      <c r="CE7" s="379"/>
      <c r="CF7" s="379"/>
      <c r="CG7" s="379"/>
      <c r="CH7" s="379"/>
      <c r="CI7" s="379"/>
      <c r="CJ7" s="379"/>
      <c r="CK7" s="379"/>
      <c r="CL7" s="379"/>
      <c r="CM7" s="379"/>
      <c r="CN7" s="379"/>
      <c r="CO7" s="379"/>
      <c r="CP7" s="379"/>
      <c r="CQ7" s="379"/>
      <c r="CR7" s="379"/>
      <c r="CS7" s="460"/>
      <c r="CT7" s="419">
        <v>19570785</v>
      </c>
      <c r="CU7" s="420"/>
      <c r="CV7" s="420"/>
      <c r="CW7" s="420"/>
      <c r="CX7" s="420"/>
      <c r="CY7" s="420"/>
      <c r="CZ7" s="420"/>
      <c r="DA7" s="421"/>
      <c r="DB7" s="419">
        <v>19086910</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104</v>
      </c>
      <c r="AN8" s="376"/>
      <c r="AO8" s="376"/>
      <c r="AP8" s="376"/>
      <c r="AQ8" s="376"/>
      <c r="AR8" s="376"/>
      <c r="AS8" s="376"/>
      <c r="AT8" s="377"/>
      <c r="AU8" s="477" t="s">
        <v>90</v>
      </c>
      <c r="AV8" s="478"/>
      <c r="AW8" s="478"/>
      <c r="AX8" s="478"/>
      <c r="AY8" s="433" t="s">
        <v>105</v>
      </c>
      <c r="AZ8" s="434"/>
      <c r="BA8" s="434"/>
      <c r="BB8" s="434"/>
      <c r="BC8" s="434"/>
      <c r="BD8" s="434"/>
      <c r="BE8" s="434"/>
      <c r="BF8" s="434"/>
      <c r="BG8" s="434"/>
      <c r="BH8" s="434"/>
      <c r="BI8" s="434"/>
      <c r="BJ8" s="434"/>
      <c r="BK8" s="434"/>
      <c r="BL8" s="434"/>
      <c r="BM8" s="435"/>
      <c r="BN8" s="419">
        <v>1898595</v>
      </c>
      <c r="BO8" s="420"/>
      <c r="BP8" s="420"/>
      <c r="BQ8" s="420"/>
      <c r="BR8" s="420"/>
      <c r="BS8" s="420"/>
      <c r="BT8" s="420"/>
      <c r="BU8" s="421"/>
      <c r="BV8" s="419">
        <v>1561318</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1.01</v>
      </c>
      <c r="CU8" s="523"/>
      <c r="CV8" s="523"/>
      <c r="CW8" s="523"/>
      <c r="CX8" s="523"/>
      <c r="CY8" s="523"/>
      <c r="CZ8" s="523"/>
      <c r="DA8" s="524"/>
      <c r="DB8" s="522">
        <v>1</v>
      </c>
      <c r="DC8" s="523"/>
      <c r="DD8" s="523"/>
      <c r="DE8" s="523"/>
      <c r="DF8" s="523"/>
      <c r="DG8" s="523"/>
      <c r="DH8" s="523"/>
      <c r="DI8" s="524"/>
    </row>
    <row r="9" spans="1:119" ht="18.75" customHeight="1" thickBot="1" x14ac:dyDescent="0.25">
      <c r="A9" s="169"/>
      <c r="B9" s="551" t="s">
        <v>107</v>
      </c>
      <c r="C9" s="552"/>
      <c r="D9" s="552"/>
      <c r="E9" s="552"/>
      <c r="F9" s="552"/>
      <c r="G9" s="552"/>
      <c r="H9" s="552"/>
      <c r="I9" s="552"/>
      <c r="J9" s="552"/>
      <c r="K9" s="470"/>
      <c r="L9" s="553" t="s">
        <v>108</v>
      </c>
      <c r="M9" s="554"/>
      <c r="N9" s="554"/>
      <c r="O9" s="554"/>
      <c r="P9" s="554"/>
      <c r="Q9" s="555"/>
      <c r="R9" s="556">
        <v>91520</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98</v>
      </c>
      <c r="AV9" s="478"/>
      <c r="AW9" s="478"/>
      <c r="AX9" s="478"/>
      <c r="AY9" s="433" t="s">
        <v>111</v>
      </c>
      <c r="AZ9" s="434"/>
      <c r="BA9" s="434"/>
      <c r="BB9" s="434"/>
      <c r="BC9" s="434"/>
      <c r="BD9" s="434"/>
      <c r="BE9" s="434"/>
      <c r="BF9" s="434"/>
      <c r="BG9" s="434"/>
      <c r="BH9" s="434"/>
      <c r="BI9" s="434"/>
      <c r="BJ9" s="434"/>
      <c r="BK9" s="434"/>
      <c r="BL9" s="434"/>
      <c r="BM9" s="435"/>
      <c r="BN9" s="419">
        <v>337277</v>
      </c>
      <c r="BO9" s="420"/>
      <c r="BP9" s="420"/>
      <c r="BQ9" s="420"/>
      <c r="BR9" s="420"/>
      <c r="BS9" s="420"/>
      <c r="BT9" s="420"/>
      <c r="BU9" s="421"/>
      <c r="BV9" s="419">
        <v>-62825</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3.8</v>
      </c>
      <c r="CU9" s="417"/>
      <c r="CV9" s="417"/>
      <c r="CW9" s="417"/>
      <c r="CX9" s="417"/>
      <c r="CY9" s="417"/>
      <c r="CZ9" s="417"/>
      <c r="DA9" s="418"/>
      <c r="DB9" s="416">
        <v>4.0999999999999996</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113</v>
      </c>
      <c r="M10" s="376"/>
      <c r="N10" s="376"/>
      <c r="O10" s="376"/>
      <c r="P10" s="376"/>
      <c r="Q10" s="377"/>
      <c r="R10" s="372">
        <v>87977</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3170</v>
      </c>
      <c r="BO10" s="420"/>
      <c r="BP10" s="420"/>
      <c r="BQ10" s="420"/>
      <c r="BR10" s="420"/>
      <c r="BS10" s="420"/>
      <c r="BT10" s="420"/>
      <c r="BU10" s="421"/>
      <c r="BV10" s="419">
        <v>125239</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94207</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556336</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130</v>
      </c>
      <c r="N13" s="504"/>
      <c r="O13" s="504"/>
      <c r="P13" s="504"/>
      <c r="Q13" s="505"/>
      <c r="R13" s="506">
        <v>91991</v>
      </c>
      <c r="S13" s="507"/>
      <c r="T13" s="507"/>
      <c r="U13" s="507"/>
      <c r="V13" s="508"/>
      <c r="W13" s="509" t="s">
        <v>131</v>
      </c>
      <c r="X13" s="405"/>
      <c r="Y13" s="405"/>
      <c r="Z13" s="405"/>
      <c r="AA13" s="405"/>
      <c r="AB13" s="406"/>
      <c r="AC13" s="372">
        <v>307</v>
      </c>
      <c r="AD13" s="373"/>
      <c r="AE13" s="373"/>
      <c r="AF13" s="373"/>
      <c r="AG13" s="374"/>
      <c r="AH13" s="372">
        <v>320</v>
      </c>
      <c r="AI13" s="373"/>
      <c r="AJ13" s="373"/>
      <c r="AK13" s="373"/>
      <c r="AL13" s="432"/>
      <c r="AM13" s="476" t="s">
        <v>132</v>
      </c>
      <c r="AN13" s="376"/>
      <c r="AO13" s="376"/>
      <c r="AP13" s="376"/>
      <c r="AQ13" s="376"/>
      <c r="AR13" s="376"/>
      <c r="AS13" s="376"/>
      <c r="AT13" s="377"/>
      <c r="AU13" s="477" t="s">
        <v>98</v>
      </c>
      <c r="AV13" s="478"/>
      <c r="AW13" s="478"/>
      <c r="AX13" s="478"/>
      <c r="AY13" s="433" t="s">
        <v>133</v>
      </c>
      <c r="AZ13" s="434"/>
      <c r="BA13" s="434"/>
      <c r="BB13" s="434"/>
      <c r="BC13" s="434"/>
      <c r="BD13" s="434"/>
      <c r="BE13" s="434"/>
      <c r="BF13" s="434"/>
      <c r="BG13" s="434"/>
      <c r="BH13" s="434"/>
      <c r="BI13" s="434"/>
      <c r="BJ13" s="434"/>
      <c r="BK13" s="434"/>
      <c r="BL13" s="434"/>
      <c r="BM13" s="435"/>
      <c r="BN13" s="419">
        <v>-215889</v>
      </c>
      <c r="BO13" s="420"/>
      <c r="BP13" s="420"/>
      <c r="BQ13" s="420"/>
      <c r="BR13" s="420"/>
      <c r="BS13" s="420"/>
      <c r="BT13" s="420"/>
      <c r="BU13" s="421"/>
      <c r="BV13" s="419">
        <v>62414</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0.9</v>
      </c>
      <c r="CU13" s="417"/>
      <c r="CV13" s="417"/>
      <c r="CW13" s="417"/>
      <c r="CX13" s="417"/>
      <c r="CY13" s="417"/>
      <c r="CZ13" s="417"/>
      <c r="DA13" s="418"/>
      <c r="DB13" s="416">
        <v>0.7</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94033</v>
      </c>
      <c r="S14" s="507"/>
      <c r="T14" s="507"/>
      <c r="U14" s="507"/>
      <c r="V14" s="508"/>
      <c r="W14" s="510"/>
      <c r="X14" s="408"/>
      <c r="Y14" s="408"/>
      <c r="Z14" s="408"/>
      <c r="AA14" s="408"/>
      <c r="AB14" s="409"/>
      <c r="AC14" s="499">
        <v>0.7</v>
      </c>
      <c r="AD14" s="500"/>
      <c r="AE14" s="500"/>
      <c r="AF14" s="500"/>
      <c r="AG14" s="501"/>
      <c r="AH14" s="499">
        <v>0.8</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130</v>
      </c>
      <c r="N15" s="504"/>
      <c r="O15" s="504"/>
      <c r="P15" s="504"/>
      <c r="Q15" s="505"/>
      <c r="R15" s="506">
        <v>91998</v>
      </c>
      <c r="S15" s="507"/>
      <c r="T15" s="507"/>
      <c r="U15" s="507"/>
      <c r="V15" s="508"/>
      <c r="W15" s="509" t="s">
        <v>137</v>
      </c>
      <c r="X15" s="405"/>
      <c r="Y15" s="405"/>
      <c r="Z15" s="405"/>
      <c r="AA15" s="405"/>
      <c r="AB15" s="406"/>
      <c r="AC15" s="372">
        <v>12165</v>
      </c>
      <c r="AD15" s="373"/>
      <c r="AE15" s="373"/>
      <c r="AF15" s="373"/>
      <c r="AG15" s="374"/>
      <c r="AH15" s="372">
        <v>11782</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15150747</v>
      </c>
      <c r="BO15" s="449"/>
      <c r="BP15" s="449"/>
      <c r="BQ15" s="449"/>
      <c r="BR15" s="449"/>
      <c r="BS15" s="449"/>
      <c r="BT15" s="449"/>
      <c r="BU15" s="450"/>
      <c r="BV15" s="448">
        <v>14808177</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28.6</v>
      </c>
      <c r="AD16" s="500"/>
      <c r="AE16" s="500"/>
      <c r="AF16" s="500"/>
      <c r="AG16" s="501"/>
      <c r="AH16" s="499">
        <v>29.2</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15006892</v>
      </c>
      <c r="BO16" s="420"/>
      <c r="BP16" s="420"/>
      <c r="BQ16" s="420"/>
      <c r="BR16" s="420"/>
      <c r="BS16" s="420"/>
      <c r="BT16" s="420"/>
      <c r="BU16" s="421"/>
      <c r="BV16" s="419">
        <v>14468250</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30018</v>
      </c>
      <c r="AD17" s="373"/>
      <c r="AE17" s="373"/>
      <c r="AF17" s="373"/>
      <c r="AG17" s="374"/>
      <c r="AH17" s="372">
        <v>28261</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19570785</v>
      </c>
      <c r="BO17" s="420"/>
      <c r="BP17" s="420"/>
      <c r="BQ17" s="420"/>
      <c r="BR17" s="420"/>
      <c r="BS17" s="420"/>
      <c r="BT17" s="420"/>
      <c r="BU17" s="421"/>
      <c r="BV17" s="419">
        <v>19086910</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147</v>
      </c>
      <c r="C18" s="470"/>
      <c r="D18" s="470"/>
      <c r="E18" s="471"/>
      <c r="F18" s="471"/>
      <c r="G18" s="471"/>
      <c r="H18" s="471"/>
      <c r="I18" s="471"/>
      <c r="J18" s="471"/>
      <c r="K18" s="471"/>
      <c r="L18" s="472">
        <v>34.909999999999997</v>
      </c>
      <c r="M18" s="472"/>
      <c r="N18" s="472"/>
      <c r="O18" s="472"/>
      <c r="P18" s="472"/>
      <c r="Q18" s="472"/>
      <c r="R18" s="473"/>
      <c r="S18" s="473"/>
      <c r="T18" s="473"/>
      <c r="U18" s="473"/>
      <c r="V18" s="474"/>
      <c r="W18" s="490"/>
      <c r="X18" s="491"/>
      <c r="Y18" s="491"/>
      <c r="Z18" s="491"/>
      <c r="AA18" s="491"/>
      <c r="AB18" s="515"/>
      <c r="AC18" s="389">
        <v>70.599999999999994</v>
      </c>
      <c r="AD18" s="390"/>
      <c r="AE18" s="390"/>
      <c r="AF18" s="390"/>
      <c r="AG18" s="475"/>
      <c r="AH18" s="389">
        <v>70</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17495812</v>
      </c>
      <c r="BO18" s="420"/>
      <c r="BP18" s="420"/>
      <c r="BQ18" s="420"/>
      <c r="BR18" s="420"/>
      <c r="BS18" s="420"/>
      <c r="BT18" s="420"/>
      <c r="BU18" s="421"/>
      <c r="BV18" s="419">
        <v>16406210</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149</v>
      </c>
      <c r="C19" s="470"/>
      <c r="D19" s="470"/>
      <c r="E19" s="471"/>
      <c r="F19" s="471"/>
      <c r="G19" s="471"/>
      <c r="H19" s="471"/>
      <c r="I19" s="471"/>
      <c r="J19" s="471"/>
      <c r="K19" s="471"/>
      <c r="L19" s="479">
        <v>2622</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25632010</v>
      </c>
      <c r="BO19" s="420"/>
      <c r="BP19" s="420"/>
      <c r="BQ19" s="420"/>
      <c r="BR19" s="420"/>
      <c r="BS19" s="420"/>
      <c r="BT19" s="420"/>
      <c r="BU19" s="421"/>
      <c r="BV19" s="419">
        <v>23879239</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151</v>
      </c>
      <c r="C20" s="470"/>
      <c r="D20" s="470"/>
      <c r="E20" s="471"/>
      <c r="F20" s="471"/>
      <c r="G20" s="471"/>
      <c r="H20" s="471"/>
      <c r="I20" s="471"/>
      <c r="J20" s="471"/>
      <c r="K20" s="471"/>
      <c r="L20" s="479">
        <v>36460</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7125467</v>
      </c>
      <c r="BO22" s="449"/>
      <c r="BP22" s="449"/>
      <c r="BQ22" s="449"/>
      <c r="BR22" s="449"/>
      <c r="BS22" s="449"/>
      <c r="BT22" s="449"/>
      <c r="BU22" s="450"/>
      <c r="BV22" s="448">
        <v>6567896</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5829964</v>
      </c>
      <c r="BO23" s="420"/>
      <c r="BP23" s="420"/>
      <c r="BQ23" s="420"/>
      <c r="BR23" s="420"/>
      <c r="BS23" s="420"/>
      <c r="BT23" s="420"/>
      <c r="BU23" s="421"/>
      <c r="BV23" s="419">
        <v>5472311</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161</v>
      </c>
      <c r="F24" s="376"/>
      <c r="G24" s="376"/>
      <c r="H24" s="376"/>
      <c r="I24" s="376"/>
      <c r="J24" s="376"/>
      <c r="K24" s="377"/>
      <c r="L24" s="372">
        <v>1</v>
      </c>
      <c r="M24" s="373"/>
      <c r="N24" s="373"/>
      <c r="O24" s="373"/>
      <c r="P24" s="374"/>
      <c r="Q24" s="372">
        <v>9920</v>
      </c>
      <c r="R24" s="373"/>
      <c r="S24" s="373"/>
      <c r="T24" s="373"/>
      <c r="U24" s="373"/>
      <c r="V24" s="374"/>
      <c r="W24" s="462"/>
      <c r="X24" s="399"/>
      <c r="Y24" s="400"/>
      <c r="Z24" s="375" t="s">
        <v>162</v>
      </c>
      <c r="AA24" s="376"/>
      <c r="AB24" s="376"/>
      <c r="AC24" s="376"/>
      <c r="AD24" s="376"/>
      <c r="AE24" s="376"/>
      <c r="AF24" s="376"/>
      <c r="AG24" s="377"/>
      <c r="AH24" s="372">
        <v>472</v>
      </c>
      <c r="AI24" s="373"/>
      <c r="AJ24" s="373"/>
      <c r="AK24" s="373"/>
      <c r="AL24" s="374"/>
      <c r="AM24" s="372">
        <v>1508512</v>
      </c>
      <c r="AN24" s="373"/>
      <c r="AO24" s="373"/>
      <c r="AP24" s="373"/>
      <c r="AQ24" s="373"/>
      <c r="AR24" s="374"/>
      <c r="AS24" s="372">
        <v>3196</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6262868</v>
      </c>
      <c r="BO24" s="420"/>
      <c r="BP24" s="420"/>
      <c r="BQ24" s="420"/>
      <c r="BR24" s="420"/>
      <c r="BS24" s="420"/>
      <c r="BT24" s="420"/>
      <c r="BU24" s="421"/>
      <c r="BV24" s="419">
        <v>5551657</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164</v>
      </c>
      <c r="F25" s="376"/>
      <c r="G25" s="376"/>
      <c r="H25" s="376"/>
      <c r="I25" s="376"/>
      <c r="J25" s="376"/>
      <c r="K25" s="377"/>
      <c r="L25" s="372">
        <v>1</v>
      </c>
      <c r="M25" s="373"/>
      <c r="N25" s="373"/>
      <c r="O25" s="373"/>
      <c r="P25" s="374"/>
      <c r="Q25" s="372">
        <v>8150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3972692</v>
      </c>
      <c r="BO25" s="449"/>
      <c r="BP25" s="449"/>
      <c r="BQ25" s="449"/>
      <c r="BR25" s="449"/>
      <c r="BS25" s="449"/>
      <c r="BT25" s="449"/>
      <c r="BU25" s="450"/>
      <c r="BV25" s="448">
        <v>4209286</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167</v>
      </c>
      <c r="F26" s="376"/>
      <c r="G26" s="376"/>
      <c r="H26" s="376"/>
      <c r="I26" s="376"/>
      <c r="J26" s="376"/>
      <c r="K26" s="377"/>
      <c r="L26" s="372">
        <v>1</v>
      </c>
      <c r="M26" s="373"/>
      <c r="N26" s="373"/>
      <c r="O26" s="373"/>
      <c r="P26" s="374"/>
      <c r="Q26" s="372">
        <v>7310</v>
      </c>
      <c r="R26" s="373"/>
      <c r="S26" s="373"/>
      <c r="T26" s="373"/>
      <c r="U26" s="373"/>
      <c r="V26" s="374"/>
      <c r="W26" s="462"/>
      <c r="X26" s="399"/>
      <c r="Y26" s="400"/>
      <c r="Z26" s="375" t="s">
        <v>168</v>
      </c>
      <c r="AA26" s="430"/>
      <c r="AB26" s="430"/>
      <c r="AC26" s="430"/>
      <c r="AD26" s="430"/>
      <c r="AE26" s="430"/>
      <c r="AF26" s="430"/>
      <c r="AG26" s="431"/>
      <c r="AH26" s="372">
        <v>3</v>
      </c>
      <c r="AI26" s="373"/>
      <c r="AJ26" s="373"/>
      <c r="AK26" s="373"/>
      <c r="AL26" s="374"/>
      <c r="AM26" s="372">
        <v>8211</v>
      </c>
      <c r="AN26" s="373"/>
      <c r="AO26" s="373"/>
      <c r="AP26" s="373"/>
      <c r="AQ26" s="373"/>
      <c r="AR26" s="374"/>
      <c r="AS26" s="372">
        <v>2737</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170</v>
      </c>
      <c r="F27" s="376"/>
      <c r="G27" s="376"/>
      <c r="H27" s="376"/>
      <c r="I27" s="376"/>
      <c r="J27" s="376"/>
      <c r="K27" s="377"/>
      <c r="L27" s="372">
        <v>1</v>
      </c>
      <c r="M27" s="373"/>
      <c r="N27" s="373"/>
      <c r="O27" s="373"/>
      <c r="P27" s="374"/>
      <c r="Q27" s="372">
        <v>5230</v>
      </c>
      <c r="R27" s="373"/>
      <c r="S27" s="373"/>
      <c r="T27" s="373"/>
      <c r="U27" s="373"/>
      <c r="V27" s="374"/>
      <c r="W27" s="462"/>
      <c r="X27" s="399"/>
      <c r="Y27" s="400"/>
      <c r="Z27" s="375" t="s">
        <v>171</v>
      </c>
      <c r="AA27" s="376"/>
      <c r="AB27" s="376"/>
      <c r="AC27" s="376"/>
      <c r="AD27" s="376"/>
      <c r="AE27" s="376"/>
      <c r="AF27" s="376"/>
      <c r="AG27" s="377"/>
      <c r="AH27" s="372" t="s">
        <v>122</v>
      </c>
      <c r="AI27" s="373"/>
      <c r="AJ27" s="373"/>
      <c r="AK27" s="373"/>
      <c r="AL27" s="374"/>
      <c r="AM27" s="372" t="s">
        <v>122</v>
      </c>
      <c r="AN27" s="373"/>
      <c r="AO27" s="373"/>
      <c r="AP27" s="373"/>
      <c r="AQ27" s="373"/>
      <c r="AR27" s="374"/>
      <c r="AS27" s="372" t="s">
        <v>122</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173</v>
      </c>
      <c r="F28" s="376"/>
      <c r="G28" s="376"/>
      <c r="H28" s="376"/>
      <c r="I28" s="376"/>
      <c r="J28" s="376"/>
      <c r="K28" s="377"/>
      <c r="L28" s="372">
        <v>1</v>
      </c>
      <c r="M28" s="373"/>
      <c r="N28" s="373"/>
      <c r="O28" s="373"/>
      <c r="P28" s="374"/>
      <c r="Q28" s="372">
        <v>4640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2511079</v>
      </c>
      <c r="BO28" s="449"/>
      <c r="BP28" s="449"/>
      <c r="BQ28" s="449"/>
      <c r="BR28" s="449"/>
      <c r="BS28" s="449"/>
      <c r="BT28" s="449"/>
      <c r="BU28" s="450"/>
      <c r="BV28" s="448">
        <v>3064245</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176</v>
      </c>
      <c r="F29" s="376"/>
      <c r="G29" s="376"/>
      <c r="H29" s="376"/>
      <c r="I29" s="376"/>
      <c r="J29" s="376"/>
      <c r="K29" s="377"/>
      <c r="L29" s="372">
        <v>18</v>
      </c>
      <c r="M29" s="373"/>
      <c r="N29" s="373"/>
      <c r="O29" s="373"/>
      <c r="P29" s="374"/>
      <c r="Q29" s="372">
        <v>4300</v>
      </c>
      <c r="R29" s="373"/>
      <c r="S29" s="373"/>
      <c r="T29" s="373"/>
      <c r="U29" s="373"/>
      <c r="V29" s="374"/>
      <c r="W29" s="463"/>
      <c r="X29" s="464"/>
      <c r="Y29" s="465"/>
      <c r="Z29" s="375" t="s">
        <v>177</v>
      </c>
      <c r="AA29" s="376"/>
      <c r="AB29" s="376"/>
      <c r="AC29" s="376"/>
      <c r="AD29" s="376"/>
      <c r="AE29" s="376"/>
      <c r="AF29" s="376"/>
      <c r="AG29" s="377"/>
      <c r="AH29" s="372">
        <v>472</v>
      </c>
      <c r="AI29" s="373"/>
      <c r="AJ29" s="373"/>
      <c r="AK29" s="373"/>
      <c r="AL29" s="374"/>
      <c r="AM29" s="372">
        <v>1508512</v>
      </c>
      <c r="AN29" s="373"/>
      <c r="AO29" s="373"/>
      <c r="AP29" s="373"/>
      <c r="AQ29" s="373"/>
      <c r="AR29" s="374"/>
      <c r="AS29" s="372">
        <v>3196</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13598</v>
      </c>
      <c r="BO29" s="420"/>
      <c r="BP29" s="420"/>
      <c r="BQ29" s="420"/>
      <c r="BR29" s="420"/>
      <c r="BS29" s="420"/>
      <c r="BT29" s="420"/>
      <c r="BU29" s="421"/>
      <c r="BV29" s="419">
        <v>13576</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98.1</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5681396</v>
      </c>
      <c r="BO30" s="454"/>
      <c r="BP30" s="454"/>
      <c r="BQ30" s="454"/>
      <c r="BR30" s="454"/>
      <c r="BS30" s="454"/>
      <c r="BT30" s="454"/>
      <c r="BU30" s="455"/>
      <c r="BV30" s="453">
        <v>5431278</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5</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8</v>
      </c>
      <c r="AN34" s="367"/>
      <c r="AO34" s="368" t="str">
        <f>IF('各会計、関係団体の財政状況及び健全化判断比率'!B31="","",'各会計、関係団体の財政状況及び健全化判断比率'!B31)</f>
        <v>下水道事業会計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9</v>
      </c>
      <c r="BX34" s="367"/>
      <c r="BY34" s="368" t="str">
        <f>IF('各会計、関係団体の財政状況及び健全化判断比率'!B68="","",'各会計、関係団体の財政状況及び健全化判断比率'!B68)</f>
        <v>愛知県市町村職員退職手当組合</v>
      </c>
      <c r="BZ34" s="368"/>
      <c r="CA34" s="368"/>
      <c r="CB34" s="368"/>
      <c r="CC34" s="368"/>
      <c r="CD34" s="368"/>
      <c r="CE34" s="368"/>
      <c r="CF34" s="368"/>
      <c r="CG34" s="368"/>
      <c r="CH34" s="368"/>
      <c r="CI34" s="368"/>
      <c r="CJ34" s="368"/>
      <c r="CK34" s="368"/>
      <c r="CL34" s="368"/>
      <c r="CM34" s="368"/>
      <c r="CN34" s="169"/>
      <c r="CO34" s="367">
        <f>IF(CQ34="","",MAX(C34:D43,U34:V43,AM34:AN43,BE34:BF43,BW34:BX43)+1)</f>
        <v>15</v>
      </c>
      <c r="CP34" s="367"/>
      <c r="CQ34" s="368" t="str">
        <f>IF('各会計、関係団体の財政状況及び健全化判断比率'!BS7="","",'各会計、関係団体の財政状況及び健全化判断比率'!BS7)</f>
        <v>尾張土地開発公社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f>IF(E35="","",C34+1)</f>
        <v>2</v>
      </c>
      <c r="D35" s="367"/>
      <c r="E35" s="368" t="str">
        <f>IF('各会計、関係団体の財政状況及び健全化判断比率'!B8="","",'各会計、関係団体の財政状況及び健全化判断比率'!B8)</f>
        <v>三ケ峯台団地汚水処理事業特別会計</v>
      </c>
      <c r="F35" s="368"/>
      <c r="G35" s="368"/>
      <c r="H35" s="368"/>
      <c r="I35" s="368"/>
      <c r="J35" s="368"/>
      <c r="K35" s="368"/>
      <c r="L35" s="368"/>
      <c r="M35" s="368"/>
      <c r="N35" s="368"/>
      <c r="O35" s="368"/>
      <c r="P35" s="368"/>
      <c r="Q35" s="368"/>
      <c r="R35" s="368"/>
      <c r="S35" s="368"/>
      <c r="T35" s="169"/>
      <c r="U35" s="367">
        <f>IF(W35="","",U34+1)</f>
        <v>6</v>
      </c>
      <c r="V35" s="367"/>
      <c r="W35" s="368" t="str">
        <f>IF('各会計、関係団体の財政状況及び健全化判断比率'!B29="","",'各会計、関係団体の財政状況及び健全化判断比率'!B29)</f>
        <v>後期高齢者医療特別会計</v>
      </c>
      <c r="X35" s="368"/>
      <c r="Y35" s="368"/>
      <c r="Z35" s="368"/>
      <c r="AA35" s="368"/>
      <c r="AB35" s="368"/>
      <c r="AC35" s="368"/>
      <c r="AD35" s="368"/>
      <c r="AE35" s="368"/>
      <c r="AF35" s="368"/>
      <c r="AG35" s="368"/>
      <c r="AH35" s="368"/>
      <c r="AI35" s="368"/>
      <c r="AJ35" s="368"/>
      <c r="AK35" s="368"/>
      <c r="AL35" s="169"/>
      <c r="AM35" s="367" t="str">
        <f t="shared" ref="AM35:AM43" si="0">IF(AO35="","",AM34+1)</f>
        <v/>
      </c>
      <c r="AN35" s="367"/>
      <c r="AO35" s="368"/>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10</v>
      </c>
      <c r="BX35" s="367"/>
      <c r="BY35" s="368" t="str">
        <f>IF('各会計、関係団体の財政状況及び健全化判断比率'!B69="","",'各会計、関係団体の財政状況及び健全化判断比率'!B69)</f>
        <v>愛知県後期高齢者医療広域連合（一般会計）</v>
      </c>
      <c r="BZ35" s="368"/>
      <c r="CA35" s="368"/>
      <c r="CB35" s="368"/>
      <c r="CC35" s="368"/>
      <c r="CD35" s="368"/>
      <c r="CE35" s="368"/>
      <c r="CF35" s="368"/>
      <c r="CG35" s="368"/>
      <c r="CH35" s="368"/>
      <c r="CI35" s="368"/>
      <c r="CJ35" s="368"/>
      <c r="CK35" s="368"/>
      <c r="CL35" s="368"/>
      <c r="CM35" s="368"/>
      <c r="CN35" s="169"/>
      <c r="CO35" s="367">
        <f t="shared" ref="CO35:CO43" si="3">IF(CQ35="","",CO34+1)</f>
        <v>16</v>
      </c>
      <c r="CP35" s="367"/>
      <c r="CQ35" s="368" t="str">
        <f>IF('各会計、関係団体の財政状況及び健全化判断比率'!BS8="","",'各会計、関係団体の財政状況及び健全化判断比率'!BS8)</f>
        <v>日進アシスト株式会社</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f>IF(E36="","",C35+1)</f>
        <v>3</v>
      </c>
      <c r="D36" s="367"/>
      <c r="E36" s="368" t="str">
        <f>IF('各会計、関係団体の財政状況及び健全化判断比率'!B9="","",'各会計、関係団体の財政状況及び健全化判断比率'!B9)</f>
        <v>南山エピック団地汚水処理事業特別会計</v>
      </c>
      <c r="F36" s="368"/>
      <c r="G36" s="368"/>
      <c r="H36" s="368"/>
      <c r="I36" s="368"/>
      <c r="J36" s="368"/>
      <c r="K36" s="368"/>
      <c r="L36" s="368"/>
      <c r="M36" s="368"/>
      <c r="N36" s="368"/>
      <c r="O36" s="368"/>
      <c r="P36" s="368"/>
      <c r="Q36" s="368"/>
      <c r="R36" s="368"/>
      <c r="S36" s="368"/>
      <c r="T36" s="169"/>
      <c r="U36" s="367">
        <f t="shared" ref="U36:U43" si="4">IF(W36="","",U35+1)</f>
        <v>7</v>
      </c>
      <c r="V36" s="367"/>
      <c r="W36" s="368" t="str">
        <f>IF('各会計、関係団体の財政状況及び健全化判断比率'!B30="","",'各会計、関係団体の財政状況及び健全化判断比率'!B30)</f>
        <v>介護保険特別会計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11</v>
      </c>
      <c r="BX36" s="367"/>
      <c r="BY36" s="368" t="str">
        <f>IF('各会計、関係団体の財政状況及び健全化判断比率'!B70="","",'各会計、関係団体の財政状況及び健全化判断比率'!B70)</f>
        <v>愛知県後期高齢者医療広域連合（後期高齢者医療特別会計）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f>IF(E37="","",C36+1)</f>
        <v>4</v>
      </c>
      <c r="D37" s="367"/>
      <c r="E37" s="368" t="str">
        <f>IF('各会計、関係団体の財政状況及び健全化判断比率'!B10="","",'各会計、関係団体の財政状況及び健全化判断比率'!B10)</f>
        <v>五色園団地汚水処理事業特別会計</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12</v>
      </c>
      <c r="BX37" s="367"/>
      <c r="BY37" s="368" t="str">
        <f>IF('各会計、関係団体の財政状況及び健全化判断比率'!B71="","",'各会計、関係団体の財政状況及び健全化判断比率'!B71)</f>
        <v>尾三衛生組合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13</v>
      </c>
      <c r="BX38" s="367"/>
      <c r="BY38" s="368" t="str">
        <f>IF('各会計、関係団体の財政状況及び健全化判断比率'!B72="","",'各会計、関係団体の財政状況及び健全化判断比率'!B72)</f>
        <v>尾三消防組合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14</v>
      </c>
      <c r="BX39" s="367"/>
      <c r="BY39" s="368" t="str">
        <f>IF('各会計、関係団体の財政状況及び健全化判断比率'!B73="","",'各会計、関係団体の財政状況及び健全化判断比率'!B73)</f>
        <v>愛知中部水道企業団</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7H5luB166cmtys0jsOa7S3lS7bYSMc4f8oyhMxKmYrqGs5dvUDCwO/QXX8Cwz6hXX47oHvUXra9bkzQzF50pMg==" saltValue="IUf9A6K1DNckMf+97Y5Ui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2"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51" t="s">
        <v>533</v>
      </c>
      <c r="D34" s="1151"/>
      <c r="E34" s="1152"/>
      <c r="F34" s="32">
        <v>6.79</v>
      </c>
      <c r="G34" s="33">
        <v>9.6199999999999992</v>
      </c>
      <c r="H34" s="33">
        <v>8.77</v>
      </c>
      <c r="I34" s="33">
        <v>8.11</v>
      </c>
      <c r="J34" s="34">
        <v>9.61</v>
      </c>
      <c r="K34" s="22"/>
      <c r="L34" s="22"/>
      <c r="M34" s="22"/>
      <c r="N34" s="22"/>
      <c r="O34" s="22"/>
      <c r="P34" s="22"/>
    </row>
    <row r="35" spans="1:16" ht="39" customHeight="1" x14ac:dyDescent="0.2">
      <c r="A35" s="22"/>
      <c r="B35" s="35"/>
      <c r="C35" s="1145" t="s">
        <v>534</v>
      </c>
      <c r="D35" s="1146"/>
      <c r="E35" s="1147"/>
      <c r="F35" s="36">
        <v>0.74</v>
      </c>
      <c r="G35" s="37">
        <v>1.01</v>
      </c>
      <c r="H35" s="37">
        <v>1.74</v>
      </c>
      <c r="I35" s="37">
        <v>1.97</v>
      </c>
      <c r="J35" s="38">
        <v>1.87</v>
      </c>
      <c r="K35" s="22"/>
      <c r="L35" s="22"/>
      <c r="M35" s="22"/>
      <c r="N35" s="22"/>
      <c r="O35" s="22"/>
      <c r="P35" s="22"/>
    </row>
    <row r="36" spans="1:16" ht="39" customHeight="1" x14ac:dyDescent="0.2">
      <c r="A36" s="22"/>
      <c r="B36" s="35"/>
      <c r="C36" s="1145" t="s">
        <v>535</v>
      </c>
      <c r="D36" s="1146"/>
      <c r="E36" s="1147"/>
      <c r="F36" s="36">
        <v>2.5099999999999998</v>
      </c>
      <c r="G36" s="37">
        <v>1.01</v>
      </c>
      <c r="H36" s="37">
        <v>0.31</v>
      </c>
      <c r="I36" s="37">
        <v>0.99</v>
      </c>
      <c r="J36" s="38">
        <v>0.64</v>
      </c>
      <c r="K36" s="22"/>
      <c r="L36" s="22"/>
      <c r="M36" s="22"/>
      <c r="N36" s="22"/>
      <c r="O36" s="22"/>
      <c r="P36" s="22"/>
    </row>
    <row r="37" spans="1:16" ht="39" customHeight="1" x14ac:dyDescent="0.2">
      <c r="A37" s="22"/>
      <c r="B37" s="35"/>
      <c r="C37" s="1145" t="s">
        <v>536</v>
      </c>
      <c r="D37" s="1146"/>
      <c r="E37" s="1147"/>
      <c r="F37" s="36">
        <v>0.78</v>
      </c>
      <c r="G37" s="37">
        <v>0.89</v>
      </c>
      <c r="H37" s="37">
        <v>0.54</v>
      </c>
      <c r="I37" s="37">
        <v>0.37</v>
      </c>
      <c r="J37" s="38">
        <v>0.51</v>
      </c>
      <c r="K37" s="22"/>
      <c r="L37" s="22"/>
      <c r="M37" s="22"/>
      <c r="N37" s="22"/>
      <c r="O37" s="22"/>
      <c r="P37" s="22"/>
    </row>
    <row r="38" spans="1:16" ht="39" customHeight="1" x14ac:dyDescent="0.2">
      <c r="A38" s="22"/>
      <c r="B38" s="35"/>
      <c r="C38" s="1145" t="s">
        <v>537</v>
      </c>
      <c r="D38" s="1146"/>
      <c r="E38" s="1147"/>
      <c r="F38" s="36">
        <v>0.04</v>
      </c>
      <c r="G38" s="37">
        <v>0.06</v>
      </c>
      <c r="H38" s="37">
        <v>0.05</v>
      </c>
      <c r="I38" s="37">
        <v>0.04</v>
      </c>
      <c r="J38" s="38">
        <v>0.05</v>
      </c>
      <c r="K38" s="22"/>
      <c r="L38" s="22"/>
      <c r="M38" s="22"/>
      <c r="N38" s="22"/>
      <c r="O38" s="22"/>
      <c r="P38" s="22"/>
    </row>
    <row r="39" spans="1:16" ht="39" customHeight="1" x14ac:dyDescent="0.2">
      <c r="A39" s="22"/>
      <c r="B39" s="35"/>
      <c r="C39" s="1145" t="s">
        <v>538</v>
      </c>
      <c r="D39" s="1146"/>
      <c r="E39" s="1147"/>
      <c r="F39" s="36">
        <v>0.05</v>
      </c>
      <c r="G39" s="37">
        <v>0.05</v>
      </c>
      <c r="H39" s="37">
        <v>0.04</v>
      </c>
      <c r="I39" s="37">
        <v>0.02</v>
      </c>
      <c r="J39" s="38">
        <v>0.04</v>
      </c>
      <c r="K39" s="22"/>
      <c r="L39" s="22"/>
      <c r="M39" s="22"/>
      <c r="N39" s="22"/>
      <c r="O39" s="22"/>
      <c r="P39" s="22"/>
    </row>
    <row r="40" spans="1:16" ht="39" customHeight="1" x14ac:dyDescent="0.2">
      <c r="A40" s="22"/>
      <c r="B40" s="35"/>
      <c r="C40" s="1145" t="s">
        <v>539</v>
      </c>
      <c r="D40" s="1146"/>
      <c r="E40" s="1147"/>
      <c r="F40" s="36">
        <v>0.04</v>
      </c>
      <c r="G40" s="37">
        <v>0.01</v>
      </c>
      <c r="H40" s="37">
        <v>0.01</v>
      </c>
      <c r="I40" s="37">
        <v>0.02</v>
      </c>
      <c r="J40" s="38">
        <v>0.01</v>
      </c>
      <c r="K40" s="22"/>
      <c r="L40" s="22"/>
      <c r="M40" s="22"/>
      <c r="N40" s="22"/>
      <c r="O40" s="22"/>
      <c r="P40" s="22"/>
    </row>
    <row r="41" spans="1:16" ht="39" customHeight="1" x14ac:dyDescent="0.2">
      <c r="A41" s="22"/>
      <c r="B41" s="35"/>
      <c r="C41" s="1145" t="s">
        <v>540</v>
      </c>
      <c r="D41" s="1146"/>
      <c r="E41" s="1147"/>
      <c r="F41" s="36">
        <v>0.01</v>
      </c>
      <c r="G41" s="37">
        <v>0.01</v>
      </c>
      <c r="H41" s="37">
        <v>0.01</v>
      </c>
      <c r="I41" s="37">
        <v>0.01</v>
      </c>
      <c r="J41" s="38">
        <v>0.01</v>
      </c>
      <c r="K41" s="22"/>
      <c r="L41" s="22"/>
      <c r="M41" s="22"/>
      <c r="N41" s="22"/>
      <c r="O41" s="22"/>
      <c r="P41" s="22"/>
    </row>
    <row r="42" spans="1:16" ht="39" customHeight="1" x14ac:dyDescent="0.2">
      <c r="A42" s="22"/>
      <c r="B42" s="39"/>
      <c r="C42" s="1145" t="s">
        <v>541</v>
      </c>
      <c r="D42" s="1146"/>
      <c r="E42" s="1147"/>
      <c r="F42" s="36" t="s">
        <v>488</v>
      </c>
      <c r="G42" s="37" t="s">
        <v>488</v>
      </c>
      <c r="H42" s="37" t="s">
        <v>488</v>
      </c>
      <c r="I42" s="37" t="s">
        <v>488</v>
      </c>
      <c r="J42" s="38" t="s">
        <v>488</v>
      </c>
      <c r="K42" s="22"/>
      <c r="L42" s="22"/>
      <c r="M42" s="22"/>
      <c r="N42" s="22"/>
      <c r="O42" s="22"/>
      <c r="P42" s="22"/>
    </row>
    <row r="43" spans="1:16" ht="39" customHeight="1" thickBot="1" x14ac:dyDescent="0.25">
      <c r="A43" s="22"/>
      <c r="B43" s="40"/>
      <c r="C43" s="1148" t="s">
        <v>542</v>
      </c>
      <c r="D43" s="1149"/>
      <c r="E43" s="1150"/>
      <c r="F43" s="41" t="s">
        <v>488</v>
      </c>
      <c r="G43" s="42" t="s">
        <v>488</v>
      </c>
      <c r="H43" s="42" t="s">
        <v>488</v>
      </c>
      <c r="I43" s="42" t="s">
        <v>488</v>
      </c>
      <c r="J43" s="43" t="s">
        <v>488</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xjiT7iTp7iILfuijX/g8EzN79KGD5dgRQJA3SMMLlJKFS98yk7KBxPuaMGP/RDeEnnDtturJgOrP9w8wD5/Wnw==" saltValue="RqlKKGwlduiqZ94C8J4S8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1168</v>
      </c>
      <c r="L45" s="60">
        <v>1139</v>
      </c>
      <c r="M45" s="60">
        <v>1015</v>
      </c>
      <c r="N45" s="60">
        <v>983</v>
      </c>
      <c r="O45" s="61">
        <v>983</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488</v>
      </c>
      <c r="L46" s="64" t="s">
        <v>488</v>
      </c>
      <c r="M46" s="64" t="s">
        <v>488</v>
      </c>
      <c r="N46" s="64" t="s">
        <v>488</v>
      </c>
      <c r="O46" s="65" t="s">
        <v>488</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488</v>
      </c>
      <c r="L47" s="64" t="s">
        <v>488</v>
      </c>
      <c r="M47" s="64" t="s">
        <v>488</v>
      </c>
      <c r="N47" s="64" t="s">
        <v>488</v>
      </c>
      <c r="O47" s="65" t="s">
        <v>488</v>
      </c>
      <c r="P47" s="48"/>
      <c r="Q47" s="48"/>
      <c r="R47" s="48"/>
      <c r="S47" s="48"/>
      <c r="T47" s="48"/>
      <c r="U47" s="48"/>
    </row>
    <row r="48" spans="1:21" ht="30.75" customHeight="1" x14ac:dyDescent="0.2">
      <c r="A48" s="48"/>
      <c r="B48" s="1178"/>
      <c r="C48" s="1179"/>
      <c r="D48" s="62"/>
      <c r="E48" s="1155" t="s">
        <v>13</v>
      </c>
      <c r="F48" s="1155"/>
      <c r="G48" s="1155"/>
      <c r="H48" s="1155"/>
      <c r="I48" s="1155"/>
      <c r="J48" s="1156"/>
      <c r="K48" s="63">
        <v>502</v>
      </c>
      <c r="L48" s="64">
        <v>491</v>
      </c>
      <c r="M48" s="64">
        <v>557</v>
      </c>
      <c r="N48" s="64">
        <v>460</v>
      </c>
      <c r="O48" s="65">
        <v>431</v>
      </c>
      <c r="P48" s="48"/>
      <c r="Q48" s="48"/>
      <c r="R48" s="48"/>
      <c r="S48" s="48"/>
      <c r="T48" s="48"/>
      <c r="U48" s="48"/>
    </row>
    <row r="49" spans="1:21" ht="30.75" customHeight="1" x14ac:dyDescent="0.2">
      <c r="A49" s="48"/>
      <c r="B49" s="1178"/>
      <c r="C49" s="1179"/>
      <c r="D49" s="62"/>
      <c r="E49" s="1155" t="s">
        <v>14</v>
      </c>
      <c r="F49" s="1155"/>
      <c r="G49" s="1155"/>
      <c r="H49" s="1155"/>
      <c r="I49" s="1155"/>
      <c r="J49" s="1156"/>
      <c r="K49" s="63">
        <v>44</v>
      </c>
      <c r="L49" s="64">
        <v>47</v>
      </c>
      <c r="M49" s="64">
        <v>47</v>
      </c>
      <c r="N49" s="64">
        <v>68</v>
      </c>
      <c r="O49" s="65">
        <v>72</v>
      </c>
      <c r="P49" s="48"/>
      <c r="Q49" s="48"/>
      <c r="R49" s="48"/>
      <c r="S49" s="48"/>
      <c r="T49" s="48"/>
      <c r="U49" s="48"/>
    </row>
    <row r="50" spans="1:21" ht="30.75" customHeight="1" x14ac:dyDescent="0.2">
      <c r="A50" s="48"/>
      <c r="B50" s="1178"/>
      <c r="C50" s="1179"/>
      <c r="D50" s="62"/>
      <c r="E50" s="1155" t="s">
        <v>15</v>
      </c>
      <c r="F50" s="1155"/>
      <c r="G50" s="1155"/>
      <c r="H50" s="1155"/>
      <c r="I50" s="1155"/>
      <c r="J50" s="1156"/>
      <c r="K50" s="63" t="s">
        <v>488</v>
      </c>
      <c r="L50" s="64" t="s">
        <v>488</v>
      </c>
      <c r="M50" s="64" t="s">
        <v>488</v>
      </c>
      <c r="N50" s="64" t="s">
        <v>488</v>
      </c>
      <c r="O50" s="65" t="s">
        <v>488</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488</v>
      </c>
      <c r="L51" s="64" t="s">
        <v>488</v>
      </c>
      <c r="M51" s="64" t="s">
        <v>488</v>
      </c>
      <c r="N51" s="64" t="s">
        <v>488</v>
      </c>
      <c r="O51" s="65" t="s">
        <v>488</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1511</v>
      </c>
      <c r="L52" s="64">
        <v>1498</v>
      </c>
      <c r="M52" s="64">
        <v>1432</v>
      </c>
      <c r="N52" s="64">
        <v>1458</v>
      </c>
      <c r="O52" s="65">
        <v>1232</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203</v>
      </c>
      <c r="L53" s="69">
        <v>179</v>
      </c>
      <c r="M53" s="69">
        <v>187</v>
      </c>
      <c r="N53" s="69">
        <v>53</v>
      </c>
      <c r="O53" s="70">
        <v>254</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2">
      <c r="B58" s="1161" t="s">
        <v>24</v>
      </c>
      <c r="C58" s="1162"/>
      <c r="D58" s="1167" t="s">
        <v>25</v>
      </c>
      <c r="E58" s="1168"/>
      <c r="F58" s="1168"/>
      <c r="G58" s="1168"/>
      <c r="H58" s="1168"/>
      <c r="I58" s="1168"/>
      <c r="J58" s="1169"/>
      <c r="K58" s="83" t="s">
        <v>548</v>
      </c>
      <c r="L58" s="84" t="s">
        <v>548</v>
      </c>
      <c r="M58" s="84" t="s">
        <v>548</v>
      </c>
      <c r="N58" s="84" t="s">
        <v>548</v>
      </c>
      <c r="O58" s="85" t="s">
        <v>548</v>
      </c>
    </row>
    <row r="59" spans="1:21" ht="31.5" customHeight="1" x14ac:dyDescent="0.2">
      <c r="B59" s="1163"/>
      <c r="C59" s="1164"/>
      <c r="D59" s="1170" t="s">
        <v>26</v>
      </c>
      <c r="E59" s="1171"/>
      <c r="F59" s="1171"/>
      <c r="G59" s="1171"/>
      <c r="H59" s="1171"/>
      <c r="I59" s="1171"/>
      <c r="J59" s="1172"/>
      <c r="K59" s="86" t="s">
        <v>548</v>
      </c>
      <c r="L59" s="87" t="s">
        <v>548</v>
      </c>
      <c r="M59" s="87" t="s">
        <v>548</v>
      </c>
      <c r="N59" s="87" t="s">
        <v>548</v>
      </c>
      <c r="O59" s="88" t="s">
        <v>548</v>
      </c>
    </row>
    <row r="60" spans="1:21" ht="31.5" customHeight="1" thickBot="1" x14ac:dyDescent="0.25">
      <c r="B60" s="1165"/>
      <c r="C60" s="1166"/>
      <c r="D60" s="1173" t="s">
        <v>27</v>
      </c>
      <c r="E60" s="1174"/>
      <c r="F60" s="1174"/>
      <c r="G60" s="1174"/>
      <c r="H60" s="1174"/>
      <c r="I60" s="1174"/>
      <c r="J60" s="1175"/>
      <c r="K60" s="89" t="s">
        <v>548</v>
      </c>
      <c r="L60" s="90" t="s">
        <v>548</v>
      </c>
      <c r="M60" s="90" t="s">
        <v>548</v>
      </c>
      <c r="N60" s="90" t="s">
        <v>548</v>
      </c>
      <c r="O60" s="91" t="s">
        <v>548</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HZbmAZhx7hUAYlIFv9wclEaumLIZnq1GJTCd1tP684SgqV740SREe4GrFDPeHkzHTSr4a3mhYd1Xp5Fhf0gRrw==" saltValue="YSGUuJsVpSaI1x8tPlMJg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0"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526</v>
      </c>
      <c r="J40" s="103" t="s">
        <v>527</v>
      </c>
      <c r="K40" s="103" t="s">
        <v>528</v>
      </c>
      <c r="L40" s="103" t="s">
        <v>529</v>
      </c>
      <c r="M40" s="104" t="s">
        <v>530</v>
      </c>
    </row>
    <row r="41" spans="2:13" ht="27.75" customHeight="1" x14ac:dyDescent="0.2">
      <c r="B41" s="1196" t="s">
        <v>30</v>
      </c>
      <c r="C41" s="1197"/>
      <c r="D41" s="105"/>
      <c r="E41" s="1198" t="s">
        <v>31</v>
      </c>
      <c r="F41" s="1198"/>
      <c r="G41" s="1198"/>
      <c r="H41" s="1199"/>
      <c r="I41" s="343">
        <v>8297</v>
      </c>
      <c r="J41" s="344">
        <v>7380</v>
      </c>
      <c r="K41" s="344">
        <v>6913</v>
      </c>
      <c r="L41" s="344">
        <v>6568</v>
      </c>
      <c r="M41" s="345">
        <v>7125</v>
      </c>
    </row>
    <row r="42" spans="2:13" ht="27.75" customHeight="1" x14ac:dyDescent="0.2">
      <c r="B42" s="1186"/>
      <c r="C42" s="1187"/>
      <c r="D42" s="106"/>
      <c r="E42" s="1190" t="s">
        <v>32</v>
      </c>
      <c r="F42" s="1190"/>
      <c r="G42" s="1190"/>
      <c r="H42" s="1191"/>
      <c r="I42" s="346" t="s">
        <v>488</v>
      </c>
      <c r="J42" s="347">
        <v>53</v>
      </c>
      <c r="K42" s="347">
        <v>39</v>
      </c>
      <c r="L42" s="347">
        <v>112</v>
      </c>
      <c r="M42" s="348">
        <v>256</v>
      </c>
    </row>
    <row r="43" spans="2:13" ht="27.75" customHeight="1" x14ac:dyDescent="0.2">
      <c r="B43" s="1186"/>
      <c r="C43" s="1187"/>
      <c r="D43" s="106"/>
      <c r="E43" s="1190" t="s">
        <v>33</v>
      </c>
      <c r="F43" s="1190"/>
      <c r="G43" s="1190"/>
      <c r="H43" s="1191"/>
      <c r="I43" s="346">
        <v>6102</v>
      </c>
      <c r="J43" s="347">
        <v>5561</v>
      </c>
      <c r="K43" s="347">
        <v>5540</v>
      </c>
      <c r="L43" s="347">
        <v>5329</v>
      </c>
      <c r="M43" s="348">
        <v>5137</v>
      </c>
    </row>
    <row r="44" spans="2:13" ht="27.75" customHeight="1" x14ac:dyDescent="0.2">
      <c r="B44" s="1186"/>
      <c r="C44" s="1187"/>
      <c r="D44" s="106"/>
      <c r="E44" s="1190" t="s">
        <v>34</v>
      </c>
      <c r="F44" s="1190"/>
      <c r="G44" s="1190"/>
      <c r="H44" s="1191"/>
      <c r="I44" s="346">
        <v>244</v>
      </c>
      <c r="J44" s="347">
        <v>258</v>
      </c>
      <c r="K44" s="347">
        <v>283</v>
      </c>
      <c r="L44" s="347">
        <v>286</v>
      </c>
      <c r="M44" s="348">
        <v>294</v>
      </c>
    </row>
    <row r="45" spans="2:13" ht="27.75" customHeight="1" x14ac:dyDescent="0.2">
      <c r="B45" s="1186"/>
      <c r="C45" s="1187"/>
      <c r="D45" s="106"/>
      <c r="E45" s="1190" t="s">
        <v>35</v>
      </c>
      <c r="F45" s="1190"/>
      <c r="G45" s="1190"/>
      <c r="H45" s="1191"/>
      <c r="I45" s="346" t="s">
        <v>488</v>
      </c>
      <c r="J45" s="347" t="s">
        <v>488</v>
      </c>
      <c r="K45" s="347" t="s">
        <v>488</v>
      </c>
      <c r="L45" s="347" t="s">
        <v>488</v>
      </c>
      <c r="M45" s="348" t="s">
        <v>488</v>
      </c>
    </row>
    <row r="46" spans="2:13" ht="27.75" customHeight="1" x14ac:dyDescent="0.2">
      <c r="B46" s="1186"/>
      <c r="C46" s="1187"/>
      <c r="D46" s="107"/>
      <c r="E46" s="1190" t="s">
        <v>36</v>
      </c>
      <c r="F46" s="1190"/>
      <c r="G46" s="1190"/>
      <c r="H46" s="1191"/>
      <c r="I46" s="346" t="s">
        <v>488</v>
      </c>
      <c r="J46" s="347" t="s">
        <v>488</v>
      </c>
      <c r="K46" s="347" t="s">
        <v>488</v>
      </c>
      <c r="L46" s="347" t="s">
        <v>488</v>
      </c>
      <c r="M46" s="348" t="s">
        <v>488</v>
      </c>
    </row>
    <row r="47" spans="2:13" ht="27.75" customHeight="1" x14ac:dyDescent="0.2">
      <c r="B47" s="1186"/>
      <c r="C47" s="1187"/>
      <c r="D47" s="108"/>
      <c r="E47" s="1200" t="s">
        <v>37</v>
      </c>
      <c r="F47" s="1201"/>
      <c r="G47" s="1201"/>
      <c r="H47" s="1202"/>
      <c r="I47" s="346" t="s">
        <v>488</v>
      </c>
      <c r="J47" s="347" t="s">
        <v>488</v>
      </c>
      <c r="K47" s="347" t="s">
        <v>488</v>
      </c>
      <c r="L47" s="347" t="s">
        <v>488</v>
      </c>
      <c r="M47" s="348" t="s">
        <v>488</v>
      </c>
    </row>
    <row r="48" spans="2:13" ht="27.75" customHeight="1" x14ac:dyDescent="0.2">
      <c r="B48" s="1186"/>
      <c r="C48" s="1187"/>
      <c r="D48" s="106"/>
      <c r="E48" s="1190" t="s">
        <v>38</v>
      </c>
      <c r="F48" s="1190"/>
      <c r="G48" s="1190"/>
      <c r="H48" s="1191"/>
      <c r="I48" s="346" t="s">
        <v>488</v>
      </c>
      <c r="J48" s="347" t="s">
        <v>488</v>
      </c>
      <c r="K48" s="347" t="s">
        <v>488</v>
      </c>
      <c r="L48" s="347" t="s">
        <v>488</v>
      </c>
      <c r="M48" s="348" t="s">
        <v>488</v>
      </c>
    </row>
    <row r="49" spans="2:13" ht="27.75" customHeight="1" x14ac:dyDescent="0.2">
      <c r="B49" s="1188"/>
      <c r="C49" s="1189"/>
      <c r="D49" s="106"/>
      <c r="E49" s="1190" t="s">
        <v>39</v>
      </c>
      <c r="F49" s="1190"/>
      <c r="G49" s="1190"/>
      <c r="H49" s="1191"/>
      <c r="I49" s="346" t="s">
        <v>488</v>
      </c>
      <c r="J49" s="347" t="s">
        <v>488</v>
      </c>
      <c r="K49" s="347" t="s">
        <v>488</v>
      </c>
      <c r="L49" s="347" t="s">
        <v>488</v>
      </c>
      <c r="M49" s="348" t="s">
        <v>488</v>
      </c>
    </row>
    <row r="50" spans="2:13" ht="27.75" customHeight="1" x14ac:dyDescent="0.2">
      <c r="B50" s="1184" t="s">
        <v>40</v>
      </c>
      <c r="C50" s="1185"/>
      <c r="D50" s="109"/>
      <c r="E50" s="1190" t="s">
        <v>41</v>
      </c>
      <c r="F50" s="1190"/>
      <c r="G50" s="1190"/>
      <c r="H50" s="1191"/>
      <c r="I50" s="346">
        <v>7442</v>
      </c>
      <c r="J50" s="347">
        <v>8655</v>
      </c>
      <c r="K50" s="347">
        <v>9495</v>
      </c>
      <c r="L50" s="347">
        <v>9860</v>
      </c>
      <c r="M50" s="348">
        <v>9270</v>
      </c>
    </row>
    <row r="51" spans="2:13" ht="27.75" customHeight="1" x14ac:dyDescent="0.2">
      <c r="B51" s="1186"/>
      <c r="C51" s="1187"/>
      <c r="D51" s="106"/>
      <c r="E51" s="1190" t="s">
        <v>42</v>
      </c>
      <c r="F51" s="1190"/>
      <c r="G51" s="1190"/>
      <c r="H51" s="1191"/>
      <c r="I51" s="346">
        <v>4415</v>
      </c>
      <c r="J51" s="347">
        <v>4235</v>
      </c>
      <c r="K51" s="347">
        <v>3883</v>
      </c>
      <c r="L51" s="347">
        <v>4250</v>
      </c>
      <c r="M51" s="348">
        <v>4359</v>
      </c>
    </row>
    <row r="52" spans="2:13" ht="27.75" customHeight="1" x14ac:dyDescent="0.2">
      <c r="B52" s="1188"/>
      <c r="C52" s="1189"/>
      <c r="D52" s="106"/>
      <c r="E52" s="1190" t="s">
        <v>43</v>
      </c>
      <c r="F52" s="1190"/>
      <c r="G52" s="1190"/>
      <c r="H52" s="1191"/>
      <c r="I52" s="346">
        <v>9087</v>
      </c>
      <c r="J52" s="347">
        <v>8489</v>
      </c>
      <c r="K52" s="347">
        <v>7729</v>
      </c>
      <c r="L52" s="347">
        <v>7052</v>
      </c>
      <c r="M52" s="348">
        <v>6473</v>
      </c>
    </row>
    <row r="53" spans="2:13" ht="27.75" customHeight="1" thickBot="1" x14ac:dyDescent="0.25">
      <c r="B53" s="1192" t="s">
        <v>19</v>
      </c>
      <c r="C53" s="1193"/>
      <c r="D53" s="110"/>
      <c r="E53" s="1194" t="s">
        <v>44</v>
      </c>
      <c r="F53" s="1194"/>
      <c r="G53" s="1194"/>
      <c r="H53" s="1195"/>
      <c r="I53" s="349">
        <v>-6301</v>
      </c>
      <c r="J53" s="350">
        <v>-8127</v>
      </c>
      <c r="K53" s="350">
        <v>-8331</v>
      </c>
      <c r="L53" s="350">
        <v>-8868</v>
      </c>
      <c r="M53" s="351">
        <v>-7290</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3LSWwFP2Nlt5IqNC78c7MbN2tikvGTRqRV0eVNX911Lr18c6vmQ7FUvfRt92dsNDDxCZNQAf60FD0nVUOqP52g==" saltValue="0zD46DizbFJlQvUzPb2tg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528</v>
      </c>
      <c r="G54" s="119" t="s">
        <v>529</v>
      </c>
      <c r="H54" s="120" t="s">
        <v>530</v>
      </c>
    </row>
    <row r="55" spans="2:8" ht="52.5" customHeight="1" x14ac:dyDescent="0.2">
      <c r="B55" s="121"/>
      <c r="C55" s="1211" t="s">
        <v>46</v>
      </c>
      <c r="D55" s="1211"/>
      <c r="E55" s="1212"/>
      <c r="F55" s="352">
        <v>2939</v>
      </c>
      <c r="G55" s="352">
        <v>3064</v>
      </c>
      <c r="H55" s="353">
        <v>2511</v>
      </c>
    </row>
    <row r="56" spans="2:8" ht="52.5" customHeight="1" x14ac:dyDescent="0.2">
      <c r="B56" s="122"/>
      <c r="C56" s="1213" t="s">
        <v>47</v>
      </c>
      <c r="D56" s="1213"/>
      <c r="E56" s="1214"/>
      <c r="F56" s="354">
        <v>14</v>
      </c>
      <c r="G56" s="354">
        <v>14</v>
      </c>
      <c r="H56" s="355">
        <v>14</v>
      </c>
    </row>
    <row r="57" spans="2:8" ht="53.25" customHeight="1" x14ac:dyDescent="0.2">
      <c r="B57" s="122"/>
      <c r="C57" s="1215" t="s">
        <v>48</v>
      </c>
      <c r="D57" s="1215"/>
      <c r="E57" s="1216"/>
      <c r="F57" s="356">
        <v>4676</v>
      </c>
      <c r="G57" s="356">
        <v>5431</v>
      </c>
      <c r="H57" s="357">
        <v>5681</v>
      </c>
    </row>
    <row r="58" spans="2:8" ht="45.75" customHeight="1" x14ac:dyDescent="0.2">
      <c r="B58" s="123"/>
      <c r="C58" s="1203" t="s">
        <v>551</v>
      </c>
      <c r="D58" s="1204"/>
      <c r="E58" s="1205"/>
      <c r="F58" s="358">
        <v>3391</v>
      </c>
      <c r="G58" s="358">
        <v>3694</v>
      </c>
      <c r="H58" s="359">
        <v>3856</v>
      </c>
    </row>
    <row r="59" spans="2:8" ht="45.75" customHeight="1" x14ac:dyDescent="0.2">
      <c r="B59" s="123"/>
      <c r="C59" s="1203" t="s">
        <v>552</v>
      </c>
      <c r="D59" s="1204"/>
      <c r="E59" s="1205"/>
      <c r="F59" s="358">
        <v>258</v>
      </c>
      <c r="G59" s="358">
        <v>584</v>
      </c>
      <c r="H59" s="359">
        <v>644</v>
      </c>
    </row>
    <row r="60" spans="2:8" ht="45.75" customHeight="1" x14ac:dyDescent="0.2">
      <c r="B60" s="123"/>
      <c r="C60" s="1203" t="s">
        <v>553</v>
      </c>
      <c r="D60" s="1204"/>
      <c r="E60" s="1205"/>
      <c r="F60" s="358">
        <v>403</v>
      </c>
      <c r="G60" s="358">
        <v>508</v>
      </c>
      <c r="H60" s="359">
        <v>610</v>
      </c>
    </row>
    <row r="61" spans="2:8" ht="45.75" customHeight="1" x14ac:dyDescent="0.2">
      <c r="B61" s="123"/>
      <c r="C61" s="1203" t="s">
        <v>554</v>
      </c>
      <c r="D61" s="1204"/>
      <c r="E61" s="1205"/>
      <c r="F61" s="358">
        <v>199</v>
      </c>
      <c r="G61" s="358">
        <v>195</v>
      </c>
      <c r="H61" s="359">
        <v>195</v>
      </c>
    </row>
    <row r="62" spans="2:8" ht="45.75" customHeight="1" thickBot="1" x14ac:dyDescent="0.25">
      <c r="B62" s="124"/>
      <c r="C62" s="1206" t="s">
        <v>555</v>
      </c>
      <c r="D62" s="1207"/>
      <c r="E62" s="1208"/>
      <c r="F62" s="360">
        <v>149</v>
      </c>
      <c r="G62" s="360">
        <v>134</v>
      </c>
      <c r="H62" s="361">
        <v>115</v>
      </c>
    </row>
    <row r="63" spans="2:8" ht="52.5" customHeight="1" thickBot="1" x14ac:dyDescent="0.25">
      <c r="B63" s="125"/>
      <c r="C63" s="1209" t="s">
        <v>49</v>
      </c>
      <c r="D63" s="1209"/>
      <c r="E63" s="1210"/>
      <c r="F63" s="362">
        <v>7628</v>
      </c>
      <c r="G63" s="362">
        <v>8509</v>
      </c>
      <c r="H63" s="363">
        <v>8206</v>
      </c>
    </row>
    <row r="64" spans="2:8" ht="13" x14ac:dyDescent="0.2"/>
  </sheetData>
  <sheetProtection algorithmName="SHA-512" hashValue="FJduM0vj7cgiMFl/pf05ByMQ2NId9RDGaiR1YAfx8qTC/dekYTHKlxAKpqIe0XzqdVGVIKuXBhlZ+mYEMuGWag==" saltValue="uBRBiz259JXZPHNIItTr/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525</v>
      </c>
      <c r="G2" s="139"/>
      <c r="H2" s="140"/>
    </row>
    <row r="3" spans="1:8" x14ac:dyDescent="0.2">
      <c r="A3" s="136" t="s">
        <v>518</v>
      </c>
      <c r="B3" s="141"/>
      <c r="C3" s="142"/>
      <c r="D3" s="143">
        <v>16864</v>
      </c>
      <c r="E3" s="144"/>
      <c r="F3" s="145">
        <v>45483</v>
      </c>
      <c r="G3" s="146"/>
      <c r="H3" s="147"/>
    </row>
    <row r="4" spans="1:8" x14ac:dyDescent="0.2">
      <c r="A4" s="148"/>
      <c r="B4" s="149"/>
      <c r="C4" s="150"/>
      <c r="D4" s="151">
        <v>9345</v>
      </c>
      <c r="E4" s="152"/>
      <c r="F4" s="153">
        <v>24241</v>
      </c>
      <c r="G4" s="154"/>
      <c r="H4" s="155"/>
    </row>
    <row r="5" spans="1:8" x14ac:dyDescent="0.2">
      <c r="A5" s="136" t="s">
        <v>520</v>
      </c>
      <c r="B5" s="141"/>
      <c r="C5" s="142"/>
      <c r="D5" s="143">
        <v>15562</v>
      </c>
      <c r="E5" s="144"/>
      <c r="F5" s="145">
        <v>45945</v>
      </c>
      <c r="G5" s="146"/>
      <c r="H5" s="147"/>
    </row>
    <row r="6" spans="1:8" x14ac:dyDescent="0.2">
      <c r="A6" s="148"/>
      <c r="B6" s="149"/>
      <c r="C6" s="150"/>
      <c r="D6" s="151">
        <v>8748</v>
      </c>
      <c r="E6" s="152"/>
      <c r="F6" s="153">
        <v>25180</v>
      </c>
      <c r="G6" s="154"/>
      <c r="H6" s="155"/>
    </row>
    <row r="7" spans="1:8" x14ac:dyDescent="0.2">
      <c r="A7" s="136" t="s">
        <v>521</v>
      </c>
      <c r="B7" s="141"/>
      <c r="C7" s="142"/>
      <c r="D7" s="143">
        <v>25663</v>
      </c>
      <c r="E7" s="144"/>
      <c r="F7" s="145">
        <v>44475</v>
      </c>
      <c r="G7" s="146"/>
      <c r="H7" s="147"/>
    </row>
    <row r="8" spans="1:8" x14ac:dyDescent="0.2">
      <c r="A8" s="148"/>
      <c r="B8" s="149"/>
      <c r="C8" s="150"/>
      <c r="D8" s="151">
        <v>12703</v>
      </c>
      <c r="E8" s="152"/>
      <c r="F8" s="153">
        <v>24780</v>
      </c>
      <c r="G8" s="154"/>
      <c r="H8" s="155"/>
    </row>
    <row r="9" spans="1:8" x14ac:dyDescent="0.2">
      <c r="A9" s="136" t="s">
        <v>522</v>
      </c>
      <c r="B9" s="141"/>
      <c r="C9" s="142"/>
      <c r="D9" s="143">
        <v>18771</v>
      </c>
      <c r="E9" s="144"/>
      <c r="F9" s="145">
        <v>45982</v>
      </c>
      <c r="G9" s="146"/>
      <c r="H9" s="147"/>
    </row>
    <row r="10" spans="1:8" x14ac:dyDescent="0.2">
      <c r="A10" s="148"/>
      <c r="B10" s="149"/>
      <c r="C10" s="150"/>
      <c r="D10" s="151">
        <v>6029</v>
      </c>
      <c r="E10" s="152"/>
      <c r="F10" s="153">
        <v>25583</v>
      </c>
      <c r="G10" s="154"/>
      <c r="H10" s="155"/>
    </row>
    <row r="11" spans="1:8" x14ac:dyDescent="0.2">
      <c r="A11" s="136" t="s">
        <v>523</v>
      </c>
      <c r="B11" s="141"/>
      <c r="C11" s="142"/>
      <c r="D11" s="143">
        <v>41510</v>
      </c>
      <c r="E11" s="144"/>
      <c r="F11" s="145">
        <v>50538</v>
      </c>
      <c r="G11" s="146"/>
      <c r="H11" s="147"/>
    </row>
    <row r="12" spans="1:8" x14ac:dyDescent="0.2">
      <c r="A12" s="148"/>
      <c r="B12" s="149"/>
      <c r="C12" s="156"/>
      <c r="D12" s="151">
        <v>16120</v>
      </c>
      <c r="E12" s="152"/>
      <c r="F12" s="153">
        <v>29053</v>
      </c>
      <c r="G12" s="154"/>
      <c r="H12" s="155"/>
    </row>
    <row r="13" spans="1:8" x14ac:dyDescent="0.2">
      <c r="A13" s="136"/>
      <c r="B13" s="141"/>
      <c r="C13" s="157"/>
      <c r="D13" s="158">
        <v>23674</v>
      </c>
      <c r="E13" s="159"/>
      <c r="F13" s="160">
        <v>46485</v>
      </c>
      <c r="G13" s="161"/>
      <c r="H13" s="147"/>
    </row>
    <row r="14" spans="1:8" x14ac:dyDescent="0.2">
      <c r="A14" s="148"/>
      <c r="B14" s="149"/>
      <c r="C14" s="150"/>
      <c r="D14" s="151">
        <v>10589</v>
      </c>
      <c r="E14" s="152"/>
      <c r="F14" s="153">
        <v>25767</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6.89</v>
      </c>
      <c r="C19" s="162">
        <f>ROUND(VALUE(SUBSTITUTE(実質収支比率等に係る経年分析!G$48,"▲","-")),2)</f>
        <v>9.7100000000000009</v>
      </c>
      <c r="D19" s="162">
        <f>ROUND(VALUE(SUBSTITUTE(実質収支比率等に係る経年分析!H$48,"▲","-")),2)</f>
        <v>8.85</v>
      </c>
      <c r="E19" s="162">
        <f>ROUND(VALUE(SUBSTITUTE(実質収支比率等に係る経年分析!I$48,"▲","-")),2)</f>
        <v>8.18</v>
      </c>
      <c r="F19" s="162">
        <f>ROUND(VALUE(SUBSTITUTE(実質収支比率等に係る経年分析!J$48,"▲","-")),2)</f>
        <v>9.6999999999999993</v>
      </c>
    </row>
    <row r="20" spans="1:11" x14ac:dyDescent="0.2">
      <c r="A20" s="162" t="s">
        <v>53</v>
      </c>
      <c r="B20" s="162">
        <f>ROUND(VALUE(SUBSTITUTE(実質収支比率等に係る経年分析!F$47,"▲","-")),2)</f>
        <v>15.92</v>
      </c>
      <c r="C20" s="162">
        <f>ROUND(VALUE(SUBSTITUTE(実質収支比率等に係る経年分析!G$47,"▲","-")),2)</f>
        <v>15.7</v>
      </c>
      <c r="D20" s="162">
        <f>ROUND(VALUE(SUBSTITUTE(実質収支比率等に係る経年分析!H$47,"▲","-")),2)</f>
        <v>16.010000000000002</v>
      </c>
      <c r="E20" s="162">
        <f>ROUND(VALUE(SUBSTITUTE(実質収支比率等に係る経年分析!I$47,"▲","-")),2)</f>
        <v>16.05</v>
      </c>
      <c r="F20" s="162">
        <f>ROUND(VALUE(SUBSTITUTE(実質収支比率等に係る経年分析!J$47,"▲","-")),2)</f>
        <v>12.83</v>
      </c>
    </row>
    <row r="21" spans="1:11" x14ac:dyDescent="0.2">
      <c r="A21" s="162" t="s">
        <v>54</v>
      </c>
      <c r="B21" s="162">
        <f>IF(ISNUMBER(VALUE(SUBSTITUTE(実質収支比率等に係る経年分析!F$49,"▲","-"))),ROUND(VALUE(SUBSTITUTE(実質収支比率等に係る経年分析!F$49,"▲","-")),2),NA())</f>
        <v>2.62</v>
      </c>
      <c r="C21" s="162">
        <f>IF(ISNUMBER(VALUE(SUBSTITUTE(実質収支比率等に係る経年分析!G$49,"▲","-"))),ROUND(VALUE(SUBSTITUTE(実質収支比率等に係る経年分析!G$49,"▲","-")),2),NA())</f>
        <v>3.18</v>
      </c>
      <c r="D21" s="162">
        <f>IF(ISNUMBER(VALUE(SUBSTITUTE(実質収支比率等に係る経年分析!H$49,"▲","-"))),ROUND(VALUE(SUBSTITUTE(実質収支比率等に係る経年分析!H$49,"▲","-")),2),NA())</f>
        <v>-0.79</v>
      </c>
      <c r="E21" s="162">
        <f>IF(ISNUMBER(VALUE(SUBSTITUTE(実質収支比率等に係る経年分析!I$49,"▲","-"))),ROUND(VALUE(SUBSTITUTE(実質収支比率等に係る経年分析!I$49,"▲","-")),2),NA())</f>
        <v>0.33</v>
      </c>
      <c r="F21" s="162">
        <f>IF(ISNUMBER(VALUE(SUBSTITUTE(実質収支比率等に係る経年分析!J$49,"▲","-"))),ROUND(VALUE(SUBSTITUTE(実質収支比率等に係る経年分析!J$49,"▲","-")),2),NA())</f>
        <v>-1.1000000000000001</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三ケ峯台団地汚水処理事業特別会計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0.01</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0.01</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0.01</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0.01</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0.01</v>
      </c>
    </row>
    <row r="30" spans="1:11" x14ac:dyDescent="0.2">
      <c r="A30" s="163" t="str">
        <f>IF(連結実質赤字比率に係る赤字・黒字の構成分析!C$40="",NA(),連結実質赤字比率に係る赤字・黒字の構成分析!C$40)</f>
        <v>南山エピック団地汚水処理事業特別会計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0.04</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0.01</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0.01</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0.02</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0.01</v>
      </c>
    </row>
    <row r="31" spans="1:11" x14ac:dyDescent="0.2">
      <c r="A31" s="163" t="str">
        <f>IF(連結実質赤字比率に係る赤字・黒字の構成分析!C$39="",NA(),連結実質赤字比率に係る赤字・黒字の構成分析!C$39)</f>
        <v>五色園団地汚水処理事業特別会計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0.05</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0.05</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0.04</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0.04</v>
      </c>
    </row>
    <row r="32" spans="1:11" x14ac:dyDescent="0.2">
      <c r="A32" s="163" t="str">
        <f>IF(連結実質赤字比率に係る赤字・黒字の構成分析!C$38="",NA(),連結実質赤字比率に係る赤字・黒字の構成分析!C$38)</f>
        <v>後期高齢者医療特別会計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0.04</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0.06</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0.05</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0.04</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0.05</v>
      </c>
    </row>
    <row r="33" spans="1:16" x14ac:dyDescent="0.2">
      <c r="A33" s="163" t="str">
        <f>IF(連結実質赤字比率に係る赤字・黒字の構成分析!C$37="",NA(),連結実質赤字比率に係る赤字・黒字の構成分析!C$37)</f>
        <v>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0.78</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0.89</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0.54</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0.37</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0.51</v>
      </c>
    </row>
    <row r="34" spans="1:16" x14ac:dyDescent="0.2">
      <c r="A34" s="163" t="str">
        <f>IF(連結実質赤字比率に係る赤字・黒字の構成分析!C$36="",NA(),連結実質赤字比率に係る赤字・黒字の構成分析!C$36)</f>
        <v>介護保険特別会計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2.5099999999999998</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1.01</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0.31</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0.99</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0.64</v>
      </c>
    </row>
    <row r="35" spans="1:16" x14ac:dyDescent="0.2">
      <c r="A35" s="163" t="str">
        <f>IF(連結実質赤字比率に係る赤字・黒字の構成分析!C$35="",NA(),連結実質赤字比率に係る赤字・黒字の構成分析!C$35)</f>
        <v>下水道事業会計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0.74</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1.01</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1.74</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1.97</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1.87</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6.79</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9.6199999999999992</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8.77</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8.11</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9.61</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1511</v>
      </c>
      <c r="E42" s="164"/>
      <c r="F42" s="164"/>
      <c r="G42" s="164">
        <f>'実質公債費比率（分子）の構造'!L$52</f>
        <v>1498</v>
      </c>
      <c r="H42" s="164"/>
      <c r="I42" s="164"/>
      <c r="J42" s="164">
        <f>'実質公債費比率（分子）の構造'!M$52</f>
        <v>1432</v>
      </c>
      <c r="K42" s="164"/>
      <c r="L42" s="164"/>
      <c r="M42" s="164">
        <f>'実質公債費比率（分子）の構造'!N$52</f>
        <v>1458</v>
      </c>
      <c r="N42" s="164"/>
      <c r="O42" s="164"/>
      <c r="P42" s="164">
        <f>'実質公債費比率（分子）の構造'!O$52</f>
        <v>1232</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44</v>
      </c>
      <c r="C45" s="164"/>
      <c r="D45" s="164"/>
      <c r="E45" s="164">
        <f>'実質公債費比率（分子）の構造'!L$49</f>
        <v>47</v>
      </c>
      <c r="F45" s="164"/>
      <c r="G45" s="164"/>
      <c r="H45" s="164">
        <f>'実質公債費比率（分子）の構造'!M$49</f>
        <v>47</v>
      </c>
      <c r="I45" s="164"/>
      <c r="J45" s="164"/>
      <c r="K45" s="164">
        <f>'実質公債費比率（分子）の構造'!N$49</f>
        <v>68</v>
      </c>
      <c r="L45" s="164"/>
      <c r="M45" s="164"/>
      <c r="N45" s="164">
        <f>'実質公債費比率（分子）の構造'!O$49</f>
        <v>72</v>
      </c>
      <c r="O45" s="164"/>
      <c r="P45" s="164"/>
    </row>
    <row r="46" spans="1:16" x14ac:dyDescent="0.2">
      <c r="A46" s="164" t="s">
        <v>64</v>
      </c>
      <c r="B46" s="164">
        <f>'実質公債費比率（分子）の構造'!K$48</f>
        <v>502</v>
      </c>
      <c r="C46" s="164"/>
      <c r="D46" s="164"/>
      <c r="E46" s="164">
        <f>'実質公債費比率（分子）の構造'!L$48</f>
        <v>491</v>
      </c>
      <c r="F46" s="164"/>
      <c r="G46" s="164"/>
      <c r="H46" s="164">
        <f>'実質公債費比率（分子）の構造'!M$48</f>
        <v>557</v>
      </c>
      <c r="I46" s="164"/>
      <c r="J46" s="164"/>
      <c r="K46" s="164">
        <f>'実質公債費比率（分子）の構造'!N$48</f>
        <v>460</v>
      </c>
      <c r="L46" s="164"/>
      <c r="M46" s="164"/>
      <c r="N46" s="164">
        <f>'実質公債費比率（分子）の構造'!O$48</f>
        <v>431</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1168</v>
      </c>
      <c r="C49" s="164"/>
      <c r="D49" s="164"/>
      <c r="E49" s="164">
        <f>'実質公債費比率（分子）の構造'!L$45</f>
        <v>1139</v>
      </c>
      <c r="F49" s="164"/>
      <c r="G49" s="164"/>
      <c r="H49" s="164">
        <f>'実質公債費比率（分子）の構造'!M$45</f>
        <v>1015</v>
      </c>
      <c r="I49" s="164"/>
      <c r="J49" s="164"/>
      <c r="K49" s="164">
        <f>'実質公債費比率（分子）の構造'!N$45</f>
        <v>983</v>
      </c>
      <c r="L49" s="164"/>
      <c r="M49" s="164"/>
      <c r="N49" s="164">
        <f>'実質公債費比率（分子）の構造'!O$45</f>
        <v>983</v>
      </c>
      <c r="O49" s="164"/>
      <c r="P49" s="164"/>
    </row>
    <row r="50" spans="1:16" x14ac:dyDescent="0.2">
      <c r="A50" s="164" t="s">
        <v>67</v>
      </c>
      <c r="B50" s="164" t="e">
        <f>NA()</f>
        <v>#N/A</v>
      </c>
      <c r="C50" s="164">
        <f>IF(ISNUMBER('実質公債費比率（分子）の構造'!K$53),'実質公債費比率（分子）の構造'!K$53,NA())</f>
        <v>203</v>
      </c>
      <c r="D50" s="164" t="e">
        <f>NA()</f>
        <v>#N/A</v>
      </c>
      <c r="E50" s="164" t="e">
        <f>NA()</f>
        <v>#N/A</v>
      </c>
      <c r="F50" s="164">
        <f>IF(ISNUMBER('実質公債費比率（分子）の構造'!L$53),'実質公債費比率（分子）の構造'!L$53,NA())</f>
        <v>179</v>
      </c>
      <c r="G50" s="164" t="e">
        <f>NA()</f>
        <v>#N/A</v>
      </c>
      <c r="H50" s="164" t="e">
        <f>NA()</f>
        <v>#N/A</v>
      </c>
      <c r="I50" s="164">
        <f>IF(ISNUMBER('実質公債費比率（分子）の構造'!M$53),'実質公債費比率（分子）の構造'!M$53,NA())</f>
        <v>187</v>
      </c>
      <c r="J50" s="164" t="e">
        <f>NA()</f>
        <v>#N/A</v>
      </c>
      <c r="K50" s="164" t="e">
        <f>NA()</f>
        <v>#N/A</v>
      </c>
      <c r="L50" s="164">
        <f>IF(ISNUMBER('実質公債費比率（分子）の構造'!N$53),'実質公債費比率（分子）の構造'!N$53,NA())</f>
        <v>53</v>
      </c>
      <c r="M50" s="164" t="e">
        <f>NA()</f>
        <v>#N/A</v>
      </c>
      <c r="N50" s="164" t="e">
        <f>NA()</f>
        <v>#N/A</v>
      </c>
      <c r="O50" s="164">
        <f>IF(ISNUMBER('実質公債費比率（分子）の構造'!O$53),'実質公債費比率（分子）の構造'!O$53,NA())</f>
        <v>254</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9087</v>
      </c>
      <c r="E56" s="163"/>
      <c r="F56" s="163"/>
      <c r="G56" s="163">
        <f>'将来負担比率（分子）の構造'!J$52</f>
        <v>8489</v>
      </c>
      <c r="H56" s="163"/>
      <c r="I56" s="163"/>
      <c r="J56" s="163">
        <f>'将来負担比率（分子）の構造'!K$52</f>
        <v>7729</v>
      </c>
      <c r="K56" s="163"/>
      <c r="L56" s="163"/>
      <c r="M56" s="163">
        <f>'将来負担比率（分子）の構造'!L$52</f>
        <v>7052</v>
      </c>
      <c r="N56" s="163"/>
      <c r="O56" s="163"/>
      <c r="P56" s="163">
        <f>'将来負担比率（分子）の構造'!M$52</f>
        <v>6473</v>
      </c>
    </row>
    <row r="57" spans="1:16" x14ac:dyDescent="0.2">
      <c r="A57" s="163" t="s">
        <v>42</v>
      </c>
      <c r="B57" s="163"/>
      <c r="C57" s="163"/>
      <c r="D57" s="163">
        <f>'将来負担比率（分子）の構造'!I$51</f>
        <v>4415</v>
      </c>
      <c r="E57" s="163"/>
      <c r="F57" s="163"/>
      <c r="G57" s="163">
        <f>'将来負担比率（分子）の構造'!J$51</f>
        <v>4235</v>
      </c>
      <c r="H57" s="163"/>
      <c r="I57" s="163"/>
      <c r="J57" s="163">
        <f>'将来負担比率（分子）の構造'!K$51</f>
        <v>3883</v>
      </c>
      <c r="K57" s="163"/>
      <c r="L57" s="163"/>
      <c r="M57" s="163">
        <f>'将来負担比率（分子）の構造'!L$51</f>
        <v>4250</v>
      </c>
      <c r="N57" s="163"/>
      <c r="O57" s="163"/>
      <c r="P57" s="163">
        <f>'将来負担比率（分子）の構造'!M$51</f>
        <v>4359</v>
      </c>
    </row>
    <row r="58" spans="1:16" x14ac:dyDescent="0.2">
      <c r="A58" s="163" t="s">
        <v>41</v>
      </c>
      <c r="B58" s="163"/>
      <c r="C58" s="163"/>
      <c r="D58" s="163">
        <f>'将来負担比率（分子）の構造'!I$50</f>
        <v>7442</v>
      </c>
      <c r="E58" s="163"/>
      <c r="F58" s="163"/>
      <c r="G58" s="163">
        <f>'将来負担比率（分子）の構造'!J$50</f>
        <v>8655</v>
      </c>
      <c r="H58" s="163"/>
      <c r="I58" s="163"/>
      <c r="J58" s="163">
        <f>'将来負担比率（分子）の構造'!K$50</f>
        <v>9495</v>
      </c>
      <c r="K58" s="163"/>
      <c r="L58" s="163"/>
      <c r="M58" s="163">
        <f>'将来負担比率（分子）の構造'!L$50</f>
        <v>9860</v>
      </c>
      <c r="N58" s="163"/>
      <c r="O58" s="163"/>
      <c r="P58" s="163">
        <f>'将来負担比率（分子）の構造'!M$50</f>
        <v>9270</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t="str">
        <f>'将来負担比率（分子）の構造'!I$45</f>
        <v>-</v>
      </c>
      <c r="C62" s="163"/>
      <c r="D62" s="163"/>
      <c r="E62" s="163" t="str">
        <f>'将来負担比率（分子）の構造'!J$45</f>
        <v>-</v>
      </c>
      <c r="F62" s="163"/>
      <c r="G62" s="163"/>
      <c r="H62" s="163" t="str">
        <f>'将来負担比率（分子）の構造'!K$45</f>
        <v>-</v>
      </c>
      <c r="I62" s="163"/>
      <c r="J62" s="163"/>
      <c r="K62" s="163" t="str">
        <f>'将来負担比率（分子）の構造'!L$45</f>
        <v>-</v>
      </c>
      <c r="L62" s="163"/>
      <c r="M62" s="163"/>
      <c r="N62" s="163" t="str">
        <f>'将来負担比率（分子）の構造'!M$45</f>
        <v>-</v>
      </c>
      <c r="O62" s="163"/>
      <c r="P62" s="163"/>
    </row>
    <row r="63" spans="1:16" x14ac:dyDescent="0.2">
      <c r="A63" s="163" t="s">
        <v>34</v>
      </c>
      <c r="B63" s="163">
        <f>'将来負担比率（分子）の構造'!I$44</f>
        <v>244</v>
      </c>
      <c r="C63" s="163"/>
      <c r="D63" s="163"/>
      <c r="E63" s="163">
        <f>'将来負担比率（分子）の構造'!J$44</f>
        <v>258</v>
      </c>
      <c r="F63" s="163"/>
      <c r="G63" s="163"/>
      <c r="H63" s="163">
        <f>'将来負担比率（分子）の構造'!K$44</f>
        <v>283</v>
      </c>
      <c r="I63" s="163"/>
      <c r="J63" s="163"/>
      <c r="K63" s="163">
        <f>'将来負担比率（分子）の構造'!L$44</f>
        <v>286</v>
      </c>
      <c r="L63" s="163"/>
      <c r="M63" s="163"/>
      <c r="N63" s="163">
        <f>'将来負担比率（分子）の構造'!M$44</f>
        <v>294</v>
      </c>
      <c r="O63" s="163"/>
      <c r="P63" s="163"/>
    </row>
    <row r="64" spans="1:16" x14ac:dyDescent="0.2">
      <c r="A64" s="163" t="s">
        <v>33</v>
      </c>
      <c r="B64" s="163">
        <f>'将来負担比率（分子）の構造'!I$43</f>
        <v>6102</v>
      </c>
      <c r="C64" s="163"/>
      <c r="D64" s="163"/>
      <c r="E64" s="163">
        <f>'将来負担比率（分子）の構造'!J$43</f>
        <v>5561</v>
      </c>
      <c r="F64" s="163"/>
      <c r="G64" s="163"/>
      <c r="H64" s="163">
        <f>'将来負担比率（分子）の構造'!K$43</f>
        <v>5540</v>
      </c>
      <c r="I64" s="163"/>
      <c r="J64" s="163"/>
      <c r="K64" s="163">
        <f>'将来負担比率（分子）の構造'!L$43</f>
        <v>5329</v>
      </c>
      <c r="L64" s="163"/>
      <c r="M64" s="163"/>
      <c r="N64" s="163">
        <f>'将来負担比率（分子）の構造'!M$43</f>
        <v>5137</v>
      </c>
      <c r="O64" s="163"/>
      <c r="P64" s="163"/>
    </row>
    <row r="65" spans="1:16" x14ac:dyDescent="0.2">
      <c r="A65" s="163" t="s">
        <v>32</v>
      </c>
      <c r="B65" s="163" t="str">
        <f>'将来負担比率（分子）の構造'!I$42</f>
        <v>-</v>
      </c>
      <c r="C65" s="163"/>
      <c r="D65" s="163"/>
      <c r="E65" s="163">
        <f>'将来負担比率（分子）の構造'!J$42</f>
        <v>53</v>
      </c>
      <c r="F65" s="163"/>
      <c r="G65" s="163"/>
      <c r="H65" s="163">
        <f>'将来負担比率（分子）の構造'!K$42</f>
        <v>39</v>
      </c>
      <c r="I65" s="163"/>
      <c r="J65" s="163"/>
      <c r="K65" s="163">
        <f>'将来負担比率（分子）の構造'!L$42</f>
        <v>112</v>
      </c>
      <c r="L65" s="163"/>
      <c r="M65" s="163"/>
      <c r="N65" s="163">
        <f>'将来負担比率（分子）の構造'!M$42</f>
        <v>256</v>
      </c>
      <c r="O65" s="163"/>
      <c r="P65" s="163"/>
    </row>
    <row r="66" spans="1:16" x14ac:dyDescent="0.2">
      <c r="A66" s="163" t="s">
        <v>31</v>
      </c>
      <c r="B66" s="163">
        <f>'将来負担比率（分子）の構造'!I$41</f>
        <v>8297</v>
      </c>
      <c r="C66" s="163"/>
      <c r="D66" s="163"/>
      <c r="E66" s="163">
        <f>'将来負担比率（分子）の構造'!J$41</f>
        <v>7380</v>
      </c>
      <c r="F66" s="163"/>
      <c r="G66" s="163"/>
      <c r="H66" s="163">
        <f>'将来負担比率（分子）の構造'!K$41</f>
        <v>6913</v>
      </c>
      <c r="I66" s="163"/>
      <c r="J66" s="163"/>
      <c r="K66" s="163">
        <f>'将来負担比率（分子）の構造'!L$41</f>
        <v>6568</v>
      </c>
      <c r="L66" s="163"/>
      <c r="M66" s="163"/>
      <c r="N66" s="163">
        <f>'将来負担比率（分子）の構造'!M$41</f>
        <v>7125</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2939</v>
      </c>
      <c r="C72" s="167">
        <f>基金残高に係る経年分析!G55</f>
        <v>3064</v>
      </c>
      <c r="D72" s="167">
        <f>基金残高に係る経年分析!H55</f>
        <v>2511</v>
      </c>
    </row>
    <row r="73" spans="1:16" x14ac:dyDescent="0.2">
      <c r="A73" s="166" t="s">
        <v>74</v>
      </c>
      <c r="B73" s="167">
        <f>基金残高に係る経年分析!F56</f>
        <v>14</v>
      </c>
      <c r="C73" s="167">
        <f>基金残高に係る経年分析!G56</f>
        <v>14</v>
      </c>
      <c r="D73" s="167">
        <f>基金残高に係る経年分析!H56</f>
        <v>14</v>
      </c>
    </row>
    <row r="74" spans="1:16" x14ac:dyDescent="0.2">
      <c r="A74" s="166" t="s">
        <v>75</v>
      </c>
      <c r="B74" s="167">
        <f>基金残高に係る経年分析!F57</f>
        <v>4676</v>
      </c>
      <c r="C74" s="167">
        <f>基金残高に係る経年分析!G57</f>
        <v>5431</v>
      </c>
      <c r="D74" s="167">
        <f>基金残高に係る経年分析!H57</f>
        <v>5681</v>
      </c>
    </row>
  </sheetData>
  <sheetProtection algorithmName="SHA-512" hashValue="kZoY+A9QiPmwFXRq30QvnM7BO0K3uByB6NHi4kkpS0/jh6VvWp/S/P5y+r8DOusNARpEai9pbBvqnFFB9zPqxg==" saltValue="f357M1KNfQldleug1Nc0D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16723849</v>
      </c>
      <c r="S5" s="677"/>
      <c r="T5" s="677"/>
      <c r="U5" s="677"/>
      <c r="V5" s="677"/>
      <c r="W5" s="677"/>
      <c r="X5" s="677"/>
      <c r="Y5" s="702"/>
      <c r="Z5" s="715">
        <v>45.8</v>
      </c>
      <c r="AA5" s="715"/>
      <c r="AB5" s="715"/>
      <c r="AC5" s="715"/>
      <c r="AD5" s="716">
        <v>16084826</v>
      </c>
      <c r="AE5" s="716"/>
      <c r="AF5" s="716"/>
      <c r="AG5" s="716"/>
      <c r="AH5" s="716"/>
      <c r="AI5" s="716"/>
      <c r="AJ5" s="716"/>
      <c r="AK5" s="716"/>
      <c r="AL5" s="703">
        <v>79.599999999999994</v>
      </c>
      <c r="AM5" s="685"/>
      <c r="AN5" s="685"/>
      <c r="AO5" s="704"/>
      <c r="AP5" s="679" t="s">
        <v>216</v>
      </c>
      <c r="AQ5" s="680"/>
      <c r="AR5" s="680"/>
      <c r="AS5" s="680"/>
      <c r="AT5" s="680"/>
      <c r="AU5" s="680"/>
      <c r="AV5" s="680"/>
      <c r="AW5" s="680"/>
      <c r="AX5" s="680"/>
      <c r="AY5" s="680"/>
      <c r="AZ5" s="680"/>
      <c r="BA5" s="680"/>
      <c r="BB5" s="680"/>
      <c r="BC5" s="680"/>
      <c r="BD5" s="680"/>
      <c r="BE5" s="680"/>
      <c r="BF5" s="681"/>
      <c r="BG5" s="621">
        <v>16083048</v>
      </c>
      <c r="BH5" s="622"/>
      <c r="BI5" s="622"/>
      <c r="BJ5" s="622"/>
      <c r="BK5" s="622"/>
      <c r="BL5" s="622"/>
      <c r="BM5" s="622"/>
      <c r="BN5" s="623"/>
      <c r="BO5" s="659">
        <v>96.2</v>
      </c>
      <c r="BP5" s="659"/>
      <c r="BQ5" s="659"/>
      <c r="BR5" s="659"/>
      <c r="BS5" s="660" t="s">
        <v>122</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228661</v>
      </c>
      <c r="S6" s="622"/>
      <c r="T6" s="622"/>
      <c r="U6" s="622"/>
      <c r="V6" s="622"/>
      <c r="W6" s="622"/>
      <c r="X6" s="622"/>
      <c r="Y6" s="623"/>
      <c r="Z6" s="659">
        <v>0.6</v>
      </c>
      <c r="AA6" s="659"/>
      <c r="AB6" s="659"/>
      <c r="AC6" s="659"/>
      <c r="AD6" s="660">
        <v>228661</v>
      </c>
      <c r="AE6" s="660"/>
      <c r="AF6" s="660"/>
      <c r="AG6" s="660"/>
      <c r="AH6" s="660"/>
      <c r="AI6" s="660"/>
      <c r="AJ6" s="660"/>
      <c r="AK6" s="660"/>
      <c r="AL6" s="624">
        <v>1.1000000000000001</v>
      </c>
      <c r="AM6" s="625"/>
      <c r="AN6" s="625"/>
      <c r="AO6" s="661"/>
      <c r="AP6" s="618" t="s">
        <v>221</v>
      </c>
      <c r="AQ6" s="619"/>
      <c r="AR6" s="619"/>
      <c r="AS6" s="619"/>
      <c r="AT6" s="619"/>
      <c r="AU6" s="619"/>
      <c r="AV6" s="619"/>
      <c r="AW6" s="619"/>
      <c r="AX6" s="619"/>
      <c r="AY6" s="619"/>
      <c r="AZ6" s="619"/>
      <c r="BA6" s="619"/>
      <c r="BB6" s="619"/>
      <c r="BC6" s="619"/>
      <c r="BD6" s="619"/>
      <c r="BE6" s="619"/>
      <c r="BF6" s="620"/>
      <c r="BG6" s="621">
        <v>16083048</v>
      </c>
      <c r="BH6" s="622"/>
      <c r="BI6" s="622"/>
      <c r="BJ6" s="622"/>
      <c r="BK6" s="622"/>
      <c r="BL6" s="622"/>
      <c r="BM6" s="622"/>
      <c r="BN6" s="623"/>
      <c r="BO6" s="659">
        <v>96.2</v>
      </c>
      <c r="BP6" s="659"/>
      <c r="BQ6" s="659"/>
      <c r="BR6" s="659"/>
      <c r="BS6" s="660" t="s">
        <v>122</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253887</v>
      </c>
      <c r="CS6" s="622"/>
      <c r="CT6" s="622"/>
      <c r="CU6" s="622"/>
      <c r="CV6" s="622"/>
      <c r="CW6" s="622"/>
      <c r="CX6" s="622"/>
      <c r="CY6" s="623"/>
      <c r="CZ6" s="703">
        <v>0.7</v>
      </c>
      <c r="DA6" s="685"/>
      <c r="DB6" s="685"/>
      <c r="DC6" s="705"/>
      <c r="DD6" s="627" t="s">
        <v>122</v>
      </c>
      <c r="DE6" s="622"/>
      <c r="DF6" s="622"/>
      <c r="DG6" s="622"/>
      <c r="DH6" s="622"/>
      <c r="DI6" s="622"/>
      <c r="DJ6" s="622"/>
      <c r="DK6" s="622"/>
      <c r="DL6" s="622"/>
      <c r="DM6" s="622"/>
      <c r="DN6" s="622"/>
      <c r="DO6" s="622"/>
      <c r="DP6" s="623"/>
      <c r="DQ6" s="627">
        <v>253852</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11089</v>
      </c>
      <c r="S7" s="622"/>
      <c r="T7" s="622"/>
      <c r="U7" s="622"/>
      <c r="V7" s="622"/>
      <c r="W7" s="622"/>
      <c r="X7" s="622"/>
      <c r="Y7" s="623"/>
      <c r="Z7" s="659">
        <v>0</v>
      </c>
      <c r="AA7" s="659"/>
      <c r="AB7" s="659"/>
      <c r="AC7" s="659"/>
      <c r="AD7" s="660">
        <v>11089</v>
      </c>
      <c r="AE7" s="660"/>
      <c r="AF7" s="660"/>
      <c r="AG7" s="660"/>
      <c r="AH7" s="660"/>
      <c r="AI7" s="660"/>
      <c r="AJ7" s="660"/>
      <c r="AK7" s="660"/>
      <c r="AL7" s="624">
        <v>0.1</v>
      </c>
      <c r="AM7" s="625"/>
      <c r="AN7" s="625"/>
      <c r="AO7" s="661"/>
      <c r="AP7" s="618" t="s">
        <v>224</v>
      </c>
      <c r="AQ7" s="619"/>
      <c r="AR7" s="619"/>
      <c r="AS7" s="619"/>
      <c r="AT7" s="619"/>
      <c r="AU7" s="619"/>
      <c r="AV7" s="619"/>
      <c r="AW7" s="619"/>
      <c r="AX7" s="619"/>
      <c r="AY7" s="619"/>
      <c r="AZ7" s="619"/>
      <c r="BA7" s="619"/>
      <c r="BB7" s="619"/>
      <c r="BC7" s="619"/>
      <c r="BD7" s="619"/>
      <c r="BE7" s="619"/>
      <c r="BF7" s="620"/>
      <c r="BG7" s="621">
        <v>8361409</v>
      </c>
      <c r="BH7" s="622"/>
      <c r="BI7" s="622"/>
      <c r="BJ7" s="622"/>
      <c r="BK7" s="622"/>
      <c r="BL7" s="622"/>
      <c r="BM7" s="622"/>
      <c r="BN7" s="623"/>
      <c r="BO7" s="659">
        <v>50</v>
      </c>
      <c r="BP7" s="659"/>
      <c r="BQ7" s="659"/>
      <c r="BR7" s="659"/>
      <c r="BS7" s="660" t="s">
        <v>122</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4046738</v>
      </c>
      <c r="CS7" s="622"/>
      <c r="CT7" s="622"/>
      <c r="CU7" s="622"/>
      <c r="CV7" s="622"/>
      <c r="CW7" s="622"/>
      <c r="CX7" s="622"/>
      <c r="CY7" s="623"/>
      <c r="CZ7" s="659">
        <v>11.8</v>
      </c>
      <c r="DA7" s="659"/>
      <c r="DB7" s="659"/>
      <c r="DC7" s="659"/>
      <c r="DD7" s="627">
        <v>472943</v>
      </c>
      <c r="DE7" s="622"/>
      <c r="DF7" s="622"/>
      <c r="DG7" s="622"/>
      <c r="DH7" s="622"/>
      <c r="DI7" s="622"/>
      <c r="DJ7" s="622"/>
      <c r="DK7" s="622"/>
      <c r="DL7" s="622"/>
      <c r="DM7" s="622"/>
      <c r="DN7" s="622"/>
      <c r="DO7" s="622"/>
      <c r="DP7" s="623"/>
      <c r="DQ7" s="627">
        <v>2920939</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227600</v>
      </c>
      <c r="S8" s="622"/>
      <c r="T8" s="622"/>
      <c r="U8" s="622"/>
      <c r="V8" s="622"/>
      <c r="W8" s="622"/>
      <c r="X8" s="622"/>
      <c r="Y8" s="623"/>
      <c r="Z8" s="659">
        <v>0.6</v>
      </c>
      <c r="AA8" s="659"/>
      <c r="AB8" s="659"/>
      <c r="AC8" s="659"/>
      <c r="AD8" s="660">
        <v>227600</v>
      </c>
      <c r="AE8" s="660"/>
      <c r="AF8" s="660"/>
      <c r="AG8" s="660"/>
      <c r="AH8" s="660"/>
      <c r="AI8" s="660"/>
      <c r="AJ8" s="660"/>
      <c r="AK8" s="660"/>
      <c r="AL8" s="624">
        <v>1.1000000000000001</v>
      </c>
      <c r="AM8" s="625"/>
      <c r="AN8" s="625"/>
      <c r="AO8" s="661"/>
      <c r="AP8" s="618" t="s">
        <v>227</v>
      </c>
      <c r="AQ8" s="619"/>
      <c r="AR8" s="619"/>
      <c r="AS8" s="619"/>
      <c r="AT8" s="619"/>
      <c r="AU8" s="619"/>
      <c r="AV8" s="619"/>
      <c r="AW8" s="619"/>
      <c r="AX8" s="619"/>
      <c r="AY8" s="619"/>
      <c r="AZ8" s="619"/>
      <c r="BA8" s="619"/>
      <c r="BB8" s="619"/>
      <c r="BC8" s="619"/>
      <c r="BD8" s="619"/>
      <c r="BE8" s="619"/>
      <c r="BF8" s="620"/>
      <c r="BG8" s="621">
        <v>151495</v>
      </c>
      <c r="BH8" s="622"/>
      <c r="BI8" s="622"/>
      <c r="BJ8" s="622"/>
      <c r="BK8" s="622"/>
      <c r="BL8" s="622"/>
      <c r="BM8" s="622"/>
      <c r="BN8" s="623"/>
      <c r="BO8" s="659">
        <v>0.9</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15298563</v>
      </c>
      <c r="CS8" s="622"/>
      <c r="CT8" s="622"/>
      <c r="CU8" s="622"/>
      <c r="CV8" s="622"/>
      <c r="CW8" s="622"/>
      <c r="CX8" s="622"/>
      <c r="CY8" s="623"/>
      <c r="CZ8" s="659">
        <v>44.7</v>
      </c>
      <c r="DA8" s="659"/>
      <c r="DB8" s="659"/>
      <c r="DC8" s="659"/>
      <c r="DD8" s="627">
        <v>74473</v>
      </c>
      <c r="DE8" s="622"/>
      <c r="DF8" s="622"/>
      <c r="DG8" s="622"/>
      <c r="DH8" s="622"/>
      <c r="DI8" s="622"/>
      <c r="DJ8" s="622"/>
      <c r="DK8" s="622"/>
      <c r="DL8" s="622"/>
      <c r="DM8" s="622"/>
      <c r="DN8" s="622"/>
      <c r="DO8" s="622"/>
      <c r="DP8" s="623"/>
      <c r="DQ8" s="627">
        <v>9171990</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302979</v>
      </c>
      <c r="S9" s="622"/>
      <c r="T9" s="622"/>
      <c r="U9" s="622"/>
      <c r="V9" s="622"/>
      <c r="W9" s="622"/>
      <c r="X9" s="622"/>
      <c r="Y9" s="623"/>
      <c r="Z9" s="659">
        <v>0.8</v>
      </c>
      <c r="AA9" s="659"/>
      <c r="AB9" s="659"/>
      <c r="AC9" s="659"/>
      <c r="AD9" s="660">
        <v>302979</v>
      </c>
      <c r="AE9" s="660"/>
      <c r="AF9" s="660"/>
      <c r="AG9" s="660"/>
      <c r="AH9" s="660"/>
      <c r="AI9" s="660"/>
      <c r="AJ9" s="660"/>
      <c r="AK9" s="660"/>
      <c r="AL9" s="624">
        <v>1.5</v>
      </c>
      <c r="AM9" s="625"/>
      <c r="AN9" s="625"/>
      <c r="AO9" s="661"/>
      <c r="AP9" s="618" t="s">
        <v>230</v>
      </c>
      <c r="AQ9" s="619"/>
      <c r="AR9" s="619"/>
      <c r="AS9" s="619"/>
      <c r="AT9" s="619"/>
      <c r="AU9" s="619"/>
      <c r="AV9" s="619"/>
      <c r="AW9" s="619"/>
      <c r="AX9" s="619"/>
      <c r="AY9" s="619"/>
      <c r="AZ9" s="619"/>
      <c r="BA9" s="619"/>
      <c r="BB9" s="619"/>
      <c r="BC9" s="619"/>
      <c r="BD9" s="619"/>
      <c r="BE9" s="619"/>
      <c r="BF9" s="620"/>
      <c r="BG9" s="621">
        <v>7218796</v>
      </c>
      <c r="BH9" s="622"/>
      <c r="BI9" s="622"/>
      <c r="BJ9" s="622"/>
      <c r="BK9" s="622"/>
      <c r="BL9" s="622"/>
      <c r="BM9" s="622"/>
      <c r="BN9" s="623"/>
      <c r="BO9" s="659">
        <v>43.2</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2745050</v>
      </c>
      <c r="CS9" s="622"/>
      <c r="CT9" s="622"/>
      <c r="CU9" s="622"/>
      <c r="CV9" s="622"/>
      <c r="CW9" s="622"/>
      <c r="CX9" s="622"/>
      <c r="CY9" s="623"/>
      <c r="CZ9" s="659">
        <v>8</v>
      </c>
      <c r="DA9" s="659"/>
      <c r="DB9" s="659"/>
      <c r="DC9" s="659"/>
      <c r="DD9" s="627">
        <v>346</v>
      </c>
      <c r="DE9" s="622"/>
      <c r="DF9" s="622"/>
      <c r="DG9" s="622"/>
      <c r="DH9" s="622"/>
      <c r="DI9" s="622"/>
      <c r="DJ9" s="622"/>
      <c r="DK9" s="622"/>
      <c r="DL9" s="622"/>
      <c r="DM9" s="622"/>
      <c r="DN9" s="622"/>
      <c r="DO9" s="622"/>
      <c r="DP9" s="623"/>
      <c r="DQ9" s="627">
        <v>2271893</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249737</v>
      </c>
      <c r="BH10" s="622"/>
      <c r="BI10" s="622"/>
      <c r="BJ10" s="622"/>
      <c r="BK10" s="622"/>
      <c r="BL10" s="622"/>
      <c r="BM10" s="622"/>
      <c r="BN10" s="623"/>
      <c r="BO10" s="659">
        <v>1.5</v>
      </c>
      <c r="BP10" s="659"/>
      <c r="BQ10" s="659"/>
      <c r="BR10" s="659"/>
      <c r="BS10" s="660" t="s">
        <v>122</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258028</v>
      </c>
      <c r="CS10" s="622"/>
      <c r="CT10" s="622"/>
      <c r="CU10" s="622"/>
      <c r="CV10" s="622"/>
      <c r="CW10" s="622"/>
      <c r="CX10" s="622"/>
      <c r="CY10" s="623"/>
      <c r="CZ10" s="659">
        <v>0.8</v>
      </c>
      <c r="DA10" s="659"/>
      <c r="DB10" s="659"/>
      <c r="DC10" s="659"/>
      <c r="DD10" s="627" t="s">
        <v>122</v>
      </c>
      <c r="DE10" s="622"/>
      <c r="DF10" s="622"/>
      <c r="DG10" s="622"/>
      <c r="DH10" s="622"/>
      <c r="DI10" s="622"/>
      <c r="DJ10" s="622"/>
      <c r="DK10" s="622"/>
      <c r="DL10" s="622"/>
      <c r="DM10" s="622"/>
      <c r="DN10" s="622"/>
      <c r="DO10" s="622"/>
      <c r="DP10" s="623"/>
      <c r="DQ10" s="627">
        <v>254513</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2258266</v>
      </c>
      <c r="S11" s="622"/>
      <c r="T11" s="622"/>
      <c r="U11" s="622"/>
      <c r="V11" s="622"/>
      <c r="W11" s="622"/>
      <c r="X11" s="622"/>
      <c r="Y11" s="623"/>
      <c r="Z11" s="624">
        <v>6.2</v>
      </c>
      <c r="AA11" s="625"/>
      <c r="AB11" s="625"/>
      <c r="AC11" s="626"/>
      <c r="AD11" s="627">
        <v>2258266</v>
      </c>
      <c r="AE11" s="622"/>
      <c r="AF11" s="622"/>
      <c r="AG11" s="622"/>
      <c r="AH11" s="622"/>
      <c r="AI11" s="622"/>
      <c r="AJ11" s="622"/>
      <c r="AK11" s="623"/>
      <c r="AL11" s="624">
        <v>11.2</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741381</v>
      </c>
      <c r="BH11" s="622"/>
      <c r="BI11" s="622"/>
      <c r="BJ11" s="622"/>
      <c r="BK11" s="622"/>
      <c r="BL11" s="622"/>
      <c r="BM11" s="622"/>
      <c r="BN11" s="623"/>
      <c r="BO11" s="659">
        <v>4.4000000000000004</v>
      </c>
      <c r="BP11" s="659"/>
      <c r="BQ11" s="659"/>
      <c r="BR11" s="659"/>
      <c r="BS11" s="660" t="s">
        <v>122</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139374</v>
      </c>
      <c r="CS11" s="622"/>
      <c r="CT11" s="622"/>
      <c r="CU11" s="622"/>
      <c r="CV11" s="622"/>
      <c r="CW11" s="622"/>
      <c r="CX11" s="622"/>
      <c r="CY11" s="623"/>
      <c r="CZ11" s="659">
        <v>0.4</v>
      </c>
      <c r="DA11" s="659"/>
      <c r="DB11" s="659"/>
      <c r="DC11" s="659"/>
      <c r="DD11" s="627">
        <v>7397</v>
      </c>
      <c r="DE11" s="622"/>
      <c r="DF11" s="622"/>
      <c r="DG11" s="622"/>
      <c r="DH11" s="622"/>
      <c r="DI11" s="622"/>
      <c r="DJ11" s="622"/>
      <c r="DK11" s="622"/>
      <c r="DL11" s="622"/>
      <c r="DM11" s="622"/>
      <c r="DN11" s="622"/>
      <c r="DO11" s="622"/>
      <c r="DP11" s="623"/>
      <c r="DQ11" s="627">
        <v>124053</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v>1770</v>
      </c>
      <c r="S12" s="622"/>
      <c r="T12" s="622"/>
      <c r="U12" s="622"/>
      <c r="V12" s="622"/>
      <c r="W12" s="622"/>
      <c r="X12" s="622"/>
      <c r="Y12" s="623"/>
      <c r="Z12" s="659">
        <v>0</v>
      </c>
      <c r="AA12" s="659"/>
      <c r="AB12" s="659"/>
      <c r="AC12" s="659"/>
      <c r="AD12" s="660">
        <v>1770</v>
      </c>
      <c r="AE12" s="660"/>
      <c r="AF12" s="660"/>
      <c r="AG12" s="660"/>
      <c r="AH12" s="660"/>
      <c r="AI12" s="660"/>
      <c r="AJ12" s="660"/>
      <c r="AK12" s="660"/>
      <c r="AL12" s="624">
        <v>0</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7095191</v>
      </c>
      <c r="BH12" s="622"/>
      <c r="BI12" s="622"/>
      <c r="BJ12" s="622"/>
      <c r="BK12" s="622"/>
      <c r="BL12" s="622"/>
      <c r="BM12" s="622"/>
      <c r="BN12" s="623"/>
      <c r="BO12" s="659">
        <v>42.4</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756618</v>
      </c>
      <c r="CS12" s="622"/>
      <c r="CT12" s="622"/>
      <c r="CU12" s="622"/>
      <c r="CV12" s="622"/>
      <c r="CW12" s="622"/>
      <c r="CX12" s="622"/>
      <c r="CY12" s="623"/>
      <c r="CZ12" s="659">
        <v>2.2000000000000002</v>
      </c>
      <c r="DA12" s="659"/>
      <c r="DB12" s="659"/>
      <c r="DC12" s="659"/>
      <c r="DD12" s="627">
        <v>10496</v>
      </c>
      <c r="DE12" s="622"/>
      <c r="DF12" s="622"/>
      <c r="DG12" s="622"/>
      <c r="DH12" s="622"/>
      <c r="DI12" s="622"/>
      <c r="DJ12" s="622"/>
      <c r="DK12" s="622"/>
      <c r="DL12" s="622"/>
      <c r="DM12" s="622"/>
      <c r="DN12" s="622"/>
      <c r="DO12" s="622"/>
      <c r="DP12" s="623"/>
      <c r="DQ12" s="627">
        <v>552174</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v>3276</v>
      </c>
      <c r="S13" s="622"/>
      <c r="T13" s="622"/>
      <c r="U13" s="622"/>
      <c r="V13" s="622"/>
      <c r="W13" s="622"/>
      <c r="X13" s="622"/>
      <c r="Y13" s="623"/>
      <c r="Z13" s="659">
        <v>0</v>
      </c>
      <c r="AA13" s="659"/>
      <c r="AB13" s="659"/>
      <c r="AC13" s="659"/>
      <c r="AD13" s="660">
        <v>3276</v>
      </c>
      <c r="AE13" s="660"/>
      <c r="AF13" s="660"/>
      <c r="AG13" s="660"/>
      <c r="AH13" s="660"/>
      <c r="AI13" s="660"/>
      <c r="AJ13" s="660"/>
      <c r="AK13" s="660"/>
      <c r="AL13" s="624">
        <v>0</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7081840</v>
      </c>
      <c r="BH13" s="622"/>
      <c r="BI13" s="622"/>
      <c r="BJ13" s="622"/>
      <c r="BK13" s="622"/>
      <c r="BL13" s="622"/>
      <c r="BM13" s="622"/>
      <c r="BN13" s="623"/>
      <c r="BO13" s="659">
        <v>42.3</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4317209</v>
      </c>
      <c r="CS13" s="622"/>
      <c r="CT13" s="622"/>
      <c r="CU13" s="622"/>
      <c r="CV13" s="622"/>
      <c r="CW13" s="622"/>
      <c r="CX13" s="622"/>
      <c r="CY13" s="623"/>
      <c r="CZ13" s="659">
        <v>12.6</v>
      </c>
      <c r="DA13" s="659"/>
      <c r="DB13" s="659"/>
      <c r="DC13" s="659"/>
      <c r="DD13" s="627">
        <v>2801858</v>
      </c>
      <c r="DE13" s="622"/>
      <c r="DF13" s="622"/>
      <c r="DG13" s="622"/>
      <c r="DH13" s="622"/>
      <c r="DI13" s="622"/>
      <c r="DJ13" s="622"/>
      <c r="DK13" s="622"/>
      <c r="DL13" s="622"/>
      <c r="DM13" s="622"/>
      <c r="DN13" s="622"/>
      <c r="DO13" s="622"/>
      <c r="DP13" s="623"/>
      <c r="DQ13" s="627">
        <v>2391888</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193923</v>
      </c>
      <c r="BH14" s="622"/>
      <c r="BI14" s="622"/>
      <c r="BJ14" s="622"/>
      <c r="BK14" s="622"/>
      <c r="BL14" s="622"/>
      <c r="BM14" s="622"/>
      <c r="BN14" s="623"/>
      <c r="BO14" s="659">
        <v>1.2</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1141513</v>
      </c>
      <c r="CS14" s="622"/>
      <c r="CT14" s="622"/>
      <c r="CU14" s="622"/>
      <c r="CV14" s="622"/>
      <c r="CW14" s="622"/>
      <c r="CX14" s="622"/>
      <c r="CY14" s="623"/>
      <c r="CZ14" s="659">
        <v>3.3</v>
      </c>
      <c r="DA14" s="659"/>
      <c r="DB14" s="659"/>
      <c r="DC14" s="659"/>
      <c r="DD14" s="627" t="s">
        <v>122</v>
      </c>
      <c r="DE14" s="622"/>
      <c r="DF14" s="622"/>
      <c r="DG14" s="622"/>
      <c r="DH14" s="622"/>
      <c r="DI14" s="622"/>
      <c r="DJ14" s="622"/>
      <c r="DK14" s="622"/>
      <c r="DL14" s="622"/>
      <c r="DM14" s="622"/>
      <c r="DN14" s="622"/>
      <c r="DO14" s="622"/>
      <c r="DP14" s="623"/>
      <c r="DQ14" s="627">
        <v>1066575</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v>63876</v>
      </c>
      <c r="S15" s="622"/>
      <c r="T15" s="622"/>
      <c r="U15" s="622"/>
      <c r="V15" s="622"/>
      <c r="W15" s="622"/>
      <c r="X15" s="622"/>
      <c r="Y15" s="623"/>
      <c r="Z15" s="659">
        <v>0.2</v>
      </c>
      <c r="AA15" s="659"/>
      <c r="AB15" s="659"/>
      <c r="AC15" s="659"/>
      <c r="AD15" s="660">
        <v>63876</v>
      </c>
      <c r="AE15" s="660"/>
      <c r="AF15" s="660"/>
      <c r="AG15" s="660"/>
      <c r="AH15" s="660"/>
      <c r="AI15" s="660"/>
      <c r="AJ15" s="660"/>
      <c r="AK15" s="660"/>
      <c r="AL15" s="624">
        <v>0.3</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432525</v>
      </c>
      <c r="BH15" s="622"/>
      <c r="BI15" s="622"/>
      <c r="BJ15" s="622"/>
      <c r="BK15" s="622"/>
      <c r="BL15" s="622"/>
      <c r="BM15" s="622"/>
      <c r="BN15" s="623"/>
      <c r="BO15" s="659">
        <v>2.6</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4253260</v>
      </c>
      <c r="CS15" s="622"/>
      <c r="CT15" s="622"/>
      <c r="CU15" s="622"/>
      <c r="CV15" s="622"/>
      <c r="CW15" s="622"/>
      <c r="CX15" s="622"/>
      <c r="CY15" s="623"/>
      <c r="CZ15" s="659">
        <v>12.4</v>
      </c>
      <c r="DA15" s="659"/>
      <c r="DB15" s="659"/>
      <c r="DC15" s="659"/>
      <c r="DD15" s="627">
        <v>543062</v>
      </c>
      <c r="DE15" s="622"/>
      <c r="DF15" s="622"/>
      <c r="DG15" s="622"/>
      <c r="DH15" s="622"/>
      <c r="DI15" s="622"/>
      <c r="DJ15" s="622"/>
      <c r="DK15" s="622"/>
      <c r="DL15" s="622"/>
      <c r="DM15" s="622"/>
      <c r="DN15" s="622"/>
      <c r="DO15" s="622"/>
      <c r="DP15" s="623"/>
      <c r="DQ15" s="627">
        <v>3297120</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304281</v>
      </c>
      <c r="S16" s="622"/>
      <c r="T16" s="622"/>
      <c r="U16" s="622"/>
      <c r="V16" s="622"/>
      <c r="W16" s="622"/>
      <c r="X16" s="622"/>
      <c r="Y16" s="623"/>
      <c r="Z16" s="659">
        <v>0.8</v>
      </c>
      <c r="AA16" s="659"/>
      <c r="AB16" s="659"/>
      <c r="AC16" s="659"/>
      <c r="AD16" s="660">
        <v>304281</v>
      </c>
      <c r="AE16" s="660"/>
      <c r="AF16" s="660"/>
      <c r="AG16" s="660"/>
      <c r="AH16" s="660"/>
      <c r="AI16" s="660"/>
      <c r="AJ16" s="660"/>
      <c r="AK16" s="660"/>
      <c r="AL16" s="624">
        <v>1.5</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623933</v>
      </c>
      <c r="S17" s="622"/>
      <c r="T17" s="622"/>
      <c r="U17" s="622"/>
      <c r="V17" s="622"/>
      <c r="W17" s="622"/>
      <c r="X17" s="622"/>
      <c r="Y17" s="623"/>
      <c r="Z17" s="659">
        <v>1.7</v>
      </c>
      <c r="AA17" s="659"/>
      <c r="AB17" s="659"/>
      <c r="AC17" s="659"/>
      <c r="AD17" s="660">
        <v>623933</v>
      </c>
      <c r="AE17" s="660"/>
      <c r="AF17" s="660"/>
      <c r="AG17" s="660"/>
      <c r="AH17" s="660"/>
      <c r="AI17" s="660"/>
      <c r="AJ17" s="660"/>
      <c r="AK17" s="660"/>
      <c r="AL17" s="624">
        <v>3.1</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983084</v>
      </c>
      <c r="CS17" s="622"/>
      <c r="CT17" s="622"/>
      <c r="CU17" s="622"/>
      <c r="CV17" s="622"/>
      <c r="CW17" s="622"/>
      <c r="CX17" s="622"/>
      <c r="CY17" s="623"/>
      <c r="CZ17" s="659">
        <v>2.9</v>
      </c>
      <c r="DA17" s="659"/>
      <c r="DB17" s="659"/>
      <c r="DC17" s="659"/>
      <c r="DD17" s="627" t="s">
        <v>122</v>
      </c>
      <c r="DE17" s="622"/>
      <c r="DF17" s="622"/>
      <c r="DG17" s="622"/>
      <c r="DH17" s="622"/>
      <c r="DI17" s="622"/>
      <c r="DJ17" s="622"/>
      <c r="DK17" s="622"/>
      <c r="DL17" s="622"/>
      <c r="DM17" s="622"/>
      <c r="DN17" s="622"/>
      <c r="DO17" s="622"/>
      <c r="DP17" s="623"/>
      <c r="DQ17" s="627">
        <v>983084</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137946</v>
      </c>
      <c r="S18" s="622"/>
      <c r="T18" s="622"/>
      <c r="U18" s="622"/>
      <c r="V18" s="622"/>
      <c r="W18" s="622"/>
      <c r="X18" s="622"/>
      <c r="Y18" s="623"/>
      <c r="Z18" s="659">
        <v>0.4</v>
      </c>
      <c r="AA18" s="659"/>
      <c r="AB18" s="659"/>
      <c r="AC18" s="659"/>
      <c r="AD18" s="660">
        <v>137946</v>
      </c>
      <c r="AE18" s="660"/>
      <c r="AF18" s="660"/>
      <c r="AG18" s="660"/>
      <c r="AH18" s="660"/>
      <c r="AI18" s="660"/>
      <c r="AJ18" s="660"/>
      <c r="AK18" s="660"/>
      <c r="AL18" s="624">
        <v>0.7</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473873</v>
      </c>
      <c r="S19" s="622"/>
      <c r="T19" s="622"/>
      <c r="U19" s="622"/>
      <c r="V19" s="622"/>
      <c r="W19" s="622"/>
      <c r="X19" s="622"/>
      <c r="Y19" s="623"/>
      <c r="Z19" s="659">
        <v>1.3</v>
      </c>
      <c r="AA19" s="659"/>
      <c r="AB19" s="659"/>
      <c r="AC19" s="659"/>
      <c r="AD19" s="660">
        <v>473873</v>
      </c>
      <c r="AE19" s="660"/>
      <c r="AF19" s="660"/>
      <c r="AG19" s="660"/>
      <c r="AH19" s="660"/>
      <c r="AI19" s="660"/>
      <c r="AJ19" s="660"/>
      <c r="AK19" s="660"/>
      <c r="AL19" s="624">
        <v>2.2999999999999998</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640801</v>
      </c>
      <c r="BH19" s="622"/>
      <c r="BI19" s="622"/>
      <c r="BJ19" s="622"/>
      <c r="BK19" s="622"/>
      <c r="BL19" s="622"/>
      <c r="BM19" s="622"/>
      <c r="BN19" s="623"/>
      <c r="BO19" s="659">
        <v>3.8</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88" t="s">
        <v>262</v>
      </c>
      <c r="C20" s="689"/>
      <c r="D20" s="689"/>
      <c r="E20" s="689"/>
      <c r="F20" s="689"/>
      <c r="G20" s="689"/>
      <c r="H20" s="689"/>
      <c r="I20" s="689"/>
      <c r="J20" s="689"/>
      <c r="K20" s="689"/>
      <c r="L20" s="689"/>
      <c r="M20" s="689"/>
      <c r="N20" s="689"/>
      <c r="O20" s="689"/>
      <c r="P20" s="689"/>
      <c r="Q20" s="690"/>
      <c r="R20" s="621">
        <v>12114</v>
      </c>
      <c r="S20" s="622"/>
      <c r="T20" s="622"/>
      <c r="U20" s="622"/>
      <c r="V20" s="622"/>
      <c r="W20" s="622"/>
      <c r="X20" s="622"/>
      <c r="Y20" s="623"/>
      <c r="Z20" s="659">
        <v>0</v>
      </c>
      <c r="AA20" s="659"/>
      <c r="AB20" s="659"/>
      <c r="AC20" s="659"/>
      <c r="AD20" s="660">
        <v>12114</v>
      </c>
      <c r="AE20" s="660"/>
      <c r="AF20" s="660"/>
      <c r="AG20" s="660"/>
      <c r="AH20" s="660"/>
      <c r="AI20" s="660"/>
      <c r="AJ20" s="660"/>
      <c r="AK20" s="660"/>
      <c r="AL20" s="624">
        <v>0.1</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640801</v>
      </c>
      <c r="BH20" s="622"/>
      <c r="BI20" s="622"/>
      <c r="BJ20" s="622"/>
      <c r="BK20" s="622"/>
      <c r="BL20" s="622"/>
      <c r="BM20" s="622"/>
      <c r="BN20" s="623"/>
      <c r="BO20" s="659">
        <v>3.8</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34193324</v>
      </c>
      <c r="CS20" s="622"/>
      <c r="CT20" s="622"/>
      <c r="CU20" s="622"/>
      <c r="CV20" s="622"/>
      <c r="CW20" s="622"/>
      <c r="CX20" s="622"/>
      <c r="CY20" s="623"/>
      <c r="CZ20" s="659">
        <v>100</v>
      </c>
      <c r="DA20" s="659"/>
      <c r="DB20" s="659"/>
      <c r="DC20" s="659"/>
      <c r="DD20" s="627">
        <v>3910575</v>
      </c>
      <c r="DE20" s="622"/>
      <c r="DF20" s="622"/>
      <c r="DG20" s="622"/>
      <c r="DH20" s="622"/>
      <c r="DI20" s="622"/>
      <c r="DJ20" s="622"/>
      <c r="DK20" s="622"/>
      <c r="DL20" s="622"/>
      <c r="DM20" s="622"/>
      <c r="DN20" s="622"/>
      <c r="DO20" s="622"/>
      <c r="DP20" s="623"/>
      <c r="DQ20" s="627">
        <v>23288081</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142721</v>
      </c>
      <c r="S21" s="622"/>
      <c r="T21" s="622"/>
      <c r="U21" s="622"/>
      <c r="V21" s="622"/>
      <c r="W21" s="622"/>
      <c r="X21" s="622"/>
      <c r="Y21" s="623"/>
      <c r="Z21" s="659">
        <v>0.4</v>
      </c>
      <c r="AA21" s="659"/>
      <c r="AB21" s="659"/>
      <c r="AC21" s="659"/>
      <c r="AD21" s="660" t="s">
        <v>122</v>
      </c>
      <c r="AE21" s="660"/>
      <c r="AF21" s="660"/>
      <c r="AG21" s="660"/>
      <c r="AH21" s="660"/>
      <c r="AI21" s="660"/>
      <c r="AJ21" s="660"/>
      <c r="AK21" s="660"/>
      <c r="AL21" s="624" t="s">
        <v>122</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v>1778</v>
      </c>
      <c r="BH21" s="622"/>
      <c r="BI21" s="622"/>
      <c r="BJ21" s="622"/>
      <c r="BK21" s="622"/>
      <c r="BL21" s="622"/>
      <c r="BM21" s="622"/>
      <c r="BN21" s="623"/>
      <c r="BO21" s="659">
        <v>0</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t="s">
        <v>122</v>
      </c>
      <c r="S22" s="622"/>
      <c r="T22" s="622"/>
      <c r="U22" s="622"/>
      <c r="V22" s="622"/>
      <c r="W22" s="622"/>
      <c r="X22" s="622"/>
      <c r="Y22" s="623"/>
      <c r="Z22" s="659" t="s">
        <v>122</v>
      </c>
      <c r="AA22" s="659"/>
      <c r="AB22" s="659"/>
      <c r="AC22" s="659"/>
      <c r="AD22" s="660" t="s">
        <v>122</v>
      </c>
      <c r="AE22" s="660"/>
      <c r="AF22" s="660"/>
      <c r="AG22" s="660"/>
      <c r="AH22" s="660"/>
      <c r="AI22" s="660"/>
      <c r="AJ22" s="660"/>
      <c r="AK22" s="660"/>
      <c r="AL22" s="624" t="s">
        <v>122</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142721</v>
      </c>
      <c r="S23" s="622"/>
      <c r="T23" s="622"/>
      <c r="U23" s="622"/>
      <c r="V23" s="622"/>
      <c r="W23" s="622"/>
      <c r="X23" s="622"/>
      <c r="Y23" s="623"/>
      <c r="Z23" s="659">
        <v>0.4</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v>639023</v>
      </c>
      <c r="BH23" s="622"/>
      <c r="BI23" s="622"/>
      <c r="BJ23" s="622"/>
      <c r="BK23" s="622"/>
      <c r="BL23" s="622"/>
      <c r="BM23" s="622"/>
      <c r="BN23" s="623"/>
      <c r="BO23" s="659">
        <v>3.8</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14900201</v>
      </c>
      <c r="CS24" s="677"/>
      <c r="CT24" s="677"/>
      <c r="CU24" s="677"/>
      <c r="CV24" s="677"/>
      <c r="CW24" s="677"/>
      <c r="CX24" s="677"/>
      <c r="CY24" s="702"/>
      <c r="CZ24" s="703">
        <v>43.6</v>
      </c>
      <c r="DA24" s="685"/>
      <c r="DB24" s="685"/>
      <c r="DC24" s="705"/>
      <c r="DD24" s="701">
        <v>9768577</v>
      </c>
      <c r="DE24" s="677"/>
      <c r="DF24" s="677"/>
      <c r="DG24" s="677"/>
      <c r="DH24" s="677"/>
      <c r="DI24" s="677"/>
      <c r="DJ24" s="677"/>
      <c r="DK24" s="702"/>
      <c r="DL24" s="701">
        <v>8612784</v>
      </c>
      <c r="DM24" s="677"/>
      <c r="DN24" s="677"/>
      <c r="DO24" s="677"/>
      <c r="DP24" s="677"/>
      <c r="DQ24" s="677"/>
      <c r="DR24" s="677"/>
      <c r="DS24" s="677"/>
      <c r="DT24" s="677"/>
      <c r="DU24" s="677"/>
      <c r="DV24" s="702"/>
      <c r="DW24" s="703">
        <v>42.6</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20892301</v>
      </c>
      <c r="S25" s="622"/>
      <c r="T25" s="622"/>
      <c r="U25" s="622"/>
      <c r="V25" s="622"/>
      <c r="W25" s="622"/>
      <c r="X25" s="622"/>
      <c r="Y25" s="623"/>
      <c r="Z25" s="659">
        <v>57.2</v>
      </c>
      <c r="AA25" s="659"/>
      <c r="AB25" s="659"/>
      <c r="AC25" s="659"/>
      <c r="AD25" s="660">
        <v>20110557</v>
      </c>
      <c r="AE25" s="660"/>
      <c r="AF25" s="660"/>
      <c r="AG25" s="660"/>
      <c r="AH25" s="660"/>
      <c r="AI25" s="660"/>
      <c r="AJ25" s="660"/>
      <c r="AK25" s="660"/>
      <c r="AL25" s="624">
        <v>99.6</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5506171</v>
      </c>
      <c r="CS25" s="634"/>
      <c r="CT25" s="634"/>
      <c r="CU25" s="634"/>
      <c r="CV25" s="634"/>
      <c r="CW25" s="634"/>
      <c r="CX25" s="634"/>
      <c r="CY25" s="635"/>
      <c r="CZ25" s="624">
        <v>16.100000000000001</v>
      </c>
      <c r="DA25" s="636"/>
      <c r="DB25" s="636"/>
      <c r="DC25" s="637"/>
      <c r="DD25" s="627">
        <v>5065014</v>
      </c>
      <c r="DE25" s="634"/>
      <c r="DF25" s="634"/>
      <c r="DG25" s="634"/>
      <c r="DH25" s="634"/>
      <c r="DI25" s="634"/>
      <c r="DJ25" s="634"/>
      <c r="DK25" s="635"/>
      <c r="DL25" s="627">
        <v>5024580</v>
      </c>
      <c r="DM25" s="634"/>
      <c r="DN25" s="634"/>
      <c r="DO25" s="634"/>
      <c r="DP25" s="634"/>
      <c r="DQ25" s="634"/>
      <c r="DR25" s="634"/>
      <c r="DS25" s="634"/>
      <c r="DT25" s="634"/>
      <c r="DU25" s="634"/>
      <c r="DV25" s="635"/>
      <c r="DW25" s="624">
        <v>24.9</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9184</v>
      </c>
      <c r="S26" s="622"/>
      <c r="T26" s="622"/>
      <c r="U26" s="622"/>
      <c r="V26" s="622"/>
      <c r="W26" s="622"/>
      <c r="X26" s="622"/>
      <c r="Y26" s="623"/>
      <c r="Z26" s="659">
        <v>0</v>
      </c>
      <c r="AA26" s="659"/>
      <c r="AB26" s="659"/>
      <c r="AC26" s="659"/>
      <c r="AD26" s="660">
        <v>9184</v>
      </c>
      <c r="AE26" s="660"/>
      <c r="AF26" s="660"/>
      <c r="AG26" s="660"/>
      <c r="AH26" s="660"/>
      <c r="AI26" s="660"/>
      <c r="AJ26" s="660"/>
      <c r="AK26" s="660"/>
      <c r="AL26" s="624">
        <v>0</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3195559</v>
      </c>
      <c r="CS26" s="622"/>
      <c r="CT26" s="622"/>
      <c r="CU26" s="622"/>
      <c r="CV26" s="622"/>
      <c r="CW26" s="622"/>
      <c r="CX26" s="622"/>
      <c r="CY26" s="623"/>
      <c r="CZ26" s="624">
        <v>9.3000000000000007</v>
      </c>
      <c r="DA26" s="636"/>
      <c r="DB26" s="636"/>
      <c r="DC26" s="637"/>
      <c r="DD26" s="627">
        <v>2861294</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240308</v>
      </c>
      <c r="S27" s="622"/>
      <c r="T27" s="622"/>
      <c r="U27" s="622"/>
      <c r="V27" s="622"/>
      <c r="W27" s="622"/>
      <c r="X27" s="622"/>
      <c r="Y27" s="623"/>
      <c r="Z27" s="659">
        <v>0.7</v>
      </c>
      <c r="AA27" s="659"/>
      <c r="AB27" s="659"/>
      <c r="AC27" s="659"/>
      <c r="AD27" s="660">
        <v>148</v>
      </c>
      <c r="AE27" s="660"/>
      <c r="AF27" s="660"/>
      <c r="AG27" s="660"/>
      <c r="AH27" s="660"/>
      <c r="AI27" s="660"/>
      <c r="AJ27" s="660"/>
      <c r="AK27" s="660"/>
      <c r="AL27" s="624">
        <v>0</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16723849</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8410946</v>
      </c>
      <c r="CS27" s="634"/>
      <c r="CT27" s="634"/>
      <c r="CU27" s="634"/>
      <c r="CV27" s="634"/>
      <c r="CW27" s="634"/>
      <c r="CX27" s="634"/>
      <c r="CY27" s="635"/>
      <c r="CZ27" s="624">
        <v>24.6</v>
      </c>
      <c r="DA27" s="636"/>
      <c r="DB27" s="636"/>
      <c r="DC27" s="637"/>
      <c r="DD27" s="627">
        <v>3720479</v>
      </c>
      <c r="DE27" s="634"/>
      <c r="DF27" s="634"/>
      <c r="DG27" s="634"/>
      <c r="DH27" s="634"/>
      <c r="DI27" s="634"/>
      <c r="DJ27" s="634"/>
      <c r="DK27" s="635"/>
      <c r="DL27" s="627">
        <v>2605120</v>
      </c>
      <c r="DM27" s="634"/>
      <c r="DN27" s="634"/>
      <c r="DO27" s="634"/>
      <c r="DP27" s="634"/>
      <c r="DQ27" s="634"/>
      <c r="DR27" s="634"/>
      <c r="DS27" s="634"/>
      <c r="DT27" s="634"/>
      <c r="DU27" s="634"/>
      <c r="DV27" s="635"/>
      <c r="DW27" s="624">
        <v>12.9</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248062</v>
      </c>
      <c r="S28" s="622"/>
      <c r="T28" s="622"/>
      <c r="U28" s="622"/>
      <c r="V28" s="622"/>
      <c r="W28" s="622"/>
      <c r="X28" s="622"/>
      <c r="Y28" s="623"/>
      <c r="Z28" s="659">
        <v>0.7</v>
      </c>
      <c r="AA28" s="659"/>
      <c r="AB28" s="659"/>
      <c r="AC28" s="659"/>
      <c r="AD28" s="660">
        <v>57836</v>
      </c>
      <c r="AE28" s="660"/>
      <c r="AF28" s="660"/>
      <c r="AG28" s="660"/>
      <c r="AH28" s="660"/>
      <c r="AI28" s="660"/>
      <c r="AJ28" s="660"/>
      <c r="AK28" s="660"/>
      <c r="AL28" s="624">
        <v>0.3</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983084</v>
      </c>
      <c r="CS28" s="622"/>
      <c r="CT28" s="622"/>
      <c r="CU28" s="622"/>
      <c r="CV28" s="622"/>
      <c r="CW28" s="622"/>
      <c r="CX28" s="622"/>
      <c r="CY28" s="623"/>
      <c r="CZ28" s="624">
        <v>2.9</v>
      </c>
      <c r="DA28" s="636"/>
      <c r="DB28" s="636"/>
      <c r="DC28" s="637"/>
      <c r="DD28" s="627">
        <v>983084</v>
      </c>
      <c r="DE28" s="622"/>
      <c r="DF28" s="622"/>
      <c r="DG28" s="622"/>
      <c r="DH28" s="622"/>
      <c r="DI28" s="622"/>
      <c r="DJ28" s="622"/>
      <c r="DK28" s="623"/>
      <c r="DL28" s="627">
        <v>983084</v>
      </c>
      <c r="DM28" s="622"/>
      <c r="DN28" s="622"/>
      <c r="DO28" s="622"/>
      <c r="DP28" s="622"/>
      <c r="DQ28" s="622"/>
      <c r="DR28" s="622"/>
      <c r="DS28" s="622"/>
      <c r="DT28" s="622"/>
      <c r="DU28" s="622"/>
      <c r="DV28" s="623"/>
      <c r="DW28" s="624">
        <v>4.9000000000000004</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136214</v>
      </c>
      <c r="S29" s="622"/>
      <c r="T29" s="622"/>
      <c r="U29" s="622"/>
      <c r="V29" s="622"/>
      <c r="W29" s="622"/>
      <c r="X29" s="622"/>
      <c r="Y29" s="623"/>
      <c r="Z29" s="659">
        <v>0.4</v>
      </c>
      <c r="AA29" s="659"/>
      <c r="AB29" s="659"/>
      <c r="AC29" s="659"/>
      <c r="AD29" s="660">
        <v>1950</v>
      </c>
      <c r="AE29" s="660"/>
      <c r="AF29" s="660"/>
      <c r="AG29" s="660"/>
      <c r="AH29" s="660"/>
      <c r="AI29" s="660"/>
      <c r="AJ29" s="660"/>
      <c r="AK29" s="660"/>
      <c r="AL29" s="624">
        <v>0</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983084</v>
      </c>
      <c r="CS29" s="634"/>
      <c r="CT29" s="634"/>
      <c r="CU29" s="634"/>
      <c r="CV29" s="634"/>
      <c r="CW29" s="634"/>
      <c r="CX29" s="634"/>
      <c r="CY29" s="635"/>
      <c r="CZ29" s="624">
        <v>2.9</v>
      </c>
      <c r="DA29" s="636"/>
      <c r="DB29" s="636"/>
      <c r="DC29" s="637"/>
      <c r="DD29" s="627">
        <v>983084</v>
      </c>
      <c r="DE29" s="634"/>
      <c r="DF29" s="634"/>
      <c r="DG29" s="634"/>
      <c r="DH29" s="634"/>
      <c r="DI29" s="634"/>
      <c r="DJ29" s="634"/>
      <c r="DK29" s="635"/>
      <c r="DL29" s="627">
        <v>983084</v>
      </c>
      <c r="DM29" s="634"/>
      <c r="DN29" s="634"/>
      <c r="DO29" s="634"/>
      <c r="DP29" s="634"/>
      <c r="DQ29" s="634"/>
      <c r="DR29" s="634"/>
      <c r="DS29" s="634"/>
      <c r="DT29" s="634"/>
      <c r="DU29" s="634"/>
      <c r="DV29" s="635"/>
      <c r="DW29" s="624">
        <v>4.9000000000000004</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6112433</v>
      </c>
      <c r="S30" s="622"/>
      <c r="T30" s="622"/>
      <c r="U30" s="622"/>
      <c r="V30" s="622"/>
      <c r="W30" s="622"/>
      <c r="X30" s="622"/>
      <c r="Y30" s="623"/>
      <c r="Z30" s="659">
        <v>16.7</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1"/>
      <c r="BI30" s="691"/>
      <c r="BJ30" s="691"/>
      <c r="BK30" s="691"/>
      <c r="BL30" s="691"/>
      <c r="BM30" s="691"/>
      <c r="BN30" s="691"/>
      <c r="BO30" s="691"/>
      <c r="BP30" s="691"/>
      <c r="BQ30" s="692"/>
      <c r="BR30" s="673" t="s">
        <v>295</v>
      </c>
      <c r="BS30" s="691"/>
      <c r="BT30" s="691"/>
      <c r="BU30" s="691"/>
      <c r="BV30" s="691"/>
      <c r="BW30" s="691"/>
      <c r="BX30" s="691"/>
      <c r="BY30" s="691"/>
      <c r="BZ30" s="691"/>
      <c r="CA30" s="691"/>
      <c r="CB30" s="692"/>
      <c r="CD30" s="642"/>
      <c r="CE30" s="643"/>
      <c r="CF30" s="618" t="s">
        <v>296</v>
      </c>
      <c r="CG30" s="619"/>
      <c r="CH30" s="619"/>
      <c r="CI30" s="619"/>
      <c r="CJ30" s="619"/>
      <c r="CK30" s="619"/>
      <c r="CL30" s="619"/>
      <c r="CM30" s="619"/>
      <c r="CN30" s="619"/>
      <c r="CO30" s="619"/>
      <c r="CP30" s="619"/>
      <c r="CQ30" s="620"/>
      <c r="CR30" s="621">
        <v>918129</v>
      </c>
      <c r="CS30" s="622"/>
      <c r="CT30" s="622"/>
      <c r="CU30" s="622"/>
      <c r="CV30" s="622"/>
      <c r="CW30" s="622"/>
      <c r="CX30" s="622"/>
      <c r="CY30" s="623"/>
      <c r="CZ30" s="624">
        <v>2.7</v>
      </c>
      <c r="DA30" s="636"/>
      <c r="DB30" s="636"/>
      <c r="DC30" s="637"/>
      <c r="DD30" s="627">
        <v>918129</v>
      </c>
      <c r="DE30" s="622"/>
      <c r="DF30" s="622"/>
      <c r="DG30" s="622"/>
      <c r="DH30" s="622"/>
      <c r="DI30" s="622"/>
      <c r="DJ30" s="622"/>
      <c r="DK30" s="623"/>
      <c r="DL30" s="627">
        <v>918129</v>
      </c>
      <c r="DM30" s="622"/>
      <c r="DN30" s="622"/>
      <c r="DO30" s="622"/>
      <c r="DP30" s="622"/>
      <c r="DQ30" s="622"/>
      <c r="DR30" s="622"/>
      <c r="DS30" s="622"/>
      <c r="DT30" s="622"/>
      <c r="DU30" s="622"/>
      <c r="DV30" s="623"/>
      <c r="DW30" s="624">
        <v>4.5</v>
      </c>
      <c r="DX30" s="636"/>
      <c r="DY30" s="636"/>
      <c r="DZ30" s="636"/>
      <c r="EA30" s="636"/>
      <c r="EB30" s="636"/>
      <c r="EC30" s="648"/>
    </row>
    <row r="31" spans="2:133" ht="11.25" customHeight="1" x14ac:dyDescent="0.2">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3" t="s">
        <v>298</v>
      </c>
      <c r="AQ31" s="694"/>
      <c r="AR31" s="694"/>
      <c r="AS31" s="694"/>
      <c r="AT31" s="695" t="s">
        <v>299</v>
      </c>
      <c r="AU31" s="206"/>
      <c r="AV31" s="206"/>
      <c r="AW31" s="206"/>
      <c r="AX31" s="679" t="s">
        <v>177</v>
      </c>
      <c r="AY31" s="680"/>
      <c r="AZ31" s="680"/>
      <c r="BA31" s="680"/>
      <c r="BB31" s="680"/>
      <c r="BC31" s="680"/>
      <c r="BD31" s="680"/>
      <c r="BE31" s="680"/>
      <c r="BF31" s="681"/>
      <c r="BG31" s="683">
        <v>99.4</v>
      </c>
      <c r="BH31" s="684"/>
      <c r="BI31" s="684"/>
      <c r="BJ31" s="684"/>
      <c r="BK31" s="684"/>
      <c r="BL31" s="684"/>
      <c r="BM31" s="685">
        <v>98.2</v>
      </c>
      <c r="BN31" s="684"/>
      <c r="BO31" s="684"/>
      <c r="BP31" s="684"/>
      <c r="BQ31" s="686"/>
      <c r="BR31" s="683">
        <v>99.4</v>
      </c>
      <c r="BS31" s="684"/>
      <c r="BT31" s="684"/>
      <c r="BU31" s="684"/>
      <c r="BV31" s="684"/>
      <c r="BW31" s="684"/>
      <c r="BX31" s="685">
        <v>98.1</v>
      </c>
      <c r="BY31" s="684"/>
      <c r="BZ31" s="684"/>
      <c r="CA31" s="684"/>
      <c r="CB31" s="686"/>
      <c r="CD31" s="642"/>
      <c r="CE31" s="643"/>
      <c r="CF31" s="618" t="s">
        <v>300</v>
      </c>
      <c r="CG31" s="619"/>
      <c r="CH31" s="619"/>
      <c r="CI31" s="619"/>
      <c r="CJ31" s="619"/>
      <c r="CK31" s="619"/>
      <c r="CL31" s="619"/>
      <c r="CM31" s="619"/>
      <c r="CN31" s="619"/>
      <c r="CO31" s="619"/>
      <c r="CP31" s="619"/>
      <c r="CQ31" s="620"/>
      <c r="CR31" s="621">
        <v>64955</v>
      </c>
      <c r="CS31" s="634"/>
      <c r="CT31" s="634"/>
      <c r="CU31" s="634"/>
      <c r="CV31" s="634"/>
      <c r="CW31" s="634"/>
      <c r="CX31" s="634"/>
      <c r="CY31" s="635"/>
      <c r="CZ31" s="624">
        <v>0.2</v>
      </c>
      <c r="DA31" s="636"/>
      <c r="DB31" s="636"/>
      <c r="DC31" s="637"/>
      <c r="DD31" s="627">
        <v>64955</v>
      </c>
      <c r="DE31" s="634"/>
      <c r="DF31" s="634"/>
      <c r="DG31" s="634"/>
      <c r="DH31" s="634"/>
      <c r="DI31" s="634"/>
      <c r="DJ31" s="634"/>
      <c r="DK31" s="635"/>
      <c r="DL31" s="627">
        <v>64955</v>
      </c>
      <c r="DM31" s="634"/>
      <c r="DN31" s="634"/>
      <c r="DO31" s="634"/>
      <c r="DP31" s="634"/>
      <c r="DQ31" s="634"/>
      <c r="DR31" s="634"/>
      <c r="DS31" s="634"/>
      <c r="DT31" s="634"/>
      <c r="DU31" s="634"/>
      <c r="DV31" s="635"/>
      <c r="DW31" s="624">
        <v>0.3</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2515616</v>
      </c>
      <c r="S32" s="622"/>
      <c r="T32" s="622"/>
      <c r="U32" s="622"/>
      <c r="V32" s="622"/>
      <c r="W32" s="622"/>
      <c r="X32" s="622"/>
      <c r="Y32" s="623"/>
      <c r="Z32" s="659">
        <v>6.9</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02" t="s">
        <v>302</v>
      </c>
      <c r="AX32" s="618" t="s">
        <v>303</v>
      </c>
      <c r="AY32" s="619"/>
      <c r="AZ32" s="619"/>
      <c r="BA32" s="619"/>
      <c r="BB32" s="619"/>
      <c r="BC32" s="619"/>
      <c r="BD32" s="619"/>
      <c r="BE32" s="619"/>
      <c r="BF32" s="620"/>
      <c r="BG32" s="687">
        <v>99.4</v>
      </c>
      <c r="BH32" s="634"/>
      <c r="BI32" s="634"/>
      <c r="BJ32" s="634"/>
      <c r="BK32" s="634"/>
      <c r="BL32" s="634"/>
      <c r="BM32" s="625">
        <v>97.9</v>
      </c>
      <c r="BN32" s="634"/>
      <c r="BO32" s="634"/>
      <c r="BP32" s="634"/>
      <c r="BQ32" s="657"/>
      <c r="BR32" s="687">
        <v>99.3</v>
      </c>
      <c r="BS32" s="634"/>
      <c r="BT32" s="634"/>
      <c r="BU32" s="634"/>
      <c r="BV32" s="634"/>
      <c r="BW32" s="634"/>
      <c r="BX32" s="625">
        <v>97.7</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23689</v>
      </c>
      <c r="S33" s="622"/>
      <c r="T33" s="622"/>
      <c r="U33" s="622"/>
      <c r="V33" s="622"/>
      <c r="W33" s="622"/>
      <c r="X33" s="622"/>
      <c r="Y33" s="623"/>
      <c r="Z33" s="659">
        <v>0.1</v>
      </c>
      <c r="AA33" s="659"/>
      <c r="AB33" s="659"/>
      <c r="AC33" s="659"/>
      <c r="AD33" s="660">
        <v>10484</v>
      </c>
      <c r="AE33" s="660"/>
      <c r="AF33" s="660"/>
      <c r="AG33" s="660"/>
      <c r="AH33" s="660"/>
      <c r="AI33" s="660"/>
      <c r="AJ33" s="660"/>
      <c r="AK33" s="660"/>
      <c r="AL33" s="624">
        <v>0.1</v>
      </c>
      <c r="AM33" s="625"/>
      <c r="AN33" s="625"/>
      <c r="AO33" s="661"/>
      <c r="AP33" s="664"/>
      <c r="AQ33" s="665"/>
      <c r="AR33" s="665"/>
      <c r="AS33" s="665"/>
      <c r="AT33" s="697"/>
      <c r="AU33" s="207"/>
      <c r="AV33" s="207"/>
      <c r="AW33" s="207"/>
      <c r="AX33" s="602" t="s">
        <v>306</v>
      </c>
      <c r="AY33" s="603"/>
      <c r="AZ33" s="603"/>
      <c r="BA33" s="603"/>
      <c r="BB33" s="603"/>
      <c r="BC33" s="603"/>
      <c r="BD33" s="603"/>
      <c r="BE33" s="603"/>
      <c r="BF33" s="604"/>
      <c r="BG33" s="682">
        <v>99.4</v>
      </c>
      <c r="BH33" s="606"/>
      <c r="BI33" s="606"/>
      <c r="BJ33" s="606"/>
      <c r="BK33" s="606"/>
      <c r="BL33" s="606"/>
      <c r="BM33" s="652">
        <v>98.5</v>
      </c>
      <c r="BN33" s="606"/>
      <c r="BO33" s="606"/>
      <c r="BP33" s="606"/>
      <c r="BQ33" s="669"/>
      <c r="BR33" s="682">
        <v>99.5</v>
      </c>
      <c r="BS33" s="606"/>
      <c r="BT33" s="606"/>
      <c r="BU33" s="606"/>
      <c r="BV33" s="606"/>
      <c r="BW33" s="606"/>
      <c r="BX33" s="652">
        <v>98.4</v>
      </c>
      <c r="BY33" s="606"/>
      <c r="BZ33" s="606"/>
      <c r="CA33" s="606"/>
      <c r="CB33" s="669"/>
      <c r="CD33" s="618" t="s">
        <v>307</v>
      </c>
      <c r="CE33" s="619"/>
      <c r="CF33" s="619"/>
      <c r="CG33" s="619"/>
      <c r="CH33" s="619"/>
      <c r="CI33" s="619"/>
      <c r="CJ33" s="619"/>
      <c r="CK33" s="619"/>
      <c r="CL33" s="619"/>
      <c r="CM33" s="619"/>
      <c r="CN33" s="619"/>
      <c r="CO33" s="619"/>
      <c r="CP33" s="619"/>
      <c r="CQ33" s="620"/>
      <c r="CR33" s="621">
        <v>15382548</v>
      </c>
      <c r="CS33" s="634"/>
      <c r="CT33" s="634"/>
      <c r="CU33" s="634"/>
      <c r="CV33" s="634"/>
      <c r="CW33" s="634"/>
      <c r="CX33" s="634"/>
      <c r="CY33" s="635"/>
      <c r="CZ33" s="624">
        <v>45</v>
      </c>
      <c r="DA33" s="636"/>
      <c r="DB33" s="636"/>
      <c r="DC33" s="637"/>
      <c r="DD33" s="627">
        <v>12143706</v>
      </c>
      <c r="DE33" s="634"/>
      <c r="DF33" s="634"/>
      <c r="DG33" s="634"/>
      <c r="DH33" s="634"/>
      <c r="DI33" s="634"/>
      <c r="DJ33" s="634"/>
      <c r="DK33" s="635"/>
      <c r="DL33" s="627">
        <v>8883028</v>
      </c>
      <c r="DM33" s="634"/>
      <c r="DN33" s="634"/>
      <c r="DO33" s="634"/>
      <c r="DP33" s="634"/>
      <c r="DQ33" s="634"/>
      <c r="DR33" s="634"/>
      <c r="DS33" s="634"/>
      <c r="DT33" s="634"/>
      <c r="DU33" s="634"/>
      <c r="DV33" s="635"/>
      <c r="DW33" s="624">
        <v>44</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565485</v>
      </c>
      <c r="S34" s="622"/>
      <c r="T34" s="622"/>
      <c r="U34" s="622"/>
      <c r="V34" s="622"/>
      <c r="W34" s="622"/>
      <c r="X34" s="622"/>
      <c r="Y34" s="623"/>
      <c r="Z34" s="659">
        <v>1.5</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7884399</v>
      </c>
      <c r="CS34" s="622"/>
      <c r="CT34" s="622"/>
      <c r="CU34" s="622"/>
      <c r="CV34" s="622"/>
      <c r="CW34" s="622"/>
      <c r="CX34" s="622"/>
      <c r="CY34" s="623"/>
      <c r="CZ34" s="624">
        <v>23.1</v>
      </c>
      <c r="DA34" s="636"/>
      <c r="DB34" s="636"/>
      <c r="DC34" s="637"/>
      <c r="DD34" s="627">
        <v>5729228</v>
      </c>
      <c r="DE34" s="622"/>
      <c r="DF34" s="622"/>
      <c r="DG34" s="622"/>
      <c r="DH34" s="622"/>
      <c r="DI34" s="622"/>
      <c r="DJ34" s="622"/>
      <c r="DK34" s="623"/>
      <c r="DL34" s="627">
        <v>5023280</v>
      </c>
      <c r="DM34" s="622"/>
      <c r="DN34" s="622"/>
      <c r="DO34" s="622"/>
      <c r="DP34" s="622"/>
      <c r="DQ34" s="622"/>
      <c r="DR34" s="622"/>
      <c r="DS34" s="622"/>
      <c r="DT34" s="622"/>
      <c r="DU34" s="622"/>
      <c r="DV34" s="623"/>
      <c r="DW34" s="624">
        <v>24.9</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979677</v>
      </c>
      <c r="S35" s="622"/>
      <c r="T35" s="622"/>
      <c r="U35" s="622"/>
      <c r="V35" s="622"/>
      <c r="W35" s="622"/>
      <c r="X35" s="622"/>
      <c r="Y35" s="623"/>
      <c r="Z35" s="659">
        <v>2.7</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281645</v>
      </c>
      <c r="CS35" s="634"/>
      <c r="CT35" s="634"/>
      <c r="CU35" s="634"/>
      <c r="CV35" s="634"/>
      <c r="CW35" s="634"/>
      <c r="CX35" s="634"/>
      <c r="CY35" s="635"/>
      <c r="CZ35" s="624">
        <v>0.8</v>
      </c>
      <c r="DA35" s="636"/>
      <c r="DB35" s="636"/>
      <c r="DC35" s="637"/>
      <c r="DD35" s="627">
        <v>244791</v>
      </c>
      <c r="DE35" s="634"/>
      <c r="DF35" s="634"/>
      <c r="DG35" s="634"/>
      <c r="DH35" s="634"/>
      <c r="DI35" s="634"/>
      <c r="DJ35" s="634"/>
      <c r="DK35" s="635"/>
      <c r="DL35" s="627">
        <v>241572</v>
      </c>
      <c r="DM35" s="634"/>
      <c r="DN35" s="634"/>
      <c r="DO35" s="634"/>
      <c r="DP35" s="634"/>
      <c r="DQ35" s="634"/>
      <c r="DR35" s="634"/>
      <c r="DS35" s="634"/>
      <c r="DT35" s="634"/>
      <c r="DU35" s="634"/>
      <c r="DV35" s="635"/>
      <c r="DW35" s="624">
        <v>1.2</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1932449</v>
      </c>
      <c r="S36" s="622"/>
      <c r="T36" s="622"/>
      <c r="U36" s="622"/>
      <c r="V36" s="622"/>
      <c r="W36" s="622"/>
      <c r="X36" s="622"/>
      <c r="Y36" s="623"/>
      <c r="Z36" s="659">
        <v>5.3</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3094236</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99981</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4009005</v>
      </c>
      <c r="CS36" s="622"/>
      <c r="CT36" s="622"/>
      <c r="CU36" s="622"/>
      <c r="CV36" s="622"/>
      <c r="CW36" s="622"/>
      <c r="CX36" s="622"/>
      <c r="CY36" s="623"/>
      <c r="CZ36" s="624">
        <v>11.7</v>
      </c>
      <c r="DA36" s="636"/>
      <c r="DB36" s="636"/>
      <c r="DC36" s="637"/>
      <c r="DD36" s="627">
        <v>3537474</v>
      </c>
      <c r="DE36" s="622"/>
      <c r="DF36" s="622"/>
      <c r="DG36" s="622"/>
      <c r="DH36" s="622"/>
      <c r="DI36" s="622"/>
      <c r="DJ36" s="622"/>
      <c r="DK36" s="623"/>
      <c r="DL36" s="627">
        <v>2500369</v>
      </c>
      <c r="DM36" s="622"/>
      <c r="DN36" s="622"/>
      <c r="DO36" s="622"/>
      <c r="DP36" s="622"/>
      <c r="DQ36" s="622"/>
      <c r="DR36" s="622"/>
      <c r="DS36" s="622"/>
      <c r="DT36" s="622"/>
      <c r="DU36" s="622"/>
      <c r="DV36" s="623"/>
      <c r="DW36" s="624">
        <v>12.4</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1406135</v>
      </c>
      <c r="S37" s="622"/>
      <c r="T37" s="622"/>
      <c r="U37" s="622"/>
      <c r="V37" s="622"/>
      <c r="W37" s="622"/>
      <c r="X37" s="622"/>
      <c r="Y37" s="623"/>
      <c r="Z37" s="659">
        <v>3.8</v>
      </c>
      <c r="AA37" s="659"/>
      <c r="AB37" s="659"/>
      <c r="AC37" s="659"/>
      <c r="AD37" s="660">
        <v>6390</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590455</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85400</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1713879</v>
      </c>
      <c r="CS37" s="634"/>
      <c r="CT37" s="634"/>
      <c r="CU37" s="634"/>
      <c r="CV37" s="634"/>
      <c r="CW37" s="634"/>
      <c r="CX37" s="634"/>
      <c r="CY37" s="635"/>
      <c r="CZ37" s="624">
        <v>5</v>
      </c>
      <c r="DA37" s="636"/>
      <c r="DB37" s="636"/>
      <c r="DC37" s="637"/>
      <c r="DD37" s="627">
        <v>1665226</v>
      </c>
      <c r="DE37" s="634"/>
      <c r="DF37" s="634"/>
      <c r="DG37" s="634"/>
      <c r="DH37" s="634"/>
      <c r="DI37" s="634"/>
      <c r="DJ37" s="634"/>
      <c r="DK37" s="635"/>
      <c r="DL37" s="627">
        <v>1515218</v>
      </c>
      <c r="DM37" s="634"/>
      <c r="DN37" s="634"/>
      <c r="DO37" s="634"/>
      <c r="DP37" s="634"/>
      <c r="DQ37" s="634"/>
      <c r="DR37" s="634"/>
      <c r="DS37" s="634"/>
      <c r="DT37" s="634"/>
      <c r="DU37" s="634"/>
      <c r="DV37" s="635"/>
      <c r="DW37" s="624">
        <v>7.5</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1475700</v>
      </c>
      <c r="S38" s="622"/>
      <c r="T38" s="622"/>
      <c r="U38" s="622"/>
      <c r="V38" s="622"/>
      <c r="W38" s="622"/>
      <c r="X38" s="622"/>
      <c r="Y38" s="623"/>
      <c r="Z38" s="659">
        <v>4</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10168</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8207</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2493613</v>
      </c>
      <c r="CS38" s="622"/>
      <c r="CT38" s="622"/>
      <c r="CU38" s="622"/>
      <c r="CV38" s="622"/>
      <c r="CW38" s="622"/>
      <c r="CX38" s="622"/>
      <c r="CY38" s="623"/>
      <c r="CZ38" s="624">
        <v>7.3</v>
      </c>
      <c r="DA38" s="636"/>
      <c r="DB38" s="636"/>
      <c r="DC38" s="637"/>
      <c r="DD38" s="627">
        <v>2084612</v>
      </c>
      <c r="DE38" s="622"/>
      <c r="DF38" s="622"/>
      <c r="DG38" s="622"/>
      <c r="DH38" s="622"/>
      <c r="DI38" s="622"/>
      <c r="DJ38" s="622"/>
      <c r="DK38" s="623"/>
      <c r="DL38" s="627">
        <v>1117807</v>
      </c>
      <c r="DM38" s="622"/>
      <c r="DN38" s="622"/>
      <c r="DO38" s="622"/>
      <c r="DP38" s="622"/>
      <c r="DQ38" s="622"/>
      <c r="DR38" s="622"/>
      <c r="DS38" s="622"/>
      <c r="DT38" s="622"/>
      <c r="DU38" s="622"/>
      <c r="DV38" s="623"/>
      <c r="DW38" s="624">
        <v>5.5</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t="s">
        <v>122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12010</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593886</v>
      </c>
      <c r="CS39" s="634"/>
      <c r="CT39" s="634"/>
      <c r="CU39" s="634"/>
      <c r="CV39" s="634"/>
      <c r="CW39" s="634"/>
      <c r="CX39" s="634"/>
      <c r="CY39" s="635"/>
      <c r="CZ39" s="624">
        <v>1.7</v>
      </c>
      <c r="DA39" s="636"/>
      <c r="DB39" s="636"/>
      <c r="DC39" s="637"/>
      <c r="DD39" s="627">
        <v>547601</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t="s">
        <v>122</v>
      </c>
      <c r="S40" s="622"/>
      <c r="T40" s="622"/>
      <c r="U40" s="622"/>
      <c r="V40" s="622"/>
      <c r="W40" s="622"/>
      <c r="X40" s="622"/>
      <c r="Y40" s="623"/>
      <c r="Z40" s="659" t="s">
        <v>122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129</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120000</v>
      </c>
      <c r="CS40" s="622"/>
      <c r="CT40" s="622"/>
      <c r="CU40" s="622"/>
      <c r="CV40" s="622"/>
      <c r="CW40" s="622"/>
      <c r="CX40" s="622"/>
      <c r="CY40" s="623"/>
      <c r="CZ40" s="624">
        <v>0.4</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36537253</v>
      </c>
      <c r="S41" s="646"/>
      <c r="T41" s="646"/>
      <c r="U41" s="646"/>
      <c r="V41" s="646"/>
      <c r="W41" s="646"/>
      <c r="X41" s="646"/>
      <c r="Y41" s="649"/>
      <c r="Z41" s="650">
        <v>100</v>
      </c>
      <c r="AA41" s="650"/>
      <c r="AB41" s="650"/>
      <c r="AC41" s="650"/>
      <c r="AD41" s="651">
        <v>20196549</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580521</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1913092</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322</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3910575</v>
      </c>
      <c r="CS42" s="634"/>
      <c r="CT42" s="634"/>
      <c r="CU42" s="634"/>
      <c r="CV42" s="634"/>
      <c r="CW42" s="634"/>
      <c r="CX42" s="634"/>
      <c r="CY42" s="635"/>
      <c r="CZ42" s="624">
        <v>11.4</v>
      </c>
      <c r="DA42" s="636"/>
      <c r="DB42" s="636"/>
      <c r="DC42" s="637"/>
      <c r="DD42" s="627">
        <v>1375798</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342</v>
      </c>
      <c r="CD43" s="618" t="s">
        <v>343</v>
      </c>
      <c r="CE43" s="619"/>
      <c r="CF43" s="619"/>
      <c r="CG43" s="619"/>
      <c r="CH43" s="619"/>
      <c r="CI43" s="619"/>
      <c r="CJ43" s="619"/>
      <c r="CK43" s="619"/>
      <c r="CL43" s="619"/>
      <c r="CM43" s="619"/>
      <c r="CN43" s="619"/>
      <c r="CO43" s="619"/>
      <c r="CP43" s="619"/>
      <c r="CQ43" s="620"/>
      <c r="CR43" s="621">
        <v>111217</v>
      </c>
      <c r="CS43" s="634"/>
      <c r="CT43" s="634"/>
      <c r="CU43" s="634"/>
      <c r="CV43" s="634"/>
      <c r="CW43" s="634"/>
      <c r="CX43" s="634"/>
      <c r="CY43" s="635"/>
      <c r="CZ43" s="624">
        <v>0.3</v>
      </c>
      <c r="DA43" s="636"/>
      <c r="DB43" s="636"/>
      <c r="DC43" s="637"/>
      <c r="DD43" s="627">
        <v>111217</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3910575</v>
      </c>
      <c r="CS44" s="622"/>
      <c r="CT44" s="622"/>
      <c r="CU44" s="622"/>
      <c r="CV44" s="622"/>
      <c r="CW44" s="622"/>
      <c r="CX44" s="622"/>
      <c r="CY44" s="623"/>
      <c r="CZ44" s="624">
        <v>11.4</v>
      </c>
      <c r="DA44" s="625"/>
      <c r="DB44" s="625"/>
      <c r="DC44" s="626"/>
      <c r="DD44" s="627">
        <v>1375798</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2392000</v>
      </c>
      <c r="CS45" s="634"/>
      <c r="CT45" s="634"/>
      <c r="CU45" s="634"/>
      <c r="CV45" s="634"/>
      <c r="CW45" s="634"/>
      <c r="CX45" s="634"/>
      <c r="CY45" s="635"/>
      <c r="CZ45" s="624">
        <v>7</v>
      </c>
      <c r="DA45" s="636"/>
      <c r="DB45" s="636"/>
      <c r="DC45" s="637"/>
      <c r="DD45" s="627">
        <v>467917</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348</v>
      </c>
      <c r="CG46" s="619"/>
      <c r="CH46" s="619"/>
      <c r="CI46" s="619"/>
      <c r="CJ46" s="619"/>
      <c r="CK46" s="619"/>
      <c r="CL46" s="619"/>
      <c r="CM46" s="619"/>
      <c r="CN46" s="619"/>
      <c r="CO46" s="619"/>
      <c r="CP46" s="619"/>
      <c r="CQ46" s="620"/>
      <c r="CR46" s="621">
        <v>1518575</v>
      </c>
      <c r="CS46" s="622"/>
      <c r="CT46" s="622"/>
      <c r="CU46" s="622"/>
      <c r="CV46" s="622"/>
      <c r="CW46" s="622"/>
      <c r="CX46" s="622"/>
      <c r="CY46" s="623"/>
      <c r="CZ46" s="624">
        <v>4.4000000000000004</v>
      </c>
      <c r="DA46" s="625"/>
      <c r="DB46" s="625"/>
      <c r="DC46" s="626"/>
      <c r="DD46" s="627">
        <v>907881</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349</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1" x14ac:dyDescent="0.2">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351</v>
      </c>
      <c r="CE49" s="603"/>
      <c r="CF49" s="603"/>
      <c r="CG49" s="603"/>
      <c r="CH49" s="603"/>
      <c r="CI49" s="603"/>
      <c r="CJ49" s="603"/>
      <c r="CK49" s="603"/>
      <c r="CL49" s="603"/>
      <c r="CM49" s="603"/>
      <c r="CN49" s="603"/>
      <c r="CO49" s="603"/>
      <c r="CP49" s="603"/>
      <c r="CQ49" s="604"/>
      <c r="CR49" s="605">
        <v>34193324</v>
      </c>
      <c r="CS49" s="606"/>
      <c r="CT49" s="606"/>
      <c r="CU49" s="606"/>
      <c r="CV49" s="606"/>
      <c r="CW49" s="606"/>
      <c r="CX49" s="606"/>
      <c r="CY49" s="607"/>
      <c r="CZ49" s="608">
        <v>100</v>
      </c>
      <c r="DA49" s="609"/>
      <c r="DB49" s="609"/>
      <c r="DC49" s="610"/>
      <c r="DD49" s="611">
        <v>23288081</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3bynebHWvkblJq04jBz6W6msj8bx5wvCmvk+501sZDbMNZ1OS3+cAtCFs7sqEz618nv8IyRfmxH6DfWYXXB7Hw==" saltValue="CVBUC76vyxYAwOoLQUYvk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2">
      <c r="A7" s="224">
        <v>1</v>
      </c>
      <c r="B7" s="1047" t="s">
        <v>374</v>
      </c>
      <c r="C7" s="1048"/>
      <c r="D7" s="1048"/>
      <c r="E7" s="1048"/>
      <c r="F7" s="1048"/>
      <c r="G7" s="1048"/>
      <c r="H7" s="1048"/>
      <c r="I7" s="1048"/>
      <c r="J7" s="1048"/>
      <c r="K7" s="1048"/>
      <c r="L7" s="1048"/>
      <c r="M7" s="1048"/>
      <c r="N7" s="1048"/>
      <c r="O7" s="1048"/>
      <c r="P7" s="1049"/>
      <c r="Q7" s="1102">
        <v>36433</v>
      </c>
      <c r="R7" s="1103"/>
      <c r="S7" s="1103"/>
      <c r="T7" s="1103"/>
      <c r="U7" s="1103"/>
      <c r="V7" s="1103">
        <v>34105</v>
      </c>
      <c r="W7" s="1103"/>
      <c r="X7" s="1103"/>
      <c r="Y7" s="1103"/>
      <c r="Z7" s="1103"/>
      <c r="AA7" s="1103">
        <v>2328</v>
      </c>
      <c r="AB7" s="1103"/>
      <c r="AC7" s="1103"/>
      <c r="AD7" s="1103"/>
      <c r="AE7" s="1104"/>
      <c r="AF7" s="1105">
        <v>1883</v>
      </c>
      <c r="AG7" s="1106"/>
      <c r="AH7" s="1106"/>
      <c r="AI7" s="1106"/>
      <c r="AJ7" s="1107"/>
      <c r="AK7" s="1108">
        <v>945</v>
      </c>
      <c r="AL7" s="1109"/>
      <c r="AM7" s="1109"/>
      <c r="AN7" s="1109"/>
      <c r="AO7" s="1109"/>
      <c r="AP7" s="1109">
        <v>7125</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549</v>
      </c>
      <c r="BT7" s="1100"/>
      <c r="BU7" s="1100"/>
      <c r="BV7" s="1100"/>
      <c r="BW7" s="1100"/>
      <c r="BX7" s="1100"/>
      <c r="BY7" s="1100"/>
      <c r="BZ7" s="1100"/>
      <c r="CA7" s="1100"/>
      <c r="CB7" s="1100"/>
      <c r="CC7" s="1100"/>
      <c r="CD7" s="1100"/>
      <c r="CE7" s="1100"/>
      <c r="CF7" s="1100"/>
      <c r="CG7" s="1112"/>
      <c r="CH7" s="1096" t="s">
        <v>548</v>
      </c>
      <c r="CI7" s="1097"/>
      <c r="CJ7" s="1097"/>
      <c r="CK7" s="1097"/>
      <c r="CL7" s="1098"/>
      <c r="CM7" s="1096">
        <v>30</v>
      </c>
      <c r="CN7" s="1097"/>
      <c r="CO7" s="1097"/>
      <c r="CP7" s="1097"/>
      <c r="CQ7" s="1098"/>
      <c r="CR7" s="1096">
        <v>3</v>
      </c>
      <c r="CS7" s="1097"/>
      <c r="CT7" s="1097"/>
      <c r="CU7" s="1097"/>
      <c r="CV7" s="1098"/>
      <c r="CW7" s="1096" t="s">
        <v>548</v>
      </c>
      <c r="CX7" s="1097"/>
      <c r="CY7" s="1097"/>
      <c r="CZ7" s="1097"/>
      <c r="DA7" s="1098"/>
      <c r="DB7" s="1096" t="s">
        <v>548</v>
      </c>
      <c r="DC7" s="1097"/>
      <c r="DD7" s="1097"/>
      <c r="DE7" s="1097"/>
      <c r="DF7" s="1098"/>
      <c r="DG7" s="1096">
        <v>261</v>
      </c>
      <c r="DH7" s="1097"/>
      <c r="DI7" s="1097"/>
      <c r="DJ7" s="1097"/>
      <c r="DK7" s="1098"/>
      <c r="DL7" s="1096" t="s">
        <v>562</v>
      </c>
      <c r="DM7" s="1097"/>
      <c r="DN7" s="1097"/>
      <c r="DO7" s="1097"/>
      <c r="DP7" s="1098"/>
      <c r="DQ7" s="1096"/>
      <c r="DR7" s="1097"/>
      <c r="DS7" s="1097"/>
      <c r="DT7" s="1097"/>
      <c r="DU7" s="1098"/>
      <c r="DV7" s="1099"/>
      <c r="DW7" s="1100"/>
      <c r="DX7" s="1100"/>
      <c r="DY7" s="1100"/>
      <c r="DZ7" s="1101"/>
      <c r="EA7" s="222"/>
    </row>
    <row r="8" spans="1:131" s="223" customFormat="1" ht="26.25" customHeight="1" x14ac:dyDescent="0.2">
      <c r="A8" s="226">
        <v>2</v>
      </c>
      <c r="B8" s="1030" t="s">
        <v>375</v>
      </c>
      <c r="C8" s="1031"/>
      <c r="D8" s="1031"/>
      <c r="E8" s="1031"/>
      <c r="F8" s="1031"/>
      <c r="G8" s="1031"/>
      <c r="H8" s="1031"/>
      <c r="I8" s="1031"/>
      <c r="J8" s="1031"/>
      <c r="K8" s="1031"/>
      <c r="L8" s="1031"/>
      <c r="M8" s="1031"/>
      <c r="N8" s="1031"/>
      <c r="O8" s="1031"/>
      <c r="P8" s="1032"/>
      <c r="Q8" s="1038">
        <v>12</v>
      </c>
      <c r="R8" s="1039"/>
      <c r="S8" s="1039"/>
      <c r="T8" s="1039"/>
      <c r="U8" s="1039"/>
      <c r="V8" s="1039">
        <v>9</v>
      </c>
      <c r="W8" s="1039"/>
      <c r="X8" s="1039"/>
      <c r="Y8" s="1039"/>
      <c r="Z8" s="1039"/>
      <c r="AA8" s="1039">
        <v>3</v>
      </c>
      <c r="AB8" s="1039"/>
      <c r="AC8" s="1039"/>
      <c r="AD8" s="1039"/>
      <c r="AE8" s="1040"/>
      <c r="AF8" s="1035">
        <v>3</v>
      </c>
      <c r="AG8" s="1036"/>
      <c r="AH8" s="1036"/>
      <c r="AI8" s="1036"/>
      <c r="AJ8" s="1037"/>
      <c r="AK8" s="1080">
        <v>3</v>
      </c>
      <c r="AL8" s="1081"/>
      <c r="AM8" s="1081"/>
      <c r="AN8" s="1081"/>
      <c r="AO8" s="1081"/>
      <c r="AP8" s="1081" t="s">
        <v>548</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550</v>
      </c>
      <c r="BT8" s="993"/>
      <c r="BU8" s="993"/>
      <c r="BV8" s="993"/>
      <c r="BW8" s="993"/>
      <c r="BX8" s="993"/>
      <c r="BY8" s="993"/>
      <c r="BZ8" s="993"/>
      <c r="CA8" s="993"/>
      <c r="CB8" s="993"/>
      <c r="CC8" s="993"/>
      <c r="CD8" s="993"/>
      <c r="CE8" s="993"/>
      <c r="CF8" s="993"/>
      <c r="CG8" s="1014"/>
      <c r="CH8" s="989">
        <v>14</v>
      </c>
      <c r="CI8" s="990"/>
      <c r="CJ8" s="990"/>
      <c r="CK8" s="990"/>
      <c r="CL8" s="991"/>
      <c r="CM8" s="989">
        <v>307</v>
      </c>
      <c r="CN8" s="990"/>
      <c r="CO8" s="990"/>
      <c r="CP8" s="990"/>
      <c r="CQ8" s="991"/>
      <c r="CR8" s="989">
        <v>0</v>
      </c>
      <c r="CS8" s="990"/>
      <c r="CT8" s="990"/>
      <c r="CU8" s="990"/>
      <c r="CV8" s="991"/>
      <c r="CW8" s="989" t="s">
        <v>548</v>
      </c>
      <c r="CX8" s="990"/>
      <c r="CY8" s="990"/>
      <c r="CZ8" s="990"/>
      <c r="DA8" s="991"/>
      <c r="DB8" s="989" t="s">
        <v>548</v>
      </c>
      <c r="DC8" s="990"/>
      <c r="DD8" s="990"/>
      <c r="DE8" s="990"/>
      <c r="DF8" s="991"/>
      <c r="DG8" s="989" t="s">
        <v>548</v>
      </c>
      <c r="DH8" s="990"/>
      <c r="DI8" s="990"/>
      <c r="DJ8" s="990"/>
      <c r="DK8" s="991"/>
      <c r="DL8" s="989" t="s">
        <v>548</v>
      </c>
      <c r="DM8" s="990"/>
      <c r="DN8" s="990"/>
      <c r="DO8" s="990"/>
      <c r="DP8" s="991"/>
      <c r="DQ8" s="989" t="s">
        <v>548</v>
      </c>
      <c r="DR8" s="990"/>
      <c r="DS8" s="990"/>
      <c r="DT8" s="990"/>
      <c r="DU8" s="991"/>
      <c r="DV8" s="992"/>
      <c r="DW8" s="993"/>
      <c r="DX8" s="993"/>
      <c r="DY8" s="993"/>
      <c r="DZ8" s="994"/>
      <c r="EA8" s="222"/>
    </row>
    <row r="9" spans="1:131" s="223" customFormat="1" ht="26.25" customHeight="1" x14ac:dyDescent="0.2">
      <c r="A9" s="226">
        <v>3</v>
      </c>
      <c r="B9" s="1030" t="s">
        <v>376</v>
      </c>
      <c r="C9" s="1031"/>
      <c r="D9" s="1031"/>
      <c r="E9" s="1031"/>
      <c r="F9" s="1031"/>
      <c r="G9" s="1031"/>
      <c r="H9" s="1031"/>
      <c r="I9" s="1031"/>
      <c r="J9" s="1031"/>
      <c r="K9" s="1031"/>
      <c r="L9" s="1031"/>
      <c r="M9" s="1031"/>
      <c r="N9" s="1031"/>
      <c r="O9" s="1031"/>
      <c r="P9" s="1032"/>
      <c r="Q9" s="1038">
        <v>19</v>
      </c>
      <c r="R9" s="1039"/>
      <c r="S9" s="1039"/>
      <c r="T9" s="1039"/>
      <c r="U9" s="1039"/>
      <c r="V9" s="1039">
        <v>15</v>
      </c>
      <c r="W9" s="1039"/>
      <c r="X9" s="1039"/>
      <c r="Y9" s="1039"/>
      <c r="Z9" s="1039"/>
      <c r="AA9" s="1039">
        <v>4</v>
      </c>
      <c r="AB9" s="1039"/>
      <c r="AC9" s="1039"/>
      <c r="AD9" s="1039"/>
      <c r="AE9" s="1040"/>
      <c r="AF9" s="1035">
        <v>4</v>
      </c>
      <c r="AG9" s="1036"/>
      <c r="AH9" s="1036"/>
      <c r="AI9" s="1036"/>
      <c r="AJ9" s="1037"/>
      <c r="AK9" s="1080">
        <v>7</v>
      </c>
      <c r="AL9" s="1081"/>
      <c r="AM9" s="1081"/>
      <c r="AN9" s="1081"/>
      <c r="AO9" s="1081"/>
      <c r="AP9" s="1081" t="s">
        <v>548</v>
      </c>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2">
      <c r="A10" s="226">
        <v>4</v>
      </c>
      <c r="B10" s="1030" t="s">
        <v>377</v>
      </c>
      <c r="C10" s="1031"/>
      <c r="D10" s="1031"/>
      <c r="E10" s="1031"/>
      <c r="F10" s="1031"/>
      <c r="G10" s="1031"/>
      <c r="H10" s="1031"/>
      <c r="I10" s="1031"/>
      <c r="J10" s="1031"/>
      <c r="K10" s="1031"/>
      <c r="L10" s="1031"/>
      <c r="M10" s="1031"/>
      <c r="N10" s="1031"/>
      <c r="O10" s="1031"/>
      <c r="P10" s="1032"/>
      <c r="Q10" s="1038">
        <v>73</v>
      </c>
      <c r="R10" s="1039"/>
      <c r="S10" s="1039"/>
      <c r="T10" s="1039"/>
      <c r="U10" s="1039"/>
      <c r="V10" s="1039">
        <v>64</v>
      </c>
      <c r="W10" s="1039"/>
      <c r="X10" s="1039"/>
      <c r="Y10" s="1039"/>
      <c r="Z10" s="1039"/>
      <c r="AA10" s="1039">
        <v>9</v>
      </c>
      <c r="AB10" s="1039"/>
      <c r="AC10" s="1039"/>
      <c r="AD10" s="1039"/>
      <c r="AE10" s="1040"/>
      <c r="AF10" s="1035">
        <v>9</v>
      </c>
      <c r="AG10" s="1036"/>
      <c r="AH10" s="1036"/>
      <c r="AI10" s="1036"/>
      <c r="AJ10" s="1037"/>
      <c r="AK10" s="1080">
        <v>24</v>
      </c>
      <c r="AL10" s="1081"/>
      <c r="AM10" s="1081"/>
      <c r="AN10" s="1081"/>
      <c r="AO10" s="1081"/>
      <c r="AP10" s="1081" t="s">
        <v>548</v>
      </c>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378</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379</v>
      </c>
      <c r="B23" s="937" t="s">
        <v>380</v>
      </c>
      <c r="C23" s="938"/>
      <c r="D23" s="938"/>
      <c r="E23" s="938"/>
      <c r="F23" s="938"/>
      <c r="G23" s="938"/>
      <c r="H23" s="938"/>
      <c r="I23" s="938"/>
      <c r="J23" s="938"/>
      <c r="K23" s="938"/>
      <c r="L23" s="938"/>
      <c r="M23" s="938"/>
      <c r="N23" s="938"/>
      <c r="O23" s="938"/>
      <c r="P23" s="948"/>
      <c r="Q23" s="1067">
        <v>36537</v>
      </c>
      <c r="R23" s="1061"/>
      <c r="S23" s="1061"/>
      <c r="T23" s="1061"/>
      <c r="U23" s="1061"/>
      <c r="V23" s="1061">
        <v>34193</v>
      </c>
      <c r="W23" s="1061"/>
      <c r="X23" s="1061"/>
      <c r="Y23" s="1061"/>
      <c r="Z23" s="1061"/>
      <c r="AA23" s="1061">
        <v>2344</v>
      </c>
      <c r="AB23" s="1061"/>
      <c r="AC23" s="1061"/>
      <c r="AD23" s="1061"/>
      <c r="AE23" s="1068"/>
      <c r="AF23" s="1069">
        <v>1899</v>
      </c>
      <c r="AG23" s="1061"/>
      <c r="AH23" s="1061"/>
      <c r="AI23" s="1061"/>
      <c r="AJ23" s="1070"/>
      <c r="AK23" s="1071"/>
      <c r="AL23" s="1072"/>
      <c r="AM23" s="1072"/>
      <c r="AN23" s="1072"/>
      <c r="AO23" s="1072"/>
      <c r="AP23" s="1061">
        <v>7125</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0" t="s">
        <v>381</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9" t="s">
        <v>382</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383</v>
      </c>
      <c r="R26" s="1002"/>
      <c r="S26" s="1002"/>
      <c r="T26" s="1002"/>
      <c r="U26" s="1003"/>
      <c r="V26" s="1001" t="s">
        <v>384</v>
      </c>
      <c r="W26" s="1002"/>
      <c r="X26" s="1002"/>
      <c r="Y26" s="1002"/>
      <c r="Z26" s="1003"/>
      <c r="AA26" s="1001" t="s">
        <v>385</v>
      </c>
      <c r="AB26" s="1002"/>
      <c r="AC26" s="1002"/>
      <c r="AD26" s="1002"/>
      <c r="AE26" s="1002"/>
      <c r="AF26" s="1055" t="s">
        <v>386</v>
      </c>
      <c r="AG26" s="1008"/>
      <c r="AH26" s="1008"/>
      <c r="AI26" s="1008"/>
      <c r="AJ26" s="1056"/>
      <c r="AK26" s="1002" t="s">
        <v>387</v>
      </c>
      <c r="AL26" s="1002"/>
      <c r="AM26" s="1002"/>
      <c r="AN26" s="1002"/>
      <c r="AO26" s="1003"/>
      <c r="AP26" s="1001" t="s">
        <v>388</v>
      </c>
      <c r="AQ26" s="1002"/>
      <c r="AR26" s="1002"/>
      <c r="AS26" s="1002"/>
      <c r="AT26" s="1003"/>
      <c r="AU26" s="1001" t="s">
        <v>389</v>
      </c>
      <c r="AV26" s="1002"/>
      <c r="AW26" s="1002"/>
      <c r="AX26" s="1002"/>
      <c r="AY26" s="1003"/>
      <c r="AZ26" s="1001" t="s">
        <v>390</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7" t="s">
        <v>391</v>
      </c>
      <c r="C28" s="1048"/>
      <c r="D28" s="1048"/>
      <c r="E28" s="1048"/>
      <c r="F28" s="1048"/>
      <c r="G28" s="1048"/>
      <c r="H28" s="1048"/>
      <c r="I28" s="1048"/>
      <c r="J28" s="1048"/>
      <c r="K28" s="1048"/>
      <c r="L28" s="1048"/>
      <c r="M28" s="1048"/>
      <c r="N28" s="1048"/>
      <c r="O28" s="1048"/>
      <c r="P28" s="1049"/>
      <c r="Q28" s="1050">
        <v>6353</v>
      </c>
      <c r="R28" s="1051"/>
      <c r="S28" s="1051"/>
      <c r="T28" s="1051"/>
      <c r="U28" s="1051"/>
      <c r="V28" s="1051">
        <v>6253</v>
      </c>
      <c r="W28" s="1051"/>
      <c r="X28" s="1051"/>
      <c r="Y28" s="1051"/>
      <c r="Z28" s="1051"/>
      <c r="AA28" s="1051">
        <v>100</v>
      </c>
      <c r="AB28" s="1051"/>
      <c r="AC28" s="1051"/>
      <c r="AD28" s="1051"/>
      <c r="AE28" s="1052"/>
      <c r="AF28" s="1053">
        <v>100</v>
      </c>
      <c r="AG28" s="1051"/>
      <c r="AH28" s="1051"/>
      <c r="AI28" s="1051"/>
      <c r="AJ28" s="1054"/>
      <c r="AK28" s="1042">
        <v>735</v>
      </c>
      <c r="AL28" s="1043"/>
      <c r="AM28" s="1043"/>
      <c r="AN28" s="1043"/>
      <c r="AO28" s="1043"/>
      <c r="AP28" s="1043" t="s">
        <v>548</v>
      </c>
      <c r="AQ28" s="1043"/>
      <c r="AR28" s="1043"/>
      <c r="AS28" s="1043"/>
      <c r="AT28" s="1043"/>
      <c r="AU28" s="1043" t="s">
        <v>548</v>
      </c>
      <c r="AV28" s="1043"/>
      <c r="AW28" s="1043"/>
      <c r="AX28" s="1043"/>
      <c r="AY28" s="1043"/>
      <c r="AZ28" s="1044" t="s">
        <v>548</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392</v>
      </c>
      <c r="C29" s="1031"/>
      <c r="D29" s="1031"/>
      <c r="E29" s="1031"/>
      <c r="F29" s="1031"/>
      <c r="G29" s="1031"/>
      <c r="H29" s="1031"/>
      <c r="I29" s="1031"/>
      <c r="J29" s="1031"/>
      <c r="K29" s="1031"/>
      <c r="L29" s="1031"/>
      <c r="M29" s="1031"/>
      <c r="N29" s="1031"/>
      <c r="O29" s="1031"/>
      <c r="P29" s="1032"/>
      <c r="Q29" s="1038">
        <v>2479</v>
      </c>
      <c r="R29" s="1039"/>
      <c r="S29" s="1039"/>
      <c r="T29" s="1039"/>
      <c r="U29" s="1039"/>
      <c r="V29" s="1039">
        <v>2467</v>
      </c>
      <c r="W29" s="1039"/>
      <c r="X29" s="1039"/>
      <c r="Y29" s="1039"/>
      <c r="Z29" s="1039"/>
      <c r="AA29" s="1039">
        <v>12</v>
      </c>
      <c r="AB29" s="1039"/>
      <c r="AC29" s="1039"/>
      <c r="AD29" s="1039"/>
      <c r="AE29" s="1040"/>
      <c r="AF29" s="1035">
        <v>12</v>
      </c>
      <c r="AG29" s="1036"/>
      <c r="AH29" s="1036"/>
      <c r="AI29" s="1036"/>
      <c r="AJ29" s="1037"/>
      <c r="AK29" s="980">
        <v>1003</v>
      </c>
      <c r="AL29" s="971"/>
      <c r="AM29" s="971"/>
      <c r="AN29" s="971"/>
      <c r="AO29" s="971"/>
      <c r="AP29" s="971" t="s">
        <v>548</v>
      </c>
      <c r="AQ29" s="971"/>
      <c r="AR29" s="971"/>
      <c r="AS29" s="971"/>
      <c r="AT29" s="971"/>
      <c r="AU29" s="971" t="s">
        <v>548</v>
      </c>
      <c r="AV29" s="971"/>
      <c r="AW29" s="971"/>
      <c r="AX29" s="971"/>
      <c r="AY29" s="971"/>
      <c r="AZ29" s="1041" t="s">
        <v>548</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393</v>
      </c>
      <c r="C30" s="1031"/>
      <c r="D30" s="1031"/>
      <c r="E30" s="1031"/>
      <c r="F30" s="1031"/>
      <c r="G30" s="1031"/>
      <c r="H30" s="1031"/>
      <c r="I30" s="1031"/>
      <c r="J30" s="1031"/>
      <c r="K30" s="1031"/>
      <c r="L30" s="1031"/>
      <c r="M30" s="1031"/>
      <c r="N30" s="1031"/>
      <c r="O30" s="1031"/>
      <c r="P30" s="1032"/>
      <c r="Q30" s="1038">
        <v>5800</v>
      </c>
      <c r="R30" s="1039"/>
      <c r="S30" s="1039"/>
      <c r="T30" s="1039"/>
      <c r="U30" s="1039"/>
      <c r="V30" s="1039">
        <v>5674</v>
      </c>
      <c r="W30" s="1039"/>
      <c r="X30" s="1039"/>
      <c r="Y30" s="1039"/>
      <c r="Z30" s="1039"/>
      <c r="AA30" s="1039">
        <v>126</v>
      </c>
      <c r="AB30" s="1039"/>
      <c r="AC30" s="1039"/>
      <c r="AD30" s="1039"/>
      <c r="AE30" s="1040"/>
      <c r="AF30" s="1035">
        <v>126</v>
      </c>
      <c r="AG30" s="1036"/>
      <c r="AH30" s="1036"/>
      <c r="AI30" s="1036"/>
      <c r="AJ30" s="1037"/>
      <c r="AK30" s="980">
        <v>872</v>
      </c>
      <c r="AL30" s="971"/>
      <c r="AM30" s="971"/>
      <c r="AN30" s="971"/>
      <c r="AO30" s="971"/>
      <c r="AP30" s="971" t="s">
        <v>548</v>
      </c>
      <c r="AQ30" s="971"/>
      <c r="AR30" s="971"/>
      <c r="AS30" s="971"/>
      <c r="AT30" s="971"/>
      <c r="AU30" s="971" t="s">
        <v>548</v>
      </c>
      <c r="AV30" s="971"/>
      <c r="AW30" s="971"/>
      <c r="AX30" s="971"/>
      <c r="AY30" s="971"/>
      <c r="AZ30" s="1041" t="s">
        <v>548</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394</v>
      </c>
      <c r="C31" s="1031"/>
      <c r="D31" s="1031"/>
      <c r="E31" s="1031"/>
      <c r="F31" s="1031"/>
      <c r="G31" s="1031"/>
      <c r="H31" s="1031"/>
      <c r="I31" s="1031"/>
      <c r="J31" s="1031"/>
      <c r="K31" s="1031"/>
      <c r="L31" s="1031"/>
      <c r="M31" s="1031"/>
      <c r="N31" s="1031"/>
      <c r="O31" s="1031"/>
      <c r="P31" s="1032"/>
      <c r="Q31" s="1038">
        <v>2017</v>
      </c>
      <c r="R31" s="1039"/>
      <c r="S31" s="1039"/>
      <c r="T31" s="1039"/>
      <c r="U31" s="1039"/>
      <c r="V31" s="1039">
        <v>1898</v>
      </c>
      <c r="W31" s="1039"/>
      <c r="X31" s="1039"/>
      <c r="Y31" s="1039"/>
      <c r="Z31" s="1039"/>
      <c r="AA31" s="1039">
        <v>119</v>
      </c>
      <c r="AB31" s="1039"/>
      <c r="AC31" s="1039"/>
      <c r="AD31" s="1039"/>
      <c r="AE31" s="1040"/>
      <c r="AF31" s="1035">
        <v>367</v>
      </c>
      <c r="AG31" s="1036"/>
      <c r="AH31" s="1036"/>
      <c r="AI31" s="1036"/>
      <c r="AJ31" s="1037"/>
      <c r="AK31" s="980">
        <v>590</v>
      </c>
      <c r="AL31" s="971"/>
      <c r="AM31" s="971"/>
      <c r="AN31" s="971"/>
      <c r="AO31" s="971"/>
      <c r="AP31" s="971">
        <v>7576</v>
      </c>
      <c r="AQ31" s="971"/>
      <c r="AR31" s="971"/>
      <c r="AS31" s="971"/>
      <c r="AT31" s="971"/>
      <c r="AU31" s="971">
        <v>5137</v>
      </c>
      <c r="AV31" s="971"/>
      <c r="AW31" s="971"/>
      <c r="AX31" s="971"/>
      <c r="AY31" s="971"/>
      <c r="AZ31" s="1041" t="s">
        <v>548</v>
      </c>
      <c r="BA31" s="1041"/>
      <c r="BB31" s="1041"/>
      <c r="BC31" s="1041"/>
      <c r="BD31" s="1041"/>
      <c r="BE31" s="972" t="s">
        <v>395</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c r="C32" s="1031"/>
      <c r="D32" s="1031"/>
      <c r="E32" s="1031"/>
      <c r="F32" s="1031"/>
      <c r="G32" s="1031"/>
      <c r="H32" s="1031"/>
      <c r="I32" s="1031"/>
      <c r="J32" s="1031"/>
      <c r="K32" s="1031"/>
      <c r="L32" s="1031"/>
      <c r="M32" s="1031"/>
      <c r="N32" s="1031"/>
      <c r="O32" s="1031"/>
      <c r="P32" s="1032"/>
      <c r="Q32" s="1038"/>
      <c r="R32" s="1039"/>
      <c r="S32" s="1039"/>
      <c r="T32" s="1039"/>
      <c r="U32" s="1039"/>
      <c r="V32" s="1039"/>
      <c r="W32" s="1039"/>
      <c r="X32" s="1039"/>
      <c r="Y32" s="1039"/>
      <c r="Z32" s="1039"/>
      <c r="AA32" s="1039"/>
      <c r="AB32" s="1039"/>
      <c r="AC32" s="1039"/>
      <c r="AD32" s="1039"/>
      <c r="AE32" s="1040"/>
      <c r="AF32" s="1035"/>
      <c r="AG32" s="1036"/>
      <c r="AH32" s="1036"/>
      <c r="AI32" s="1036"/>
      <c r="AJ32" s="1037"/>
      <c r="AK32" s="980"/>
      <c r="AL32" s="971"/>
      <c r="AM32" s="971"/>
      <c r="AN32" s="971"/>
      <c r="AO32" s="971"/>
      <c r="AP32" s="971"/>
      <c r="AQ32" s="971"/>
      <c r="AR32" s="971"/>
      <c r="AS32" s="971"/>
      <c r="AT32" s="971"/>
      <c r="AU32" s="971"/>
      <c r="AV32" s="971"/>
      <c r="AW32" s="971"/>
      <c r="AX32" s="971"/>
      <c r="AY32" s="971"/>
      <c r="AZ32" s="1041"/>
      <c r="BA32" s="1041"/>
      <c r="BB32" s="1041"/>
      <c r="BC32" s="1041"/>
      <c r="BD32" s="1041"/>
      <c r="BE32" s="972"/>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396</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379</v>
      </c>
      <c r="B63" s="937" t="s">
        <v>397</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605</v>
      </c>
      <c r="AG63" s="959"/>
      <c r="AH63" s="959"/>
      <c r="AI63" s="959"/>
      <c r="AJ63" s="1022"/>
      <c r="AK63" s="1023"/>
      <c r="AL63" s="963"/>
      <c r="AM63" s="963"/>
      <c r="AN63" s="963"/>
      <c r="AO63" s="963"/>
      <c r="AP63" s="959">
        <f>SUM(AP31)</f>
        <v>7576</v>
      </c>
      <c r="AQ63" s="959"/>
      <c r="AR63" s="959"/>
      <c r="AS63" s="959"/>
      <c r="AT63" s="959"/>
      <c r="AU63" s="959">
        <f>SUM(AU31)</f>
        <v>5137</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399</v>
      </c>
      <c r="B66" s="996"/>
      <c r="C66" s="996"/>
      <c r="D66" s="996"/>
      <c r="E66" s="996"/>
      <c r="F66" s="996"/>
      <c r="G66" s="996"/>
      <c r="H66" s="996"/>
      <c r="I66" s="996"/>
      <c r="J66" s="996"/>
      <c r="K66" s="996"/>
      <c r="L66" s="996"/>
      <c r="M66" s="996"/>
      <c r="N66" s="996"/>
      <c r="O66" s="996"/>
      <c r="P66" s="997"/>
      <c r="Q66" s="1001" t="s">
        <v>383</v>
      </c>
      <c r="R66" s="1002"/>
      <c r="S66" s="1002"/>
      <c r="T66" s="1002"/>
      <c r="U66" s="1003"/>
      <c r="V66" s="1001" t="s">
        <v>384</v>
      </c>
      <c r="W66" s="1002"/>
      <c r="X66" s="1002"/>
      <c r="Y66" s="1002"/>
      <c r="Z66" s="1003"/>
      <c r="AA66" s="1001" t="s">
        <v>385</v>
      </c>
      <c r="AB66" s="1002"/>
      <c r="AC66" s="1002"/>
      <c r="AD66" s="1002"/>
      <c r="AE66" s="1003"/>
      <c r="AF66" s="1007" t="s">
        <v>386</v>
      </c>
      <c r="AG66" s="1008"/>
      <c r="AH66" s="1008"/>
      <c r="AI66" s="1008"/>
      <c r="AJ66" s="1009"/>
      <c r="AK66" s="1001" t="s">
        <v>387</v>
      </c>
      <c r="AL66" s="996"/>
      <c r="AM66" s="996"/>
      <c r="AN66" s="996"/>
      <c r="AO66" s="997"/>
      <c r="AP66" s="1001" t="s">
        <v>388</v>
      </c>
      <c r="AQ66" s="1002"/>
      <c r="AR66" s="1002"/>
      <c r="AS66" s="1002"/>
      <c r="AT66" s="1003"/>
      <c r="AU66" s="1001" t="s">
        <v>400</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556</v>
      </c>
      <c r="C68" s="986"/>
      <c r="D68" s="986"/>
      <c r="E68" s="986"/>
      <c r="F68" s="986"/>
      <c r="G68" s="986"/>
      <c r="H68" s="986"/>
      <c r="I68" s="986"/>
      <c r="J68" s="986"/>
      <c r="K68" s="986"/>
      <c r="L68" s="986"/>
      <c r="M68" s="986"/>
      <c r="N68" s="986"/>
      <c r="O68" s="986"/>
      <c r="P68" s="987"/>
      <c r="Q68" s="988">
        <v>8102</v>
      </c>
      <c r="R68" s="982"/>
      <c r="S68" s="982"/>
      <c r="T68" s="982"/>
      <c r="U68" s="982"/>
      <c r="V68" s="982">
        <v>6206</v>
      </c>
      <c r="W68" s="982"/>
      <c r="X68" s="982"/>
      <c r="Y68" s="982"/>
      <c r="Z68" s="982"/>
      <c r="AA68" s="982">
        <v>1897</v>
      </c>
      <c r="AB68" s="982"/>
      <c r="AC68" s="982"/>
      <c r="AD68" s="982"/>
      <c r="AE68" s="982"/>
      <c r="AF68" s="982">
        <v>1897</v>
      </c>
      <c r="AG68" s="982"/>
      <c r="AH68" s="982"/>
      <c r="AI68" s="982"/>
      <c r="AJ68" s="982"/>
      <c r="AK68" s="982" t="s">
        <v>548</v>
      </c>
      <c r="AL68" s="982"/>
      <c r="AM68" s="982"/>
      <c r="AN68" s="982"/>
      <c r="AO68" s="982"/>
      <c r="AP68" s="982" t="s">
        <v>548</v>
      </c>
      <c r="AQ68" s="982"/>
      <c r="AR68" s="982"/>
      <c r="AS68" s="982"/>
      <c r="AT68" s="982"/>
      <c r="AU68" s="982" t="s">
        <v>548</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557</v>
      </c>
      <c r="C69" s="975"/>
      <c r="D69" s="975"/>
      <c r="E69" s="975"/>
      <c r="F69" s="975"/>
      <c r="G69" s="975"/>
      <c r="H69" s="975"/>
      <c r="I69" s="975"/>
      <c r="J69" s="975"/>
      <c r="K69" s="975"/>
      <c r="L69" s="975"/>
      <c r="M69" s="975"/>
      <c r="N69" s="975"/>
      <c r="O69" s="975"/>
      <c r="P69" s="976"/>
      <c r="Q69" s="977">
        <v>2653</v>
      </c>
      <c r="R69" s="971"/>
      <c r="S69" s="971"/>
      <c r="T69" s="971"/>
      <c r="U69" s="971"/>
      <c r="V69" s="971">
        <v>2392</v>
      </c>
      <c r="W69" s="971"/>
      <c r="X69" s="971"/>
      <c r="Y69" s="971"/>
      <c r="Z69" s="971"/>
      <c r="AA69" s="971">
        <v>261</v>
      </c>
      <c r="AB69" s="971"/>
      <c r="AC69" s="971"/>
      <c r="AD69" s="971"/>
      <c r="AE69" s="971"/>
      <c r="AF69" s="971">
        <v>261</v>
      </c>
      <c r="AG69" s="971"/>
      <c r="AH69" s="971"/>
      <c r="AI69" s="971"/>
      <c r="AJ69" s="971"/>
      <c r="AK69" s="971" t="s">
        <v>548</v>
      </c>
      <c r="AL69" s="971"/>
      <c r="AM69" s="971"/>
      <c r="AN69" s="971"/>
      <c r="AO69" s="971"/>
      <c r="AP69" s="971" t="s">
        <v>548</v>
      </c>
      <c r="AQ69" s="971"/>
      <c r="AR69" s="971"/>
      <c r="AS69" s="971"/>
      <c r="AT69" s="971"/>
      <c r="AU69" s="971" t="s">
        <v>548</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558</v>
      </c>
      <c r="C70" s="975"/>
      <c r="D70" s="975"/>
      <c r="E70" s="975"/>
      <c r="F70" s="975"/>
      <c r="G70" s="975"/>
      <c r="H70" s="975"/>
      <c r="I70" s="975"/>
      <c r="J70" s="975"/>
      <c r="K70" s="975"/>
      <c r="L70" s="975"/>
      <c r="M70" s="975"/>
      <c r="N70" s="975"/>
      <c r="O70" s="975"/>
      <c r="P70" s="976"/>
      <c r="Q70" s="977">
        <v>1047955</v>
      </c>
      <c r="R70" s="971"/>
      <c r="S70" s="971"/>
      <c r="T70" s="971"/>
      <c r="U70" s="971"/>
      <c r="V70" s="971">
        <v>1016638</v>
      </c>
      <c r="W70" s="971"/>
      <c r="X70" s="971"/>
      <c r="Y70" s="971"/>
      <c r="Z70" s="971"/>
      <c r="AA70" s="971">
        <v>31318</v>
      </c>
      <c r="AB70" s="971"/>
      <c r="AC70" s="971"/>
      <c r="AD70" s="971"/>
      <c r="AE70" s="971"/>
      <c r="AF70" s="971">
        <v>31318</v>
      </c>
      <c r="AG70" s="971"/>
      <c r="AH70" s="971"/>
      <c r="AI70" s="971"/>
      <c r="AJ70" s="971"/>
      <c r="AK70" s="971">
        <v>1</v>
      </c>
      <c r="AL70" s="971"/>
      <c r="AM70" s="971"/>
      <c r="AN70" s="971"/>
      <c r="AO70" s="971"/>
      <c r="AP70" s="971" t="s">
        <v>548</v>
      </c>
      <c r="AQ70" s="971"/>
      <c r="AR70" s="971"/>
      <c r="AS70" s="971"/>
      <c r="AT70" s="971"/>
      <c r="AU70" s="971" t="s">
        <v>548</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559</v>
      </c>
      <c r="C71" s="975"/>
      <c r="D71" s="975"/>
      <c r="E71" s="975"/>
      <c r="F71" s="975"/>
      <c r="G71" s="975"/>
      <c r="H71" s="975"/>
      <c r="I71" s="975"/>
      <c r="J71" s="975"/>
      <c r="K71" s="975"/>
      <c r="L71" s="975"/>
      <c r="M71" s="975"/>
      <c r="N71" s="975"/>
      <c r="O71" s="975"/>
      <c r="P71" s="976"/>
      <c r="Q71" s="977">
        <v>2075</v>
      </c>
      <c r="R71" s="971"/>
      <c r="S71" s="971"/>
      <c r="T71" s="971"/>
      <c r="U71" s="971"/>
      <c r="V71" s="971">
        <v>1984</v>
      </c>
      <c r="W71" s="971"/>
      <c r="X71" s="971"/>
      <c r="Y71" s="971"/>
      <c r="Z71" s="971"/>
      <c r="AA71" s="971">
        <v>91</v>
      </c>
      <c r="AB71" s="971"/>
      <c r="AC71" s="971"/>
      <c r="AD71" s="971"/>
      <c r="AE71" s="971"/>
      <c r="AF71" s="971">
        <v>91</v>
      </c>
      <c r="AG71" s="971"/>
      <c r="AH71" s="971"/>
      <c r="AI71" s="971"/>
      <c r="AJ71" s="971"/>
      <c r="AK71" s="971">
        <v>101</v>
      </c>
      <c r="AL71" s="971"/>
      <c r="AM71" s="971"/>
      <c r="AN71" s="971"/>
      <c r="AO71" s="971"/>
      <c r="AP71" s="971">
        <v>377</v>
      </c>
      <c r="AQ71" s="971"/>
      <c r="AR71" s="971"/>
      <c r="AS71" s="971"/>
      <c r="AT71" s="971"/>
      <c r="AU71" s="971">
        <v>126</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560</v>
      </c>
      <c r="C72" s="975"/>
      <c r="D72" s="975"/>
      <c r="E72" s="975"/>
      <c r="F72" s="975"/>
      <c r="G72" s="975"/>
      <c r="H72" s="975"/>
      <c r="I72" s="975"/>
      <c r="J72" s="975"/>
      <c r="K72" s="975"/>
      <c r="L72" s="975"/>
      <c r="M72" s="975"/>
      <c r="N72" s="975"/>
      <c r="O72" s="975"/>
      <c r="P72" s="976"/>
      <c r="Q72" s="977">
        <v>4580</v>
      </c>
      <c r="R72" s="971"/>
      <c r="S72" s="971"/>
      <c r="T72" s="971"/>
      <c r="U72" s="971"/>
      <c r="V72" s="971">
        <v>4368</v>
      </c>
      <c r="W72" s="971"/>
      <c r="X72" s="971"/>
      <c r="Y72" s="971"/>
      <c r="Z72" s="971"/>
      <c r="AA72" s="971">
        <v>212</v>
      </c>
      <c r="AB72" s="971"/>
      <c r="AC72" s="971"/>
      <c r="AD72" s="971"/>
      <c r="AE72" s="971"/>
      <c r="AF72" s="971">
        <v>65</v>
      </c>
      <c r="AG72" s="971"/>
      <c r="AH72" s="971"/>
      <c r="AI72" s="971"/>
      <c r="AJ72" s="971"/>
      <c r="AK72" s="971">
        <v>50</v>
      </c>
      <c r="AL72" s="971"/>
      <c r="AM72" s="971"/>
      <c r="AN72" s="971"/>
      <c r="AO72" s="971"/>
      <c r="AP72" s="971">
        <v>644</v>
      </c>
      <c r="AQ72" s="971"/>
      <c r="AR72" s="971"/>
      <c r="AS72" s="971"/>
      <c r="AT72" s="971"/>
      <c r="AU72" s="971">
        <v>168</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t="s">
        <v>561</v>
      </c>
      <c r="C73" s="975"/>
      <c r="D73" s="975"/>
      <c r="E73" s="975"/>
      <c r="F73" s="975"/>
      <c r="G73" s="975"/>
      <c r="H73" s="975"/>
      <c r="I73" s="975"/>
      <c r="J73" s="975"/>
      <c r="K73" s="975"/>
      <c r="L73" s="975"/>
      <c r="M73" s="975"/>
      <c r="N73" s="975"/>
      <c r="O73" s="975"/>
      <c r="P73" s="976"/>
      <c r="Q73" s="977">
        <v>7070</v>
      </c>
      <c r="R73" s="971"/>
      <c r="S73" s="971"/>
      <c r="T73" s="971"/>
      <c r="U73" s="971"/>
      <c r="V73" s="971">
        <v>6154</v>
      </c>
      <c r="W73" s="971"/>
      <c r="X73" s="971"/>
      <c r="Y73" s="971"/>
      <c r="Z73" s="971"/>
      <c r="AA73" s="971">
        <v>916</v>
      </c>
      <c r="AB73" s="971"/>
      <c r="AC73" s="971"/>
      <c r="AD73" s="971"/>
      <c r="AE73" s="971"/>
      <c r="AF73" s="971">
        <v>2588</v>
      </c>
      <c r="AG73" s="971"/>
      <c r="AH73" s="971"/>
      <c r="AI73" s="971"/>
      <c r="AJ73" s="971"/>
      <c r="AK73" s="971" t="s">
        <v>548</v>
      </c>
      <c r="AL73" s="971"/>
      <c r="AM73" s="971"/>
      <c r="AN73" s="971"/>
      <c r="AO73" s="971"/>
      <c r="AP73" s="971">
        <v>2579</v>
      </c>
      <c r="AQ73" s="971"/>
      <c r="AR73" s="971"/>
      <c r="AS73" s="971"/>
      <c r="AT73" s="971"/>
      <c r="AU73" s="971" t="s">
        <v>548</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379</v>
      </c>
      <c r="B88" s="937" t="s">
        <v>401</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f>SUM(AF68:AJ73)</f>
        <v>36220</v>
      </c>
      <c r="AG88" s="959"/>
      <c r="AH88" s="959"/>
      <c r="AI88" s="959"/>
      <c r="AJ88" s="959"/>
      <c r="AK88" s="963"/>
      <c r="AL88" s="963"/>
      <c r="AM88" s="963"/>
      <c r="AN88" s="963"/>
      <c r="AO88" s="963"/>
      <c r="AP88" s="959">
        <f t="shared" ref="AP88" si="0">SUM(AP68:AT73)</f>
        <v>3600</v>
      </c>
      <c r="AQ88" s="959"/>
      <c r="AR88" s="959"/>
      <c r="AS88" s="959"/>
      <c r="AT88" s="959"/>
      <c r="AU88" s="959">
        <f t="shared" ref="AU88" si="1">SUM(AU68:AY73)</f>
        <v>294</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379</v>
      </c>
      <c r="BR102" s="937" t="s">
        <v>402</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f>SUM(CR7:CV8)</f>
        <v>3</v>
      </c>
      <c r="CS102" s="953"/>
      <c r="CT102" s="953"/>
      <c r="CU102" s="953"/>
      <c r="CV102" s="954"/>
      <c r="CW102" s="952"/>
      <c r="CX102" s="953"/>
      <c r="CY102" s="953"/>
      <c r="CZ102" s="953"/>
      <c r="DA102" s="954"/>
      <c r="DB102" s="952"/>
      <c r="DC102" s="953"/>
      <c r="DD102" s="953"/>
      <c r="DE102" s="953"/>
      <c r="DF102" s="954"/>
      <c r="DG102" s="952">
        <f t="shared" ref="DG102" si="2">SUM(DG7:DK8)</f>
        <v>261</v>
      </c>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403</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404</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407</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408</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409</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410</v>
      </c>
      <c r="AB109" s="896"/>
      <c r="AC109" s="896"/>
      <c r="AD109" s="896"/>
      <c r="AE109" s="897"/>
      <c r="AF109" s="898" t="s">
        <v>411</v>
      </c>
      <c r="AG109" s="896"/>
      <c r="AH109" s="896"/>
      <c r="AI109" s="896"/>
      <c r="AJ109" s="897"/>
      <c r="AK109" s="898" t="s">
        <v>294</v>
      </c>
      <c r="AL109" s="896"/>
      <c r="AM109" s="896"/>
      <c r="AN109" s="896"/>
      <c r="AO109" s="897"/>
      <c r="AP109" s="898" t="s">
        <v>412</v>
      </c>
      <c r="AQ109" s="896"/>
      <c r="AR109" s="896"/>
      <c r="AS109" s="896"/>
      <c r="AT109" s="929"/>
      <c r="AU109" s="895" t="s">
        <v>409</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410</v>
      </c>
      <c r="BR109" s="896"/>
      <c r="BS109" s="896"/>
      <c r="BT109" s="896"/>
      <c r="BU109" s="897"/>
      <c r="BV109" s="898" t="s">
        <v>411</v>
      </c>
      <c r="BW109" s="896"/>
      <c r="BX109" s="896"/>
      <c r="BY109" s="896"/>
      <c r="BZ109" s="897"/>
      <c r="CA109" s="898" t="s">
        <v>294</v>
      </c>
      <c r="CB109" s="896"/>
      <c r="CC109" s="896"/>
      <c r="CD109" s="896"/>
      <c r="CE109" s="897"/>
      <c r="CF109" s="936" t="s">
        <v>412</v>
      </c>
      <c r="CG109" s="936"/>
      <c r="CH109" s="936"/>
      <c r="CI109" s="936"/>
      <c r="CJ109" s="936"/>
      <c r="CK109" s="898" t="s">
        <v>413</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410</v>
      </c>
      <c r="DH109" s="896"/>
      <c r="DI109" s="896"/>
      <c r="DJ109" s="896"/>
      <c r="DK109" s="897"/>
      <c r="DL109" s="898" t="s">
        <v>411</v>
      </c>
      <c r="DM109" s="896"/>
      <c r="DN109" s="896"/>
      <c r="DO109" s="896"/>
      <c r="DP109" s="897"/>
      <c r="DQ109" s="898" t="s">
        <v>294</v>
      </c>
      <c r="DR109" s="896"/>
      <c r="DS109" s="896"/>
      <c r="DT109" s="896"/>
      <c r="DU109" s="897"/>
      <c r="DV109" s="898" t="s">
        <v>412</v>
      </c>
      <c r="DW109" s="896"/>
      <c r="DX109" s="896"/>
      <c r="DY109" s="896"/>
      <c r="DZ109" s="929"/>
    </row>
    <row r="110" spans="1:131" s="218" customFormat="1" ht="26.25" customHeight="1" x14ac:dyDescent="0.2">
      <c r="A110" s="807" t="s">
        <v>414</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1014536</v>
      </c>
      <c r="AB110" s="889"/>
      <c r="AC110" s="889"/>
      <c r="AD110" s="889"/>
      <c r="AE110" s="890"/>
      <c r="AF110" s="891">
        <v>982532</v>
      </c>
      <c r="AG110" s="889"/>
      <c r="AH110" s="889"/>
      <c r="AI110" s="889"/>
      <c r="AJ110" s="890"/>
      <c r="AK110" s="891">
        <v>983084</v>
      </c>
      <c r="AL110" s="889"/>
      <c r="AM110" s="889"/>
      <c r="AN110" s="889"/>
      <c r="AO110" s="890"/>
      <c r="AP110" s="892">
        <v>5.2</v>
      </c>
      <c r="AQ110" s="893"/>
      <c r="AR110" s="893"/>
      <c r="AS110" s="893"/>
      <c r="AT110" s="894"/>
      <c r="AU110" s="930" t="s">
        <v>69</v>
      </c>
      <c r="AV110" s="931"/>
      <c r="AW110" s="931"/>
      <c r="AX110" s="931"/>
      <c r="AY110" s="931"/>
      <c r="AZ110" s="860" t="s">
        <v>415</v>
      </c>
      <c r="BA110" s="808"/>
      <c r="BB110" s="808"/>
      <c r="BC110" s="808"/>
      <c r="BD110" s="808"/>
      <c r="BE110" s="808"/>
      <c r="BF110" s="808"/>
      <c r="BG110" s="808"/>
      <c r="BH110" s="808"/>
      <c r="BI110" s="808"/>
      <c r="BJ110" s="808"/>
      <c r="BK110" s="808"/>
      <c r="BL110" s="808"/>
      <c r="BM110" s="808"/>
      <c r="BN110" s="808"/>
      <c r="BO110" s="808"/>
      <c r="BP110" s="809"/>
      <c r="BQ110" s="861">
        <v>6913033</v>
      </c>
      <c r="BR110" s="842"/>
      <c r="BS110" s="842"/>
      <c r="BT110" s="842"/>
      <c r="BU110" s="842"/>
      <c r="BV110" s="842">
        <v>6567896</v>
      </c>
      <c r="BW110" s="842"/>
      <c r="BX110" s="842"/>
      <c r="BY110" s="842"/>
      <c r="BZ110" s="842"/>
      <c r="CA110" s="842">
        <v>7125467</v>
      </c>
      <c r="CB110" s="842"/>
      <c r="CC110" s="842"/>
      <c r="CD110" s="842"/>
      <c r="CE110" s="842"/>
      <c r="CF110" s="866">
        <v>38</v>
      </c>
      <c r="CG110" s="867"/>
      <c r="CH110" s="867"/>
      <c r="CI110" s="867"/>
      <c r="CJ110" s="867"/>
      <c r="CK110" s="926" t="s">
        <v>416</v>
      </c>
      <c r="CL110" s="819"/>
      <c r="CM110" s="860" t="s">
        <v>417</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2">
      <c r="A111" s="774" t="s">
        <v>418</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419</v>
      </c>
      <c r="BA111" s="752"/>
      <c r="BB111" s="752"/>
      <c r="BC111" s="752"/>
      <c r="BD111" s="752"/>
      <c r="BE111" s="752"/>
      <c r="BF111" s="752"/>
      <c r="BG111" s="752"/>
      <c r="BH111" s="752"/>
      <c r="BI111" s="752"/>
      <c r="BJ111" s="752"/>
      <c r="BK111" s="752"/>
      <c r="BL111" s="752"/>
      <c r="BM111" s="752"/>
      <c r="BN111" s="752"/>
      <c r="BO111" s="752"/>
      <c r="BP111" s="753"/>
      <c r="BQ111" s="816">
        <v>39453</v>
      </c>
      <c r="BR111" s="817"/>
      <c r="BS111" s="817"/>
      <c r="BT111" s="817"/>
      <c r="BU111" s="817"/>
      <c r="BV111" s="817">
        <v>111836</v>
      </c>
      <c r="BW111" s="817"/>
      <c r="BX111" s="817"/>
      <c r="BY111" s="817"/>
      <c r="BZ111" s="817"/>
      <c r="CA111" s="817">
        <v>256323</v>
      </c>
      <c r="CB111" s="817"/>
      <c r="CC111" s="817"/>
      <c r="CD111" s="817"/>
      <c r="CE111" s="817"/>
      <c r="CF111" s="875">
        <v>1.4</v>
      </c>
      <c r="CG111" s="876"/>
      <c r="CH111" s="876"/>
      <c r="CI111" s="876"/>
      <c r="CJ111" s="876"/>
      <c r="CK111" s="927"/>
      <c r="CL111" s="821"/>
      <c r="CM111" s="815" t="s">
        <v>420</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2">
      <c r="A112" s="912" t="s">
        <v>421</v>
      </c>
      <c r="B112" s="913"/>
      <c r="C112" s="752" t="s">
        <v>422</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423</v>
      </c>
      <c r="BA112" s="752"/>
      <c r="BB112" s="752"/>
      <c r="BC112" s="752"/>
      <c r="BD112" s="752"/>
      <c r="BE112" s="752"/>
      <c r="BF112" s="752"/>
      <c r="BG112" s="752"/>
      <c r="BH112" s="752"/>
      <c r="BI112" s="752"/>
      <c r="BJ112" s="752"/>
      <c r="BK112" s="752"/>
      <c r="BL112" s="752"/>
      <c r="BM112" s="752"/>
      <c r="BN112" s="752"/>
      <c r="BO112" s="752"/>
      <c r="BP112" s="753"/>
      <c r="BQ112" s="816">
        <v>5539864</v>
      </c>
      <c r="BR112" s="817"/>
      <c r="BS112" s="817"/>
      <c r="BT112" s="817"/>
      <c r="BU112" s="817"/>
      <c r="BV112" s="817">
        <v>5329269</v>
      </c>
      <c r="BW112" s="817"/>
      <c r="BX112" s="817"/>
      <c r="BY112" s="817"/>
      <c r="BZ112" s="817"/>
      <c r="CA112" s="817">
        <v>5136713</v>
      </c>
      <c r="CB112" s="817"/>
      <c r="CC112" s="817"/>
      <c r="CD112" s="817"/>
      <c r="CE112" s="817"/>
      <c r="CF112" s="875">
        <v>27.4</v>
      </c>
      <c r="CG112" s="876"/>
      <c r="CH112" s="876"/>
      <c r="CI112" s="876"/>
      <c r="CJ112" s="876"/>
      <c r="CK112" s="927"/>
      <c r="CL112" s="821"/>
      <c r="CM112" s="815" t="s">
        <v>424</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2">
      <c r="A113" s="914"/>
      <c r="B113" s="915"/>
      <c r="C113" s="752" t="s">
        <v>425</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556828</v>
      </c>
      <c r="AB113" s="919"/>
      <c r="AC113" s="919"/>
      <c r="AD113" s="919"/>
      <c r="AE113" s="920"/>
      <c r="AF113" s="921">
        <v>459654</v>
      </c>
      <c r="AG113" s="919"/>
      <c r="AH113" s="919"/>
      <c r="AI113" s="919"/>
      <c r="AJ113" s="920"/>
      <c r="AK113" s="921">
        <v>430970</v>
      </c>
      <c r="AL113" s="919"/>
      <c r="AM113" s="919"/>
      <c r="AN113" s="919"/>
      <c r="AO113" s="920"/>
      <c r="AP113" s="922">
        <v>2.2999999999999998</v>
      </c>
      <c r="AQ113" s="923"/>
      <c r="AR113" s="923"/>
      <c r="AS113" s="923"/>
      <c r="AT113" s="924"/>
      <c r="AU113" s="932"/>
      <c r="AV113" s="933"/>
      <c r="AW113" s="933"/>
      <c r="AX113" s="933"/>
      <c r="AY113" s="933"/>
      <c r="AZ113" s="815" t="s">
        <v>426</v>
      </c>
      <c r="BA113" s="752"/>
      <c r="BB113" s="752"/>
      <c r="BC113" s="752"/>
      <c r="BD113" s="752"/>
      <c r="BE113" s="752"/>
      <c r="BF113" s="752"/>
      <c r="BG113" s="752"/>
      <c r="BH113" s="752"/>
      <c r="BI113" s="752"/>
      <c r="BJ113" s="752"/>
      <c r="BK113" s="752"/>
      <c r="BL113" s="752"/>
      <c r="BM113" s="752"/>
      <c r="BN113" s="752"/>
      <c r="BO113" s="752"/>
      <c r="BP113" s="753"/>
      <c r="BQ113" s="816">
        <v>283450</v>
      </c>
      <c r="BR113" s="817"/>
      <c r="BS113" s="817"/>
      <c r="BT113" s="817"/>
      <c r="BU113" s="817"/>
      <c r="BV113" s="817">
        <v>285563</v>
      </c>
      <c r="BW113" s="817"/>
      <c r="BX113" s="817"/>
      <c r="BY113" s="817"/>
      <c r="BZ113" s="817"/>
      <c r="CA113" s="817">
        <v>293955</v>
      </c>
      <c r="CB113" s="817"/>
      <c r="CC113" s="817"/>
      <c r="CD113" s="817"/>
      <c r="CE113" s="817"/>
      <c r="CF113" s="875">
        <v>1.6</v>
      </c>
      <c r="CG113" s="876"/>
      <c r="CH113" s="876"/>
      <c r="CI113" s="876"/>
      <c r="CJ113" s="876"/>
      <c r="CK113" s="927"/>
      <c r="CL113" s="821"/>
      <c r="CM113" s="815" t="s">
        <v>427</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
      <c r="A114" s="914"/>
      <c r="B114" s="915"/>
      <c r="C114" s="752" t="s">
        <v>428</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47273</v>
      </c>
      <c r="AB114" s="780"/>
      <c r="AC114" s="780"/>
      <c r="AD114" s="780"/>
      <c r="AE114" s="781"/>
      <c r="AF114" s="782">
        <v>67568</v>
      </c>
      <c r="AG114" s="780"/>
      <c r="AH114" s="780"/>
      <c r="AI114" s="780"/>
      <c r="AJ114" s="781"/>
      <c r="AK114" s="782">
        <v>71571</v>
      </c>
      <c r="AL114" s="780"/>
      <c r="AM114" s="780"/>
      <c r="AN114" s="780"/>
      <c r="AO114" s="781"/>
      <c r="AP114" s="824">
        <v>0.4</v>
      </c>
      <c r="AQ114" s="825"/>
      <c r="AR114" s="825"/>
      <c r="AS114" s="825"/>
      <c r="AT114" s="826"/>
      <c r="AU114" s="932"/>
      <c r="AV114" s="933"/>
      <c r="AW114" s="933"/>
      <c r="AX114" s="933"/>
      <c r="AY114" s="933"/>
      <c r="AZ114" s="815" t="s">
        <v>429</v>
      </c>
      <c r="BA114" s="752"/>
      <c r="BB114" s="752"/>
      <c r="BC114" s="752"/>
      <c r="BD114" s="752"/>
      <c r="BE114" s="752"/>
      <c r="BF114" s="752"/>
      <c r="BG114" s="752"/>
      <c r="BH114" s="752"/>
      <c r="BI114" s="752"/>
      <c r="BJ114" s="752"/>
      <c r="BK114" s="752"/>
      <c r="BL114" s="752"/>
      <c r="BM114" s="752"/>
      <c r="BN114" s="752"/>
      <c r="BO114" s="752"/>
      <c r="BP114" s="753"/>
      <c r="BQ114" s="816" t="s">
        <v>122</v>
      </c>
      <c r="BR114" s="817"/>
      <c r="BS114" s="817"/>
      <c r="BT114" s="817"/>
      <c r="BU114" s="817"/>
      <c r="BV114" s="817" t="s">
        <v>122</v>
      </c>
      <c r="BW114" s="817"/>
      <c r="BX114" s="817"/>
      <c r="BY114" s="817"/>
      <c r="BZ114" s="817"/>
      <c r="CA114" s="817" t="s">
        <v>122</v>
      </c>
      <c r="CB114" s="817"/>
      <c r="CC114" s="817"/>
      <c r="CD114" s="817"/>
      <c r="CE114" s="817"/>
      <c r="CF114" s="875" t="s">
        <v>122</v>
      </c>
      <c r="CG114" s="876"/>
      <c r="CH114" s="876"/>
      <c r="CI114" s="876"/>
      <c r="CJ114" s="876"/>
      <c r="CK114" s="927"/>
      <c r="CL114" s="821"/>
      <c r="CM114" s="815" t="s">
        <v>430</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431</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432</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433</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v>39453</v>
      </c>
      <c r="DH115" s="780"/>
      <c r="DI115" s="780"/>
      <c r="DJ115" s="780"/>
      <c r="DK115" s="781"/>
      <c r="DL115" s="782">
        <v>111836</v>
      </c>
      <c r="DM115" s="780"/>
      <c r="DN115" s="780"/>
      <c r="DO115" s="780"/>
      <c r="DP115" s="781"/>
      <c r="DQ115" s="782">
        <v>256323</v>
      </c>
      <c r="DR115" s="780"/>
      <c r="DS115" s="780"/>
      <c r="DT115" s="780"/>
      <c r="DU115" s="781"/>
      <c r="DV115" s="824">
        <v>1.4</v>
      </c>
      <c r="DW115" s="825"/>
      <c r="DX115" s="825"/>
      <c r="DY115" s="825"/>
      <c r="DZ115" s="826"/>
    </row>
    <row r="116" spans="1:130" s="218" customFormat="1" ht="26.25" customHeight="1" x14ac:dyDescent="0.2">
      <c r="A116" s="916"/>
      <c r="B116" s="917"/>
      <c r="C116" s="839" t="s">
        <v>434</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435</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436</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437</v>
      </c>
      <c r="Z117" s="897"/>
      <c r="AA117" s="902">
        <v>1618637</v>
      </c>
      <c r="AB117" s="903"/>
      <c r="AC117" s="903"/>
      <c r="AD117" s="903"/>
      <c r="AE117" s="904"/>
      <c r="AF117" s="905">
        <v>1509754</v>
      </c>
      <c r="AG117" s="903"/>
      <c r="AH117" s="903"/>
      <c r="AI117" s="903"/>
      <c r="AJ117" s="904"/>
      <c r="AK117" s="905">
        <v>1485625</v>
      </c>
      <c r="AL117" s="903"/>
      <c r="AM117" s="903"/>
      <c r="AN117" s="903"/>
      <c r="AO117" s="904"/>
      <c r="AP117" s="906"/>
      <c r="AQ117" s="907"/>
      <c r="AR117" s="907"/>
      <c r="AS117" s="907"/>
      <c r="AT117" s="908"/>
      <c r="AU117" s="932"/>
      <c r="AV117" s="933"/>
      <c r="AW117" s="933"/>
      <c r="AX117" s="933"/>
      <c r="AY117" s="933"/>
      <c r="AZ117" s="863" t="s">
        <v>438</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439</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413</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410</v>
      </c>
      <c r="AB118" s="896"/>
      <c r="AC118" s="896"/>
      <c r="AD118" s="896"/>
      <c r="AE118" s="897"/>
      <c r="AF118" s="898" t="s">
        <v>411</v>
      </c>
      <c r="AG118" s="896"/>
      <c r="AH118" s="896"/>
      <c r="AI118" s="896"/>
      <c r="AJ118" s="897"/>
      <c r="AK118" s="898" t="s">
        <v>294</v>
      </c>
      <c r="AL118" s="896"/>
      <c r="AM118" s="896"/>
      <c r="AN118" s="896"/>
      <c r="AO118" s="897"/>
      <c r="AP118" s="899" t="s">
        <v>412</v>
      </c>
      <c r="AQ118" s="900"/>
      <c r="AR118" s="900"/>
      <c r="AS118" s="900"/>
      <c r="AT118" s="901"/>
      <c r="AU118" s="932"/>
      <c r="AV118" s="933"/>
      <c r="AW118" s="933"/>
      <c r="AX118" s="933"/>
      <c r="AY118" s="933"/>
      <c r="AZ118" s="838" t="s">
        <v>440</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441</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416</v>
      </c>
      <c r="B119" s="819"/>
      <c r="C119" s="860" t="s">
        <v>417</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442</v>
      </c>
      <c r="BP119" s="878"/>
      <c r="BQ119" s="879">
        <v>12775800</v>
      </c>
      <c r="BR119" s="845"/>
      <c r="BS119" s="845"/>
      <c r="BT119" s="845"/>
      <c r="BU119" s="845"/>
      <c r="BV119" s="845">
        <v>12294564</v>
      </c>
      <c r="BW119" s="845"/>
      <c r="BX119" s="845"/>
      <c r="BY119" s="845"/>
      <c r="BZ119" s="845"/>
      <c r="CA119" s="845">
        <v>12812458</v>
      </c>
      <c r="CB119" s="845"/>
      <c r="CC119" s="845"/>
      <c r="CD119" s="845"/>
      <c r="CE119" s="845"/>
      <c r="CF119" s="748"/>
      <c r="CG119" s="749"/>
      <c r="CH119" s="749"/>
      <c r="CI119" s="749"/>
      <c r="CJ119" s="834"/>
      <c r="CK119" s="928"/>
      <c r="CL119" s="823"/>
      <c r="CM119" s="838" t="s">
        <v>443</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2">
      <c r="A120" s="820"/>
      <c r="B120" s="821"/>
      <c r="C120" s="815" t="s">
        <v>420</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444</v>
      </c>
      <c r="AV120" s="881"/>
      <c r="AW120" s="881"/>
      <c r="AX120" s="881"/>
      <c r="AY120" s="882"/>
      <c r="AZ120" s="860" t="s">
        <v>445</v>
      </c>
      <c r="BA120" s="808"/>
      <c r="BB120" s="808"/>
      <c r="BC120" s="808"/>
      <c r="BD120" s="808"/>
      <c r="BE120" s="808"/>
      <c r="BF120" s="808"/>
      <c r="BG120" s="808"/>
      <c r="BH120" s="808"/>
      <c r="BI120" s="808"/>
      <c r="BJ120" s="808"/>
      <c r="BK120" s="808"/>
      <c r="BL120" s="808"/>
      <c r="BM120" s="808"/>
      <c r="BN120" s="808"/>
      <c r="BO120" s="808"/>
      <c r="BP120" s="809"/>
      <c r="BQ120" s="861">
        <v>9494751</v>
      </c>
      <c r="BR120" s="842"/>
      <c r="BS120" s="842"/>
      <c r="BT120" s="842"/>
      <c r="BU120" s="842"/>
      <c r="BV120" s="842">
        <v>9860125</v>
      </c>
      <c r="BW120" s="842"/>
      <c r="BX120" s="842"/>
      <c r="BY120" s="842"/>
      <c r="BZ120" s="842"/>
      <c r="CA120" s="842">
        <v>9270458</v>
      </c>
      <c r="CB120" s="842"/>
      <c r="CC120" s="842"/>
      <c r="CD120" s="842"/>
      <c r="CE120" s="842"/>
      <c r="CF120" s="866">
        <v>49.5</v>
      </c>
      <c r="CG120" s="867"/>
      <c r="CH120" s="867"/>
      <c r="CI120" s="867"/>
      <c r="CJ120" s="867"/>
      <c r="CK120" s="868" t="s">
        <v>446</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v>5539864</v>
      </c>
      <c r="DH120" s="842"/>
      <c r="DI120" s="842"/>
      <c r="DJ120" s="842"/>
      <c r="DK120" s="842"/>
      <c r="DL120" s="842">
        <v>5329269</v>
      </c>
      <c r="DM120" s="842"/>
      <c r="DN120" s="842"/>
      <c r="DO120" s="842"/>
      <c r="DP120" s="842"/>
      <c r="DQ120" s="842">
        <v>5136713</v>
      </c>
      <c r="DR120" s="842"/>
      <c r="DS120" s="842"/>
      <c r="DT120" s="842"/>
      <c r="DU120" s="842"/>
      <c r="DV120" s="843">
        <v>27.4</v>
      </c>
      <c r="DW120" s="843"/>
      <c r="DX120" s="843"/>
      <c r="DY120" s="843"/>
      <c r="DZ120" s="844"/>
    </row>
    <row r="121" spans="1:130" s="218" customFormat="1" ht="26.25" customHeight="1" x14ac:dyDescent="0.2">
      <c r="A121" s="820"/>
      <c r="B121" s="821"/>
      <c r="C121" s="863" t="s">
        <v>447</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448</v>
      </c>
      <c r="BA121" s="752"/>
      <c r="BB121" s="752"/>
      <c r="BC121" s="752"/>
      <c r="BD121" s="752"/>
      <c r="BE121" s="752"/>
      <c r="BF121" s="752"/>
      <c r="BG121" s="752"/>
      <c r="BH121" s="752"/>
      <c r="BI121" s="752"/>
      <c r="BJ121" s="752"/>
      <c r="BK121" s="752"/>
      <c r="BL121" s="752"/>
      <c r="BM121" s="752"/>
      <c r="BN121" s="752"/>
      <c r="BO121" s="752"/>
      <c r="BP121" s="753"/>
      <c r="BQ121" s="816">
        <v>3882813</v>
      </c>
      <c r="BR121" s="817"/>
      <c r="BS121" s="817"/>
      <c r="BT121" s="817"/>
      <c r="BU121" s="817"/>
      <c r="BV121" s="817">
        <v>4249634</v>
      </c>
      <c r="BW121" s="817"/>
      <c r="BX121" s="817"/>
      <c r="BY121" s="817"/>
      <c r="BZ121" s="817"/>
      <c r="CA121" s="817">
        <v>4359013</v>
      </c>
      <c r="CB121" s="817"/>
      <c r="CC121" s="817"/>
      <c r="CD121" s="817"/>
      <c r="CE121" s="817"/>
      <c r="CF121" s="875">
        <v>23.3</v>
      </c>
      <c r="CG121" s="876"/>
      <c r="CH121" s="876"/>
      <c r="CI121" s="876"/>
      <c r="CJ121" s="876"/>
      <c r="CK121" s="869"/>
      <c r="CL121" s="855"/>
      <c r="CM121" s="855"/>
      <c r="CN121" s="855"/>
      <c r="CO121" s="856"/>
      <c r="CP121" s="835" t="s">
        <v>393</v>
      </c>
      <c r="CQ121" s="836"/>
      <c r="CR121" s="836"/>
      <c r="CS121" s="836"/>
      <c r="CT121" s="836"/>
      <c r="CU121" s="836"/>
      <c r="CV121" s="836"/>
      <c r="CW121" s="836"/>
      <c r="CX121" s="836"/>
      <c r="CY121" s="836"/>
      <c r="CZ121" s="836"/>
      <c r="DA121" s="836"/>
      <c r="DB121" s="836"/>
      <c r="DC121" s="836"/>
      <c r="DD121" s="836"/>
      <c r="DE121" s="836"/>
      <c r="DF121" s="837"/>
      <c r="DG121" s="816" t="s">
        <v>122</v>
      </c>
      <c r="DH121" s="817"/>
      <c r="DI121" s="817"/>
      <c r="DJ121" s="817"/>
      <c r="DK121" s="817"/>
      <c r="DL121" s="817" t="s">
        <v>122</v>
      </c>
      <c r="DM121" s="817"/>
      <c r="DN121" s="817"/>
      <c r="DO121" s="817"/>
      <c r="DP121" s="817"/>
      <c r="DQ121" s="817" t="s">
        <v>122</v>
      </c>
      <c r="DR121" s="817"/>
      <c r="DS121" s="817"/>
      <c r="DT121" s="817"/>
      <c r="DU121" s="817"/>
      <c r="DV121" s="794" t="s">
        <v>122</v>
      </c>
      <c r="DW121" s="794"/>
      <c r="DX121" s="794"/>
      <c r="DY121" s="794"/>
      <c r="DZ121" s="795"/>
    </row>
    <row r="122" spans="1:130" s="218" customFormat="1" ht="26.25" customHeight="1" x14ac:dyDescent="0.2">
      <c r="A122" s="820"/>
      <c r="B122" s="821"/>
      <c r="C122" s="815" t="s">
        <v>430</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449</v>
      </c>
      <c r="BA122" s="839"/>
      <c r="BB122" s="839"/>
      <c r="BC122" s="839"/>
      <c r="BD122" s="839"/>
      <c r="BE122" s="839"/>
      <c r="BF122" s="839"/>
      <c r="BG122" s="839"/>
      <c r="BH122" s="839"/>
      <c r="BI122" s="839"/>
      <c r="BJ122" s="839"/>
      <c r="BK122" s="839"/>
      <c r="BL122" s="839"/>
      <c r="BM122" s="839"/>
      <c r="BN122" s="839"/>
      <c r="BO122" s="839"/>
      <c r="BP122" s="840"/>
      <c r="BQ122" s="879">
        <v>7729127</v>
      </c>
      <c r="BR122" s="845"/>
      <c r="BS122" s="845"/>
      <c r="BT122" s="845"/>
      <c r="BU122" s="845"/>
      <c r="BV122" s="845">
        <v>7052328</v>
      </c>
      <c r="BW122" s="845"/>
      <c r="BX122" s="845"/>
      <c r="BY122" s="845"/>
      <c r="BZ122" s="845"/>
      <c r="CA122" s="845">
        <v>6472746</v>
      </c>
      <c r="CB122" s="845"/>
      <c r="CC122" s="845"/>
      <c r="CD122" s="845"/>
      <c r="CE122" s="845"/>
      <c r="CF122" s="846">
        <v>34.6</v>
      </c>
      <c r="CG122" s="847"/>
      <c r="CH122" s="847"/>
      <c r="CI122" s="847"/>
      <c r="CJ122" s="847"/>
      <c r="CK122" s="869"/>
      <c r="CL122" s="855"/>
      <c r="CM122" s="855"/>
      <c r="CN122" s="855"/>
      <c r="CO122" s="856"/>
      <c r="CP122" s="835" t="s">
        <v>392</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2">
      <c r="A123" s="820"/>
      <c r="B123" s="821"/>
      <c r="C123" s="815" t="s">
        <v>436</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450</v>
      </c>
      <c r="BP123" s="878"/>
      <c r="BQ123" s="832">
        <v>21106691</v>
      </c>
      <c r="BR123" s="833"/>
      <c r="BS123" s="833"/>
      <c r="BT123" s="833"/>
      <c r="BU123" s="833"/>
      <c r="BV123" s="833">
        <v>21162087</v>
      </c>
      <c r="BW123" s="833"/>
      <c r="BX123" s="833"/>
      <c r="BY123" s="833"/>
      <c r="BZ123" s="833"/>
      <c r="CA123" s="833">
        <v>20102217</v>
      </c>
      <c r="CB123" s="833"/>
      <c r="CC123" s="833"/>
      <c r="CD123" s="833"/>
      <c r="CE123" s="833"/>
      <c r="CF123" s="748"/>
      <c r="CG123" s="749"/>
      <c r="CH123" s="749"/>
      <c r="CI123" s="749"/>
      <c r="CJ123" s="834"/>
      <c r="CK123" s="869"/>
      <c r="CL123" s="855"/>
      <c r="CM123" s="855"/>
      <c r="CN123" s="855"/>
      <c r="CO123" s="856"/>
      <c r="CP123" s="835" t="s">
        <v>391</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5">
      <c r="A124" s="820"/>
      <c r="B124" s="821"/>
      <c r="C124" s="815" t="s">
        <v>439</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451</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452</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2">
      <c r="A125" s="820"/>
      <c r="B125" s="821"/>
      <c r="C125" s="815" t="s">
        <v>441</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453</v>
      </c>
      <c r="CL125" s="852"/>
      <c r="CM125" s="852"/>
      <c r="CN125" s="852"/>
      <c r="CO125" s="853"/>
      <c r="CP125" s="860" t="s">
        <v>454</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5" t="s">
        <v>443</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455</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2">
      <c r="A127" s="822"/>
      <c r="B127" s="823"/>
      <c r="C127" s="838" t="s">
        <v>456</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457</v>
      </c>
      <c r="AY127" s="812"/>
      <c r="AZ127" s="812"/>
      <c r="BA127" s="812"/>
      <c r="BB127" s="812"/>
      <c r="BC127" s="812"/>
      <c r="BD127" s="812"/>
      <c r="BE127" s="813"/>
      <c r="BF127" s="811" t="s">
        <v>458</v>
      </c>
      <c r="BG127" s="812"/>
      <c r="BH127" s="812"/>
      <c r="BI127" s="812"/>
      <c r="BJ127" s="812"/>
      <c r="BK127" s="812"/>
      <c r="BL127" s="813"/>
      <c r="BM127" s="811" t="s">
        <v>459</v>
      </c>
      <c r="BN127" s="812"/>
      <c r="BO127" s="812"/>
      <c r="BP127" s="812"/>
      <c r="BQ127" s="812"/>
      <c r="BR127" s="812"/>
      <c r="BS127" s="813"/>
      <c r="BT127" s="811" t="s">
        <v>460</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461</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5">
      <c r="A128" s="796" t="s">
        <v>462</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463</v>
      </c>
      <c r="X128" s="798"/>
      <c r="Y128" s="798"/>
      <c r="Z128" s="799"/>
      <c r="AA128" s="800">
        <v>397281</v>
      </c>
      <c r="AB128" s="801"/>
      <c r="AC128" s="801"/>
      <c r="AD128" s="801"/>
      <c r="AE128" s="802"/>
      <c r="AF128" s="803">
        <v>504855</v>
      </c>
      <c r="AG128" s="801"/>
      <c r="AH128" s="801"/>
      <c r="AI128" s="801"/>
      <c r="AJ128" s="802"/>
      <c r="AK128" s="803">
        <v>393731</v>
      </c>
      <c r="AL128" s="801"/>
      <c r="AM128" s="801"/>
      <c r="AN128" s="801"/>
      <c r="AO128" s="802"/>
      <c r="AP128" s="804"/>
      <c r="AQ128" s="805"/>
      <c r="AR128" s="805"/>
      <c r="AS128" s="805"/>
      <c r="AT128" s="806"/>
      <c r="AU128" s="220"/>
      <c r="AV128" s="220"/>
      <c r="AW128" s="220"/>
      <c r="AX128" s="807" t="s">
        <v>464</v>
      </c>
      <c r="AY128" s="808"/>
      <c r="AZ128" s="808"/>
      <c r="BA128" s="808"/>
      <c r="BB128" s="808"/>
      <c r="BC128" s="808"/>
      <c r="BD128" s="808"/>
      <c r="BE128" s="809"/>
      <c r="BF128" s="786" t="s">
        <v>122</v>
      </c>
      <c r="BG128" s="787"/>
      <c r="BH128" s="787"/>
      <c r="BI128" s="787"/>
      <c r="BJ128" s="787"/>
      <c r="BK128" s="787"/>
      <c r="BL128" s="810"/>
      <c r="BM128" s="786">
        <v>12.52</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465</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2">
      <c r="A129" s="774" t="s">
        <v>103</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466</v>
      </c>
      <c r="X129" s="777"/>
      <c r="Y129" s="777"/>
      <c r="Z129" s="778"/>
      <c r="AA129" s="779">
        <v>18355469</v>
      </c>
      <c r="AB129" s="780"/>
      <c r="AC129" s="780"/>
      <c r="AD129" s="780"/>
      <c r="AE129" s="781"/>
      <c r="AF129" s="782">
        <v>19086910</v>
      </c>
      <c r="AG129" s="780"/>
      <c r="AH129" s="780"/>
      <c r="AI129" s="780"/>
      <c r="AJ129" s="781"/>
      <c r="AK129" s="782">
        <v>19570785</v>
      </c>
      <c r="AL129" s="780"/>
      <c r="AM129" s="780"/>
      <c r="AN129" s="780"/>
      <c r="AO129" s="781"/>
      <c r="AP129" s="783"/>
      <c r="AQ129" s="784"/>
      <c r="AR129" s="784"/>
      <c r="AS129" s="784"/>
      <c r="AT129" s="785"/>
      <c r="AU129" s="221"/>
      <c r="AV129" s="221"/>
      <c r="AW129" s="221"/>
      <c r="AX129" s="751" t="s">
        <v>467</v>
      </c>
      <c r="AY129" s="752"/>
      <c r="AZ129" s="752"/>
      <c r="BA129" s="752"/>
      <c r="BB129" s="752"/>
      <c r="BC129" s="752"/>
      <c r="BD129" s="752"/>
      <c r="BE129" s="753"/>
      <c r="BF129" s="770" t="s">
        <v>122</v>
      </c>
      <c r="BG129" s="771"/>
      <c r="BH129" s="771"/>
      <c r="BI129" s="771"/>
      <c r="BJ129" s="771"/>
      <c r="BK129" s="771"/>
      <c r="BL129" s="772"/>
      <c r="BM129" s="770">
        <v>17.52</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468</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469</v>
      </c>
      <c r="X130" s="777"/>
      <c r="Y130" s="777"/>
      <c r="Z130" s="778"/>
      <c r="AA130" s="779">
        <v>1034947</v>
      </c>
      <c r="AB130" s="780"/>
      <c r="AC130" s="780"/>
      <c r="AD130" s="780"/>
      <c r="AE130" s="781"/>
      <c r="AF130" s="782">
        <v>952985</v>
      </c>
      <c r="AG130" s="780"/>
      <c r="AH130" s="780"/>
      <c r="AI130" s="780"/>
      <c r="AJ130" s="781"/>
      <c r="AK130" s="782">
        <v>837313</v>
      </c>
      <c r="AL130" s="780"/>
      <c r="AM130" s="780"/>
      <c r="AN130" s="780"/>
      <c r="AO130" s="781"/>
      <c r="AP130" s="783"/>
      <c r="AQ130" s="784"/>
      <c r="AR130" s="784"/>
      <c r="AS130" s="784"/>
      <c r="AT130" s="785"/>
      <c r="AU130" s="221"/>
      <c r="AV130" s="221"/>
      <c r="AW130" s="221"/>
      <c r="AX130" s="751" t="s">
        <v>470</v>
      </c>
      <c r="AY130" s="752"/>
      <c r="AZ130" s="752"/>
      <c r="BA130" s="752"/>
      <c r="BB130" s="752"/>
      <c r="BC130" s="752"/>
      <c r="BD130" s="752"/>
      <c r="BE130" s="753"/>
      <c r="BF130" s="754">
        <v>0.9</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471</v>
      </c>
      <c r="X131" s="761"/>
      <c r="Y131" s="761"/>
      <c r="Z131" s="762"/>
      <c r="AA131" s="763">
        <v>17320522</v>
      </c>
      <c r="AB131" s="764"/>
      <c r="AC131" s="764"/>
      <c r="AD131" s="764"/>
      <c r="AE131" s="765"/>
      <c r="AF131" s="766">
        <v>18133925</v>
      </c>
      <c r="AG131" s="764"/>
      <c r="AH131" s="764"/>
      <c r="AI131" s="764"/>
      <c r="AJ131" s="765"/>
      <c r="AK131" s="766">
        <v>18733472</v>
      </c>
      <c r="AL131" s="764"/>
      <c r="AM131" s="764"/>
      <c r="AN131" s="764"/>
      <c r="AO131" s="765"/>
      <c r="AP131" s="767"/>
      <c r="AQ131" s="768"/>
      <c r="AR131" s="768"/>
      <c r="AS131" s="768"/>
      <c r="AT131" s="769"/>
      <c r="AU131" s="221"/>
      <c r="AV131" s="221"/>
      <c r="AW131" s="221"/>
      <c r="AX131" s="729" t="s">
        <v>472</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473</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474</v>
      </c>
      <c r="W132" s="742"/>
      <c r="X132" s="742"/>
      <c r="Y132" s="742"/>
      <c r="Z132" s="743"/>
      <c r="AA132" s="744">
        <v>1.0762319979999999</v>
      </c>
      <c r="AB132" s="745"/>
      <c r="AC132" s="745"/>
      <c r="AD132" s="745"/>
      <c r="AE132" s="746"/>
      <c r="AF132" s="747">
        <v>0.28628110000000001</v>
      </c>
      <c r="AG132" s="745"/>
      <c r="AH132" s="745"/>
      <c r="AI132" s="745"/>
      <c r="AJ132" s="746"/>
      <c r="AK132" s="747">
        <v>1.35896325</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475</v>
      </c>
      <c r="W133" s="721"/>
      <c r="X133" s="721"/>
      <c r="Y133" s="721"/>
      <c r="Z133" s="722"/>
      <c r="AA133" s="723">
        <v>1.1000000000000001</v>
      </c>
      <c r="AB133" s="724"/>
      <c r="AC133" s="724"/>
      <c r="AD133" s="724"/>
      <c r="AE133" s="725"/>
      <c r="AF133" s="723">
        <v>0.7</v>
      </c>
      <c r="AG133" s="724"/>
      <c r="AH133" s="724"/>
      <c r="AI133" s="724"/>
      <c r="AJ133" s="725"/>
      <c r="AK133" s="723">
        <v>0.9</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YlL1ndfNPk0nD8EcLyRfAniH9YjrxMeLiTJDxQtJ9sgFP0iiPD1KxFhvsFqAcpvemYzi++cuW4CAG+r2WufBOw==" saltValue="14lyZ4A7EQyfS8DpWRcda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476</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sNOeMUfpyFwcHSjSmLiCCMsO7vG/FV0TMAGFkImjVvh2TGQM5Qc6LaIPOBAtJ2kkwsBnbirmtGFIqxrUHGrVeg==" saltValue="UusTCxkxJSmcX2jf4L4fm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p7hsZhvrpDVTWIAJKXjiwzJYzEqBfaHs9KYbDCY8gZZ/yNymCEtqumtYcdHINHjyGkWB3pUnuFe2PxHovz11/w==" saltValue="hKJJ1DPVpGo1zwkguYOOx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479</v>
      </c>
      <c r="AP7" s="260"/>
      <c r="AQ7" s="261" t="s">
        <v>480</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481</v>
      </c>
      <c r="AQ8" s="267" t="s">
        <v>482</v>
      </c>
      <c r="AR8" s="268" t="s">
        <v>483</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484</v>
      </c>
      <c r="AL9" s="1131"/>
      <c r="AM9" s="1131"/>
      <c r="AN9" s="1132"/>
      <c r="AO9" s="269">
        <v>5506171</v>
      </c>
      <c r="AP9" s="269">
        <v>58448</v>
      </c>
      <c r="AQ9" s="270">
        <v>72348</v>
      </c>
      <c r="AR9" s="271">
        <v>-19.2</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485</v>
      </c>
      <c r="AL10" s="1131"/>
      <c r="AM10" s="1131"/>
      <c r="AN10" s="1132"/>
      <c r="AO10" s="272">
        <v>821430</v>
      </c>
      <c r="AP10" s="272">
        <v>8719</v>
      </c>
      <c r="AQ10" s="273">
        <v>6364</v>
      </c>
      <c r="AR10" s="274">
        <v>37</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486</v>
      </c>
      <c r="AL11" s="1131"/>
      <c r="AM11" s="1131"/>
      <c r="AN11" s="1132"/>
      <c r="AO11" s="272">
        <v>108114</v>
      </c>
      <c r="AP11" s="272">
        <v>1148</v>
      </c>
      <c r="AQ11" s="273">
        <v>1262</v>
      </c>
      <c r="AR11" s="274">
        <v>-9</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487</v>
      </c>
      <c r="AL12" s="1131"/>
      <c r="AM12" s="1131"/>
      <c r="AN12" s="1132"/>
      <c r="AO12" s="272" t="s">
        <v>488</v>
      </c>
      <c r="AP12" s="272" t="s">
        <v>488</v>
      </c>
      <c r="AQ12" s="273">
        <v>10</v>
      </c>
      <c r="AR12" s="274" t="s">
        <v>488</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489</v>
      </c>
      <c r="AL13" s="1131"/>
      <c r="AM13" s="1131"/>
      <c r="AN13" s="1132"/>
      <c r="AO13" s="272">
        <v>200260</v>
      </c>
      <c r="AP13" s="272">
        <v>2126</v>
      </c>
      <c r="AQ13" s="273">
        <v>3257</v>
      </c>
      <c r="AR13" s="274">
        <v>-34.700000000000003</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490</v>
      </c>
      <c r="AL14" s="1131"/>
      <c r="AM14" s="1131"/>
      <c r="AN14" s="1132"/>
      <c r="AO14" s="272">
        <v>111217</v>
      </c>
      <c r="AP14" s="272">
        <v>1181</v>
      </c>
      <c r="AQ14" s="273">
        <v>1617</v>
      </c>
      <c r="AR14" s="274">
        <v>-27</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491</v>
      </c>
      <c r="AL15" s="1134"/>
      <c r="AM15" s="1134"/>
      <c r="AN15" s="1135"/>
      <c r="AO15" s="272">
        <v>-298080</v>
      </c>
      <c r="AP15" s="272">
        <v>-3164</v>
      </c>
      <c r="AQ15" s="273">
        <v>-3947</v>
      </c>
      <c r="AR15" s="274">
        <v>-19.8</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6449112</v>
      </c>
      <c r="AP16" s="272">
        <v>68457</v>
      </c>
      <c r="AQ16" s="273">
        <v>80912</v>
      </c>
      <c r="AR16" s="274">
        <v>-15.4</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496</v>
      </c>
      <c r="AL21" s="1137"/>
      <c r="AM21" s="1137"/>
      <c r="AN21" s="1138"/>
      <c r="AO21" s="285">
        <v>5.01</v>
      </c>
      <c r="AP21" s="286">
        <v>6.71</v>
      </c>
      <c r="AQ21" s="287">
        <v>-1.7</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497</v>
      </c>
      <c r="AL22" s="1137"/>
      <c r="AM22" s="1137"/>
      <c r="AN22" s="1138"/>
      <c r="AO22" s="290">
        <v>98.1</v>
      </c>
      <c r="AP22" s="291">
        <v>98.3</v>
      </c>
      <c r="AQ22" s="292">
        <v>-0.2</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29" t="s">
        <v>498</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 x14ac:dyDescent="0.2">
      <c r="A27" s="297"/>
      <c r="AO27" s="250"/>
      <c r="AP27" s="250"/>
      <c r="AQ27" s="250"/>
      <c r="AR27" s="250"/>
      <c r="AS27" s="250"/>
      <c r="AT27" s="250"/>
    </row>
    <row r="28" spans="1:46" ht="16.5" x14ac:dyDescent="0.2">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479</v>
      </c>
      <c r="AP30" s="260"/>
      <c r="AQ30" s="261" t="s">
        <v>480</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481</v>
      </c>
      <c r="AQ31" s="267" t="s">
        <v>482</v>
      </c>
      <c r="AR31" s="268" t="s">
        <v>483</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501</v>
      </c>
      <c r="AL32" s="1121"/>
      <c r="AM32" s="1121"/>
      <c r="AN32" s="1122"/>
      <c r="AO32" s="300">
        <v>983084</v>
      </c>
      <c r="AP32" s="300">
        <v>10435</v>
      </c>
      <c r="AQ32" s="301">
        <v>34344</v>
      </c>
      <c r="AR32" s="302">
        <v>-69.599999999999994</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502</v>
      </c>
      <c r="AL33" s="1121"/>
      <c r="AM33" s="1121"/>
      <c r="AN33" s="1122"/>
      <c r="AO33" s="300" t="s">
        <v>488</v>
      </c>
      <c r="AP33" s="300" t="s">
        <v>488</v>
      </c>
      <c r="AQ33" s="301" t="s">
        <v>488</v>
      </c>
      <c r="AR33" s="302" t="s">
        <v>488</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503</v>
      </c>
      <c r="AL34" s="1121"/>
      <c r="AM34" s="1121"/>
      <c r="AN34" s="1122"/>
      <c r="AO34" s="300" t="s">
        <v>488</v>
      </c>
      <c r="AP34" s="300" t="s">
        <v>488</v>
      </c>
      <c r="AQ34" s="301">
        <v>3</v>
      </c>
      <c r="AR34" s="302" t="s">
        <v>488</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504</v>
      </c>
      <c r="AL35" s="1121"/>
      <c r="AM35" s="1121"/>
      <c r="AN35" s="1122"/>
      <c r="AO35" s="300">
        <v>430970</v>
      </c>
      <c r="AP35" s="300">
        <v>4575</v>
      </c>
      <c r="AQ35" s="301">
        <v>7806</v>
      </c>
      <c r="AR35" s="302">
        <v>-41.4</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505</v>
      </c>
      <c r="AL36" s="1121"/>
      <c r="AM36" s="1121"/>
      <c r="AN36" s="1122"/>
      <c r="AO36" s="300">
        <v>71571</v>
      </c>
      <c r="AP36" s="300">
        <v>760</v>
      </c>
      <c r="AQ36" s="301">
        <v>1690</v>
      </c>
      <c r="AR36" s="302">
        <v>-55</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506</v>
      </c>
      <c r="AL37" s="1121"/>
      <c r="AM37" s="1121"/>
      <c r="AN37" s="1122"/>
      <c r="AO37" s="300" t="s">
        <v>488</v>
      </c>
      <c r="AP37" s="300" t="s">
        <v>488</v>
      </c>
      <c r="AQ37" s="301">
        <v>666</v>
      </c>
      <c r="AR37" s="302" t="s">
        <v>488</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507</v>
      </c>
      <c r="AL38" s="1124"/>
      <c r="AM38" s="1124"/>
      <c r="AN38" s="1125"/>
      <c r="AO38" s="303" t="s">
        <v>488</v>
      </c>
      <c r="AP38" s="303" t="s">
        <v>488</v>
      </c>
      <c r="AQ38" s="304">
        <v>3</v>
      </c>
      <c r="AR38" s="292" t="s">
        <v>488</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508</v>
      </c>
      <c r="AL39" s="1124"/>
      <c r="AM39" s="1124"/>
      <c r="AN39" s="1125"/>
      <c r="AO39" s="300">
        <v>-393731</v>
      </c>
      <c r="AP39" s="300">
        <v>-4179</v>
      </c>
      <c r="AQ39" s="301">
        <v>-5822</v>
      </c>
      <c r="AR39" s="302">
        <v>-28.2</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509</v>
      </c>
      <c r="AL40" s="1121"/>
      <c r="AM40" s="1121"/>
      <c r="AN40" s="1122"/>
      <c r="AO40" s="300">
        <v>-837313</v>
      </c>
      <c r="AP40" s="300">
        <v>-8888</v>
      </c>
      <c r="AQ40" s="301">
        <v>-26710</v>
      </c>
      <c r="AR40" s="302">
        <v>-66.7</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254581</v>
      </c>
      <c r="AP41" s="300">
        <v>2702</v>
      </c>
      <c r="AQ41" s="301">
        <v>11979</v>
      </c>
      <c r="AR41" s="302">
        <v>-77.400000000000006</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479</v>
      </c>
      <c r="AN49" s="1115" t="s">
        <v>512</v>
      </c>
      <c r="AO49" s="1116"/>
      <c r="AP49" s="1116"/>
      <c r="AQ49" s="1116"/>
      <c r="AR49" s="1117"/>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513</v>
      </c>
      <c r="AO50" s="317" t="s">
        <v>514</v>
      </c>
      <c r="AP50" s="318" t="s">
        <v>515</v>
      </c>
      <c r="AQ50" s="319" t="s">
        <v>516</v>
      </c>
      <c r="AR50" s="320" t="s">
        <v>517</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1558058</v>
      </c>
      <c r="AN51" s="322">
        <v>16864</v>
      </c>
      <c r="AO51" s="323">
        <v>-36</v>
      </c>
      <c r="AP51" s="324">
        <v>45483</v>
      </c>
      <c r="AQ51" s="325">
        <v>-0.2</v>
      </c>
      <c r="AR51" s="326">
        <v>-35.799999999999997</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863372</v>
      </c>
      <c r="AN52" s="330">
        <v>9345</v>
      </c>
      <c r="AO52" s="331">
        <v>-17.600000000000001</v>
      </c>
      <c r="AP52" s="332">
        <v>24241</v>
      </c>
      <c r="AQ52" s="333">
        <v>0.4</v>
      </c>
      <c r="AR52" s="334">
        <v>-18</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1447562</v>
      </c>
      <c r="AN53" s="322">
        <v>15562</v>
      </c>
      <c r="AO53" s="323">
        <v>-7.7</v>
      </c>
      <c r="AP53" s="324">
        <v>45945</v>
      </c>
      <c r="AQ53" s="325">
        <v>1</v>
      </c>
      <c r="AR53" s="326">
        <v>-8.6999999999999993</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813683</v>
      </c>
      <c r="AN54" s="330">
        <v>8748</v>
      </c>
      <c r="AO54" s="331">
        <v>-6.4</v>
      </c>
      <c r="AP54" s="332">
        <v>25180</v>
      </c>
      <c r="AQ54" s="333">
        <v>3.9</v>
      </c>
      <c r="AR54" s="334">
        <v>-10.3</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2406512</v>
      </c>
      <c r="AN55" s="322">
        <v>25663</v>
      </c>
      <c r="AO55" s="323">
        <v>64.900000000000006</v>
      </c>
      <c r="AP55" s="324">
        <v>44475</v>
      </c>
      <c r="AQ55" s="325">
        <v>-3.2</v>
      </c>
      <c r="AR55" s="326">
        <v>68.099999999999994</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1191215</v>
      </c>
      <c r="AN56" s="330">
        <v>12703</v>
      </c>
      <c r="AO56" s="331">
        <v>45.2</v>
      </c>
      <c r="AP56" s="332">
        <v>24780</v>
      </c>
      <c r="AQ56" s="333">
        <v>-1.6</v>
      </c>
      <c r="AR56" s="334">
        <v>46.8</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1765113</v>
      </c>
      <c r="AN57" s="322">
        <v>18771</v>
      </c>
      <c r="AO57" s="323">
        <v>-26.9</v>
      </c>
      <c r="AP57" s="324">
        <v>45982</v>
      </c>
      <c r="AQ57" s="325">
        <v>3.4</v>
      </c>
      <c r="AR57" s="326">
        <v>-30.3</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566923</v>
      </c>
      <c r="AN58" s="330">
        <v>6029</v>
      </c>
      <c r="AO58" s="331">
        <v>-52.5</v>
      </c>
      <c r="AP58" s="332">
        <v>25583</v>
      </c>
      <c r="AQ58" s="333">
        <v>3.2</v>
      </c>
      <c r="AR58" s="334">
        <v>-55.7</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3910575</v>
      </c>
      <c r="AN59" s="322">
        <v>41510</v>
      </c>
      <c r="AO59" s="323">
        <v>121.1</v>
      </c>
      <c r="AP59" s="324">
        <v>50538</v>
      </c>
      <c r="AQ59" s="325">
        <v>9.9</v>
      </c>
      <c r="AR59" s="326">
        <v>111.2</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1518575</v>
      </c>
      <c r="AN60" s="330">
        <v>16120</v>
      </c>
      <c r="AO60" s="331">
        <v>167.4</v>
      </c>
      <c r="AP60" s="332">
        <v>29053</v>
      </c>
      <c r="AQ60" s="333">
        <v>13.6</v>
      </c>
      <c r="AR60" s="334">
        <v>153.80000000000001</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2217564</v>
      </c>
      <c r="AN61" s="337">
        <v>23674</v>
      </c>
      <c r="AO61" s="338">
        <v>23.1</v>
      </c>
      <c r="AP61" s="339">
        <v>46485</v>
      </c>
      <c r="AQ61" s="340">
        <v>2.2000000000000002</v>
      </c>
      <c r="AR61" s="326">
        <v>20.9</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990754</v>
      </c>
      <c r="AN62" s="330">
        <v>10589</v>
      </c>
      <c r="AO62" s="331">
        <v>27.2</v>
      </c>
      <c r="AP62" s="332">
        <v>25767</v>
      </c>
      <c r="AQ62" s="333">
        <v>3.9</v>
      </c>
      <c r="AR62" s="334">
        <v>23.3</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Nf2yX6ANvTdM+W3N2dSj+jWYax9TgZBuR/rLtd75K5D4djGDbwKZhd0DkrHm7xiGkBR8cEMGVJEZ9k+mmReLhA==" saltValue="DABZuKNOdJvo0nAnWvJuv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476</v>
      </c>
    </row>
    <row r="121" spans="125:125" ht="13.5" hidden="1" customHeight="1" x14ac:dyDescent="0.2">
      <c r="DU121" s="247"/>
    </row>
  </sheetData>
  <sheetProtection algorithmName="SHA-512" hashValue="L1sEh6dT79nKyAnFVOTK5wQGyQe/iLUDWUq+jKF4uo6Ger/IVpc/XNVzk5Iq6QkPddEHkK+Jur3AZhyBWNwafg==" saltValue="fL64I++s/jLUZ6ygrmmqA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476</v>
      </c>
    </row>
  </sheetData>
  <sheetProtection algorithmName="SHA-512" hashValue="+qKj81s98kd1VJXP13z1KKsmbbov/WsAcT2yN2Gzbjjb6I0troZIIISMTql6qy3syNcpXGkFZrrf99McXhGGFg==" saltValue="9PYtqK4BSrVpoTc8ZaLQO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526</v>
      </c>
      <c r="G46" s="8" t="s">
        <v>527</v>
      </c>
      <c r="H46" s="8" t="s">
        <v>528</v>
      </c>
      <c r="I46" s="8" t="s">
        <v>529</v>
      </c>
      <c r="J46" s="9" t="s">
        <v>530</v>
      </c>
    </row>
    <row r="47" spans="2:10" ht="57.75" customHeight="1" x14ac:dyDescent="0.2">
      <c r="B47" s="10"/>
      <c r="C47" s="1139" t="s">
        <v>3</v>
      </c>
      <c r="D47" s="1139"/>
      <c r="E47" s="1140"/>
      <c r="F47" s="11">
        <v>15.92</v>
      </c>
      <c r="G47" s="12">
        <v>15.7</v>
      </c>
      <c r="H47" s="12">
        <v>16.010000000000002</v>
      </c>
      <c r="I47" s="12">
        <v>16.05</v>
      </c>
      <c r="J47" s="13">
        <v>12.83</v>
      </c>
    </row>
    <row r="48" spans="2:10" ht="57.75" customHeight="1" x14ac:dyDescent="0.2">
      <c r="B48" s="14"/>
      <c r="C48" s="1141" t="s">
        <v>4</v>
      </c>
      <c r="D48" s="1141"/>
      <c r="E48" s="1142"/>
      <c r="F48" s="15">
        <v>6.89</v>
      </c>
      <c r="G48" s="16">
        <v>9.7100000000000009</v>
      </c>
      <c r="H48" s="16">
        <v>8.85</v>
      </c>
      <c r="I48" s="16">
        <v>8.18</v>
      </c>
      <c r="J48" s="17">
        <v>9.6999999999999993</v>
      </c>
    </row>
    <row r="49" spans="2:10" ht="57.75" customHeight="1" thickBot="1" x14ac:dyDescent="0.25">
      <c r="B49" s="18"/>
      <c r="C49" s="1143" t="s">
        <v>5</v>
      </c>
      <c r="D49" s="1143"/>
      <c r="E49" s="1144"/>
      <c r="F49" s="19">
        <v>2.62</v>
      </c>
      <c r="G49" s="20">
        <v>3.18</v>
      </c>
      <c r="H49" s="20" t="s">
        <v>531</v>
      </c>
      <c r="I49" s="20">
        <v>0.33</v>
      </c>
      <c r="J49" s="21" t="s">
        <v>532</v>
      </c>
    </row>
    <row r="50" spans="2:10" ht="13" x14ac:dyDescent="0.2"/>
  </sheetData>
  <sheetProtection algorithmName="SHA-512" hashValue="ZwbaEJs0o+J8pDhoQuTkhWeiA2dNJL8rmhLhfZMA6Fg6Kvk+USrsd21J/H9m5rt1SPzWEgdruuFKnlwODlZkXA==" saltValue="CpKCOsGvhZPnO2mDQpBtk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2026-03-16T10:15:13Z</cp:lastPrinted>
  <dcterms:created xsi:type="dcterms:W3CDTF">2026-02-23T07:11:38Z</dcterms:created>
  <dcterms:modified xsi:type="dcterms:W3CDTF">2026-03-16T10:15:20Z</dcterms:modified>
  <cp:category/>
</cp:coreProperties>
</file>