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10.1.41.109\zaisei04\026　財政状況資料集\R7財政状況資料集\03_組合せ分析・ストック情報項目除く（3月末公表分_R6年度決算)\07_完成版\"/>
    </mc:Choice>
  </mc:AlternateContent>
  <xr:revisionPtr revIDLastSave="0" documentId="13_ncr:1_{5D68E533-A6A1-4687-8C82-C2419AE0FE09}" xr6:coauthVersionLast="47" xr6:coauthVersionMax="47" xr10:uidLastSave="{00000000-0000-0000-0000-000000000000}"/>
  <bookViews>
    <workbookView xWindow="-110" yWindow="-110" windowWidth="22780" windowHeight="14540" xr2:uid="{235FDDFF-319E-4679-BA78-C235578420F9}"/>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4"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CO34" i="10" s="1"/>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O35" i="10"/>
  <c r="BE35" i="10"/>
  <c r="AM35" i="10"/>
  <c r="BW34" i="10"/>
  <c r="BW35" i="10" s="1"/>
  <c r="BW36" i="10" s="1"/>
  <c r="BW37" i="10" s="1"/>
  <c r="BW38" i="10" s="1"/>
  <c r="BW39" i="10" s="1"/>
  <c r="BW40" i="10" s="1"/>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36" i="10" l="1"/>
  <c r="U34" i="10" l="1"/>
  <c r="U35" i="10" l="1"/>
  <c r="U36" i="10" s="1"/>
  <c r="AM34" i="10"/>
  <c r="BE34" i="10" s="1"/>
</calcChain>
</file>

<file path=xl/sharedStrings.xml><?xml version="1.0" encoding="utf-8"?>
<sst xmlns="http://schemas.openxmlformats.org/spreadsheetml/2006/main" count="1114" uniqueCount="566">
  <si>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</si>
  <si>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</si>
  <si>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</si>
  <si>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</si>
  <si>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</si>
  <si>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</si>
  <si>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</si>
  <si>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</si>
  <si>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</si>
  <si>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</si>
  <si>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</si>
  <si>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</si>
  <si>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</si>
  <si>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</si>
  <si>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</si>
  <si>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</si>
  <si>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</si>
  <si>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</si>
  <si>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</si>
  <si>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</si>
  <si>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</si>
  <si>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</si>
  <si>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</si>
  <si>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</si>
  <si>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</si>
  <si>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</si>
  <si>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</si>
  <si>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</si>
  <si>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</si>
  <si>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</si>
  <si>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</si>
  <si>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</si>
  <si>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</si>
  <si>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</si>
  <si>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</si>
  <si>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</si>
  <si>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</si>
  <si>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</si>
  <si>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</si>
  <si>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</si>
  <si>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</si>
  <si>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</si>
  <si>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</si>
  <si>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</si>
  <si>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</si>
  <si>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</si>
  <si>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</si>
  <si>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</si>
  <si>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</si>
  <si>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</si>
  <si>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</si>
  <si>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</si>
  <si>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</si>
  <si>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</si>
  <si>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</si>
  <si>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</si>
  <si>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</si>
  <si>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</si>
  <si>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</si>
  <si>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</si>
  <si>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</si>
  <si>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</si>
  <si>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</si>
  <si>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</si>
  <si>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</si>
  <si>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</si>
  <si>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</si>
  <si>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</si>
  <si>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</si>
  <si>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</si>
  <si>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</si>
  <si>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</si>
  <si>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</si>
  <si>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</si>
  <si>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</si>
  <si>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</si>
  <si>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</si>
  <si>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</si>
  <si>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</si>
  <si>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愛知県</t>
    <phoneticPr fontId="5"/>
  </si>
  <si>
    <t>市町村類型</t>
    <phoneticPr fontId="5"/>
  </si>
  <si>
    <t>Ⅱ－２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</si>
  <si>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</si>
  <si>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</si>
  <si>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</si>
  <si>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</si>
  <si>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</si>
  <si>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</si>
  <si>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</si>
  <si>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</si>
  <si>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</si>
  <si>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</si>
  <si>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</si>
  <si>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</si>
  <si>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豊明市</t>
    <phoneticPr fontId="5"/>
  </si>
  <si>
    <t>地方交付税種地</t>
    <rPh sb="0" eb="2">
      <t>チホウ</t>
    </rPh>
    <rPh sb="2" eb="5">
      <t>コウフゼイ</t>
    </rPh>
    <rPh sb="5" eb="6">
      <t>シュ</t>
    </rPh>
    <rPh sb="6" eb="7">
      <t>チ</t>
    </rPh>
    <phoneticPr fontId="5"/>
  </si>
  <si>
    <t>2-7</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</si>
  <si>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</si>
  <si>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</si>
  <si>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</si>
  <si>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</si>
  <si>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</si>
  <si>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</si>
  <si>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</si>
  <si>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</si>
  <si>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</si>
  <si>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</si>
  <si>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</si>
  <si>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</si>
  <si>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</si>
  <si>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</si>
  <si>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</si>
  <si>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</si>
  <si>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</si>
  <si>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</si>
  <si>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</si>
  <si>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</si>
  <si>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</si>
  <si>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0.2</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</si>
  <si>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</si>
  <si>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</si>
  <si>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</si>
  <si>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</si>
  <si>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</si>
  <si>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</si>
  <si>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</si>
  <si>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</si>
  <si>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</si>
  <si>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</si>
  <si>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</si>
  <si>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</si>
  <si>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</si>
  <si>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</si>
  <si>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</si>
  <si>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</si>
  <si>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</si>
  <si>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</si>
  <si>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</si>
  <si>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</si>
  <si>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</si>
  <si>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</si>
  <si>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-0.2</t>
    <phoneticPr fontId="5"/>
  </si>
  <si>
    <t>基準財政需要額</t>
    <phoneticPr fontId="25"/>
  </si>
  <si>
    <t>うち日本人(％)</t>
    <phoneticPr fontId="5"/>
  </si>
  <si>
    <t>-0.9</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</si>
  <si>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</si>
  <si>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</si>
  <si>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</si>
  <si>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</si>
  <si>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</si>
  <si>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</si>
  <si>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</si>
  <si>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</si>
  <si>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</si>
  <si>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</si>
  <si>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</si>
  <si>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</si>
  <si>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</si>
  <si>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</si>
  <si>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</si>
  <si>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</si>
  <si>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</si>
  <si>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</si>
  <si>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</si>
  <si>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</si>
  <si>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</si>
  <si>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</si>
  <si>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</si>
  <si>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</si>
  <si>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</si>
  <si>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</si>
  <si>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</si>
  <si>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</si>
  <si>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</si>
  <si>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</si>
  <si>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</si>
  <si>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</si>
  <si>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</si>
  <si>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</si>
  <si>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</si>
  <si>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</si>
  <si>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</si>
  <si>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</si>
  <si>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</si>
  <si>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</si>
  <si>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</si>
  <si>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</si>
  <si>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</si>
  <si>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</si>
  <si>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</si>
  <si>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</si>
  <si>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</si>
  <si>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</si>
  <si>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</si>
  <si>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</si>
  <si>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</si>
  <si>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</si>
  <si>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</si>
  <si>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</si>
  <si>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</si>
  <si>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</si>
  <si>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</si>
  <si>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</si>
  <si>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</si>
  <si>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愛知県豊明市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</si>
  <si>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</si>
  <si>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</si>
  <si>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</si>
  <si>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</si>
  <si>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</si>
  <si>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</si>
  <si>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</si>
  <si>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</si>
  <si>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</si>
  <si>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</si>
  <si>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</si>
  <si>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</si>
  <si>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</si>
  <si>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</si>
  <si>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</si>
  <si>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</si>
  <si>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</si>
  <si>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</si>
  <si>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</si>
  <si>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</si>
  <si>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</si>
  <si>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</si>
  <si>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</si>
  <si>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</si>
  <si>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</si>
  <si>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</si>
  <si>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</si>
  <si>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</si>
  <si>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</si>
  <si>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</si>
  <si>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</si>
  <si>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</si>
  <si>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</si>
  <si>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</si>
  <si>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</si>
  <si>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</si>
  <si>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</si>
  <si>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</si>
  <si>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</si>
  <si>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</si>
  <si>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</si>
  <si>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</si>
  <si>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</si>
  <si>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</si>
  <si>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</si>
  <si>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</si>
  <si>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</si>
  <si>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</si>
  <si>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</si>
  <si>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</si>
  <si>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</si>
  <si>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</si>
  <si>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</si>
  <si>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</si>
  <si>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</si>
  <si>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</si>
  <si>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</si>
  <si>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</si>
  <si>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</si>
  <si>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</si>
  <si>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</si>
  <si>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</si>
  <si>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</si>
  <si>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</si>
  <si>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</si>
  <si>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</si>
  <si>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</si>
  <si>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</si>
  <si>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</si>
  <si>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</si>
  <si>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</si>
  <si>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</si>
  <si>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</si>
  <si>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</si>
  <si>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</si>
  <si>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</si>
  <si>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</si>
  <si>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</si>
  <si>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</si>
  <si>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</si>
  <si>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</si>
  <si>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</si>
  <si>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</si>
  <si>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</si>
  <si>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</si>
  <si>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</si>
  <si>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</si>
  <si>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</si>
  <si>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</si>
  <si>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</si>
  <si>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</si>
  <si>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</si>
  <si>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</si>
  <si>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</si>
  <si>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</si>
  <si>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</si>
  <si>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</si>
  <si>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</si>
  <si>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</si>
  <si>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</si>
  <si>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</si>
  <si>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</si>
  <si>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</si>
  <si>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</si>
  <si>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</si>
  <si>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</si>
  <si>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</si>
  <si>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</si>
  <si>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</si>
  <si>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</si>
  <si>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</si>
  <si>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</si>
  <si>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</si>
  <si>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</si>
  <si>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</si>
  <si>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</si>
  <si>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</si>
  <si>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</si>
  <si>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</si>
  <si>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</si>
  <si>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</si>
  <si>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</si>
  <si>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</si>
  <si>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</si>
  <si>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</si>
  <si>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</si>
  <si>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</si>
  <si>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</si>
  <si>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</si>
  <si>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</si>
  <si>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</si>
  <si>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</si>
  <si>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</si>
  <si>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</si>
  <si>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</si>
  <si>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</si>
  <si>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</si>
  <si>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</si>
  <si>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</si>
  <si>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</si>
  <si>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</si>
  <si>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</si>
  <si>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</si>
  <si>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</si>
  <si>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</si>
  <si>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</si>
  <si>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</si>
  <si>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</si>
  <si>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</si>
  <si>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</si>
  <si>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愛知県豊明市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</si>
  <si>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</si>
  <si>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</si>
  <si>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</si>
  <si>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</si>
  <si>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</si>
  <si>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</si>
  <si>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</si>
  <si>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</si>
  <si>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</si>
  <si>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</si>
  <si>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</si>
  <si>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</si>
  <si>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</si>
  <si>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</si>
  <si>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</si>
  <si>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</si>
  <si>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</si>
  <si>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</si>
  <si>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</si>
  <si>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</si>
  <si>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土地取得特別会計</t>
    <phoneticPr fontId="5"/>
  </si>
  <si>
    <t>墓園事業特別会計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</si>
  <si>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</si>
  <si>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</si>
  <si>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</si>
  <si>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</si>
  <si>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</si>
  <si>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</si>
  <si>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</si>
  <si>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</si>
  <si>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</si>
  <si>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</si>
  <si>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</si>
  <si>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</si>
  <si>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</si>
  <si>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</si>
  <si>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</si>
  <si>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</si>
  <si>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下水道事業会計</t>
    <phoneticPr fontId="5"/>
  </si>
  <si>
    <t>法適用企業</t>
    <phoneticPr fontId="5"/>
  </si>
  <si>
    <t>水上太陽光発電事業特別会計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</si>
  <si>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</si>
  <si>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</si>
  <si>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</si>
  <si>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</si>
  <si>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</si>
  <si>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</si>
  <si>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</si>
  <si>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</si>
  <si>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</si>
  <si>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</si>
  <si>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</si>
  <si>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</si>
  <si>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</si>
  <si>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</si>
  <si>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</si>
  <si>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</si>
  <si>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</si>
  <si>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</si>
  <si>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</si>
  <si>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</si>
  <si>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</si>
  <si>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</si>
  <si>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</si>
  <si>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</si>
  <si>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</si>
  <si>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</si>
  <si>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</si>
  <si>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</si>
  <si>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</si>
  <si>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</si>
  <si>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</si>
  <si>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</si>
  <si>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</si>
  <si>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</si>
  <si>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</si>
  <si>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</si>
  <si>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</si>
  <si>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</si>
  <si>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</si>
  <si>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</si>
  <si>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</si>
  <si>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</si>
  <si>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</si>
  <si>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</si>
  <si>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</si>
  <si>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</si>
  <si>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</si>
  <si>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</si>
  <si>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</si>
  <si>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</si>
  <si>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</si>
  <si>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</si>
  <si>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</si>
  <si>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</si>
  <si>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</si>
  <si>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</si>
  <si>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</si>
  <si>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</si>
  <si>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</si>
  <si>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</si>
  <si>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</si>
  <si>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</si>
  <si>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</si>
  <si>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</si>
  <si>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</si>
  <si>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</si>
  <si>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</si>
  <si>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</si>
  <si>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</si>
  <si>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</si>
  <si>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</si>
  <si>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</si>
  <si>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</si>
  <si>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</si>
  <si>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</si>
  <si>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</si>
  <si>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</si>
  <si>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</si>
  <si>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</si>
  <si>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</si>
  <si>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</si>
  <si>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</si>
  <si>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</si>
  <si>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</si>
  <si>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</si>
  <si>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</si>
  <si>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</si>
  <si>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</si>
  <si>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</si>
  <si>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</si>
  <si>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</si>
  <si>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</si>
  <si>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</si>
  <si>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</si>
  <si>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</si>
  <si>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</si>
  <si>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</si>
  <si>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</si>
  <si>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</si>
  <si>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</si>
  <si>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</si>
  <si>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</si>
  <si>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</si>
  <si>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</si>
  <si>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</si>
  <si>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</si>
  <si>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</si>
  <si>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</si>
  <si>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</si>
  <si>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</si>
  <si>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</si>
  <si>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</si>
  <si>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</si>
  <si>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</si>
  <si>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</si>
  <si>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</si>
  <si>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</si>
  <si>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</si>
  <si>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</si>
  <si>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</si>
  <si>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</si>
  <si>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</si>
  <si>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</si>
  <si>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</si>
  <si>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</si>
  <si>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</si>
  <si>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</si>
  <si>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</si>
  <si>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</si>
  <si>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</si>
  <si>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</si>
  <si>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</si>
  <si>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</si>
  <si>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</si>
  <si>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</si>
  <si>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</si>
  <si>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3.68</t>
  </si>
  <si>
    <t>▲ 6.36</t>
  </si>
  <si>
    <t>▲ 0.01</t>
  </si>
  <si>
    <t>一般会計</t>
  </si>
  <si>
    <t>下水道事業会計</t>
  </si>
  <si>
    <t>介護保険特別会計</t>
  </si>
  <si>
    <t>国民健康保険特別会計</t>
  </si>
  <si>
    <t>水上太陽光発電事業特別会計</t>
  </si>
  <si>
    <t>後期高齢者医療特別会計</t>
  </si>
  <si>
    <t>墓園事業特別会計</t>
  </si>
  <si>
    <t>土地取得特別会計</t>
  </si>
  <si>
    <t>その他会計（赤字）</t>
  </si>
  <si>
    <t>その他会計（黒字）</t>
  </si>
  <si>
    <t>R02</t>
    <phoneticPr fontId="5"/>
  </si>
  <si>
    <t>R03</t>
    <phoneticPr fontId="5"/>
  </si>
  <si>
    <t>R04</t>
    <phoneticPr fontId="5"/>
  </si>
  <si>
    <t>R05</t>
    <phoneticPr fontId="5"/>
  </si>
  <si>
    <t>R06</t>
    <phoneticPr fontId="5"/>
  </si>
  <si>
    <t>愛知県市町村職員退職手当組合</t>
    <rPh sb="0" eb="12">
      <t>アイチケンシチョウソンショクインタイショクテアテ</t>
    </rPh>
    <rPh sb="12" eb="14">
      <t>クミアイ</t>
    </rPh>
    <phoneticPr fontId="38"/>
  </si>
  <si>
    <t>東部知多衛生組合</t>
    <rPh sb="0" eb="8">
      <t>トウブチタエイセイクミアイ</t>
    </rPh>
    <phoneticPr fontId="38"/>
  </si>
  <si>
    <t>愛知中部水道企業団</t>
    <rPh sb="0" eb="9">
      <t>アイチチュウブスイドウキギョウダン</t>
    </rPh>
    <phoneticPr fontId="38"/>
  </si>
  <si>
    <t>愛知県後期高齢者医療広域連合（一般会計）</t>
    <rPh sb="0" eb="3">
      <t>アイチケン</t>
    </rPh>
    <rPh sb="3" eb="14">
      <t>コウキコウレイシャイリョウコウイキレンゴウ</t>
    </rPh>
    <rPh sb="15" eb="19">
      <t>イッパンカイケイ</t>
    </rPh>
    <phoneticPr fontId="38"/>
  </si>
  <si>
    <t>愛知県後期高齢者医療広域連合（後期高齢者医療特別会計）</t>
    <rPh sb="0" eb="14">
      <t>アイチケンコウキコウレイシャイリョウコウイキレンゴウ</t>
    </rPh>
    <rPh sb="15" eb="26">
      <t>コウキコウレイシャイリョウトクベツカイケイ</t>
    </rPh>
    <phoneticPr fontId="38"/>
  </si>
  <si>
    <t>愛知県競馬組合</t>
    <rPh sb="0" eb="7">
      <t>アイチケンケイバクミアイ</t>
    </rPh>
    <phoneticPr fontId="38"/>
  </si>
  <si>
    <t>尾三消防組合</t>
    <rPh sb="0" eb="2">
      <t>ビサン</t>
    </rPh>
    <rPh sb="2" eb="4">
      <t>ショウボウ</t>
    </rPh>
    <rPh sb="4" eb="6">
      <t>クミアイ</t>
    </rPh>
    <phoneticPr fontId="38"/>
  </si>
  <si>
    <t>豊明市土地開発公社</t>
    <rPh sb="0" eb="3">
      <t>トヨアケシ</t>
    </rPh>
    <rPh sb="3" eb="9">
      <t>トチカイハツコウシャ</t>
    </rPh>
    <phoneticPr fontId="38"/>
  </si>
  <si>
    <t>-</t>
    <phoneticPr fontId="2"/>
  </si>
  <si>
    <t>-</t>
    <phoneticPr fontId="38"/>
  </si>
  <si>
    <t>公共施設建設及び整備基金</t>
    <rPh sb="0" eb="4">
      <t>コウキョウシセツ</t>
    </rPh>
    <rPh sb="4" eb="7">
      <t>ケンセツオヨ</t>
    </rPh>
    <rPh sb="8" eb="12">
      <t>セイビキキン</t>
    </rPh>
    <phoneticPr fontId="5"/>
  </si>
  <si>
    <t>教育施設建設及び整備基金</t>
    <rPh sb="0" eb="4">
      <t>キョウイクシセツ</t>
    </rPh>
    <rPh sb="4" eb="7">
      <t>ケンセツオヨ</t>
    </rPh>
    <rPh sb="8" eb="12">
      <t>セイビキキン</t>
    </rPh>
    <phoneticPr fontId="2"/>
  </si>
  <si>
    <t>福祉基金</t>
    <rPh sb="0" eb="2">
      <t>フクシ</t>
    </rPh>
    <rPh sb="2" eb="4">
      <t>キキン</t>
    </rPh>
    <phoneticPr fontId="2"/>
  </si>
  <si>
    <t>墓園管理基金</t>
    <rPh sb="0" eb="2">
      <t>ボエン</t>
    </rPh>
    <rPh sb="2" eb="4">
      <t>カンリ</t>
    </rPh>
    <rPh sb="4" eb="6">
      <t>キキン</t>
    </rPh>
    <phoneticPr fontId="38"/>
  </si>
  <si>
    <t>森林環境譲与税基金</t>
    <rPh sb="0" eb="4">
      <t>シンリンカンキョウ</t>
    </rPh>
    <rPh sb="4" eb="6">
      <t>ジョウヨ</t>
    </rPh>
    <rPh sb="6" eb="7">
      <t>ゼイ</t>
    </rPh>
    <rPh sb="7" eb="9">
      <t>キキン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</si>
</sst>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4">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63812</c:v>
                </c:pt>
                <c:pt idx="1">
                  <c:v>54225</c:v>
                </c:pt>
                <c:pt idx="2">
                  <c:v>54016</c:v>
                </c:pt>
                <c:pt idx="3">
                  <c:v>52786</c:v>
                </c:pt>
                <c:pt idx="4">
                  <c:v>58465</c:v>
                </c:pt>
              </c:numCache>
            </c:numRef>
          </c:val>
          <c:smooth val="0"/>
          <c:extLst>
            <c:ext xmlns:c16="http://schemas.microsoft.com/office/drawing/2014/chart" uri="{C3380CC4-5D6E-409C-BE32-E72D297353CC}">
              <c16:uniqueId val="{00000000-E9B7-423F-8023-C9E453A2C9D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28609</c:v>
                </c:pt>
                <c:pt idx="1">
                  <c:v>38771</c:v>
                </c:pt>
                <c:pt idx="2">
                  <c:v>32534</c:v>
                </c:pt>
                <c:pt idx="3">
                  <c:v>35069</c:v>
                </c:pt>
                <c:pt idx="4">
                  <c:v>35119</c:v>
                </c:pt>
              </c:numCache>
            </c:numRef>
          </c:val>
          <c:smooth val="0"/>
          <c:extLst>
            <c:ext xmlns:c16="http://schemas.microsoft.com/office/drawing/2014/chart" uri="{C3380CC4-5D6E-409C-BE32-E72D297353CC}">
              <c16:uniqueId val="{00000001-E9B7-423F-8023-C9E453A2C9D7}"/>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6.36</c:v>
                </c:pt>
                <c:pt idx="1">
                  <c:v>11.46</c:v>
                </c:pt>
                <c:pt idx="2">
                  <c:v>7.83</c:v>
                </c:pt>
                <c:pt idx="3">
                  <c:v>6.34</c:v>
                </c:pt>
                <c:pt idx="4">
                  <c:v>9.2799999999999994</c:v>
                </c:pt>
              </c:numCache>
            </c:numRef>
          </c:val>
          <c:extLst>
            <c:ext xmlns:c16="http://schemas.microsoft.com/office/drawing/2014/chart" uri="{C3380CC4-5D6E-409C-BE32-E72D297353CC}">
              <c16:uniqueId val="{00000000-9C25-4A77-B5F3-CB12E648F05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27.67</c:v>
                </c:pt>
                <c:pt idx="1">
                  <c:v>24.89</c:v>
                </c:pt>
                <c:pt idx="2">
                  <c:v>23.66</c:v>
                </c:pt>
                <c:pt idx="3">
                  <c:v>24.47</c:v>
                </c:pt>
                <c:pt idx="4">
                  <c:v>23.84</c:v>
                </c:pt>
              </c:numCache>
            </c:numRef>
          </c:val>
          <c:extLst>
            <c:ext xmlns:c16="http://schemas.microsoft.com/office/drawing/2014/chart" uri="{C3380CC4-5D6E-409C-BE32-E72D297353CC}">
              <c16:uniqueId val="{00000001-9C25-4A77-B5F3-CB12E648F059}"/>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-3.68</c:v>
                </c:pt>
                <c:pt idx="1">
                  <c:v>4.51</c:v>
                </c:pt>
                <c:pt idx="2">
                  <c:v>-6.36</c:v>
                </c:pt>
                <c:pt idx="3">
                  <c:v>-0.01</c:v>
                </c:pt>
                <c:pt idx="4">
                  <c:v>3.26</c:v>
                </c:pt>
              </c:numCache>
            </c:numRef>
          </c:val>
          <c:smooth val="0"/>
          <c:extLst>
            <c:ext xmlns:c16="http://schemas.microsoft.com/office/drawing/2014/chart" uri="{C3380CC4-5D6E-409C-BE32-E72D297353CC}">
              <c16:uniqueId val="{00000002-9C25-4A77-B5F3-CB12E648F059}"/>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0.63</c:v>
                </c:pt>
                <c:pt idx="2">
                  <c:v>#N/A</c:v>
                </c:pt>
                <c:pt idx="3">
                  <c:v>0.02</c:v>
                </c:pt>
                <c:pt idx="4">
                  <c:v>#N/A</c:v>
                </c:pt>
                <c:pt idx="5">
                  <c:v>0</c:v>
                </c:pt>
                <c:pt idx="6">
                  <c:v>0</c:v>
                </c:pt>
                <c:pt idx="7">
                  <c:v>0</c:v>
                </c:pt>
                <c:pt idx="8">
                  <c:v>0</c:v>
                </c:pt>
                <c:pt idx="9">
                  <c:v>0</c:v>
                </c:pt>
              </c:numCache>
            </c:numRef>
          </c:val>
          <c:extLst>
            <c:ext xmlns:c16="http://schemas.microsoft.com/office/drawing/2014/chart" uri="{C3380CC4-5D6E-409C-BE32-E72D297353CC}">
              <c16:uniqueId val="{00000000-695E-421F-9563-C745817B093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695E-421F-9563-C745817B0934}"/>
            </c:ext>
          </c:extLst>
        </c:ser>
        <c:ser>
          <c:idx val="2"/>
          <c:order val="2"/>
          <c:tx>
            <c:strRef>
              <c:f>データシート!$A$29</c:f>
              <c:strCache>
                <c:ptCount val="1"/>
                <c:pt idx="0">
                  <c:v>土地取得特別会計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695E-421F-9563-C745817B0934}"/>
            </c:ext>
          </c:extLst>
        </c:ser>
        <c:ser>
          <c:idx val="3"/>
          <c:order val="3"/>
          <c:tx>
            <c:strRef>
              <c:f>データシート!$A$30</c:f>
              <c:strCache>
                <c:ptCount val="1"/>
                <c:pt idx="0">
                  <c:v>墓園事業特別会計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0.05</c:v>
                </c:pt>
                <c:pt idx="2">
                  <c:v>#N/A</c:v>
                </c:pt>
                <c:pt idx="3">
                  <c:v>0.04</c:v>
                </c:pt>
                <c:pt idx="4">
                  <c:v>#N/A</c:v>
                </c:pt>
                <c:pt idx="5">
                  <c:v>0.03</c:v>
                </c:pt>
                <c:pt idx="6">
                  <c:v>#N/A</c:v>
                </c:pt>
                <c:pt idx="7">
                  <c:v>0.02</c:v>
                </c:pt>
                <c:pt idx="8">
                  <c:v>#N/A</c:v>
                </c:pt>
                <c:pt idx="9">
                  <c:v>0</c:v>
                </c:pt>
              </c:numCache>
            </c:numRef>
          </c:val>
          <c:extLst>
            <c:ext xmlns:c16="http://schemas.microsoft.com/office/drawing/2014/chart" uri="{C3380CC4-5D6E-409C-BE32-E72D297353CC}">
              <c16:uniqueId val="{00000003-695E-421F-9563-C745817B0934}"/>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0.11</c:v>
                </c:pt>
                <c:pt idx="2">
                  <c:v>#N/A</c:v>
                </c:pt>
                <c:pt idx="3">
                  <c:v>0.02</c:v>
                </c:pt>
                <c:pt idx="4">
                  <c:v>#N/A</c:v>
                </c:pt>
                <c:pt idx="5">
                  <c:v>0.02</c:v>
                </c:pt>
                <c:pt idx="6">
                  <c:v>#N/A</c:v>
                </c:pt>
                <c:pt idx="7">
                  <c:v>0.02</c:v>
                </c:pt>
                <c:pt idx="8">
                  <c:v>#N/A</c:v>
                </c:pt>
                <c:pt idx="9">
                  <c:v>0.01</c:v>
                </c:pt>
              </c:numCache>
            </c:numRef>
          </c:val>
          <c:extLst>
            <c:ext xmlns:c16="http://schemas.microsoft.com/office/drawing/2014/chart" uri="{C3380CC4-5D6E-409C-BE32-E72D297353CC}">
              <c16:uniqueId val="{00000004-695E-421F-9563-C745817B0934}"/>
            </c:ext>
          </c:extLst>
        </c:ser>
        <c:ser>
          <c:idx val="5"/>
          <c:order val="5"/>
          <c:tx>
            <c:strRef>
              <c:f>データシート!$A$32</c:f>
              <c:strCache>
                <c:ptCount val="1"/>
                <c:pt idx="0">
                  <c:v>水上太陽光発電事業特別会計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0.08</c:v>
                </c:pt>
                <c:pt idx="2">
                  <c:v>#N/A</c:v>
                </c:pt>
                <c:pt idx="3">
                  <c:v>7.0000000000000007E-2</c:v>
                </c:pt>
                <c:pt idx="4">
                  <c:v>#N/A</c:v>
                </c:pt>
                <c:pt idx="5">
                  <c:v>0.08</c:v>
                </c:pt>
                <c:pt idx="6">
                  <c:v>#N/A</c:v>
                </c:pt>
                <c:pt idx="7">
                  <c:v>0.1</c:v>
                </c:pt>
                <c:pt idx="8">
                  <c:v>#N/A</c:v>
                </c:pt>
                <c:pt idx="9">
                  <c:v>0.05</c:v>
                </c:pt>
              </c:numCache>
            </c:numRef>
          </c:val>
          <c:extLst>
            <c:ext xmlns:c16="http://schemas.microsoft.com/office/drawing/2014/chart" uri="{C3380CC4-5D6E-409C-BE32-E72D297353CC}">
              <c16:uniqueId val="{00000005-695E-421F-9563-C745817B0934}"/>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0.3</c:v>
                </c:pt>
                <c:pt idx="2">
                  <c:v>#N/A</c:v>
                </c:pt>
                <c:pt idx="3">
                  <c:v>0.32</c:v>
                </c:pt>
                <c:pt idx="4">
                  <c:v>#N/A</c:v>
                </c:pt>
                <c:pt idx="5">
                  <c:v>0.27</c:v>
                </c:pt>
                <c:pt idx="6">
                  <c:v>#N/A</c:v>
                </c:pt>
                <c:pt idx="7">
                  <c:v>0.28000000000000003</c:v>
                </c:pt>
                <c:pt idx="8">
                  <c:v>#N/A</c:v>
                </c:pt>
                <c:pt idx="9">
                  <c:v>0.26</c:v>
                </c:pt>
              </c:numCache>
            </c:numRef>
          </c:val>
          <c:extLst>
            <c:ext xmlns:c16="http://schemas.microsoft.com/office/drawing/2014/chart" uri="{C3380CC4-5D6E-409C-BE32-E72D297353CC}">
              <c16:uniqueId val="{00000006-695E-421F-9563-C745817B0934}"/>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2.09</c:v>
                </c:pt>
                <c:pt idx="2">
                  <c:v>#N/A</c:v>
                </c:pt>
                <c:pt idx="3">
                  <c:v>1.85</c:v>
                </c:pt>
                <c:pt idx="4">
                  <c:v>#N/A</c:v>
                </c:pt>
                <c:pt idx="5">
                  <c:v>1.55</c:v>
                </c:pt>
                <c:pt idx="6">
                  <c:v>#N/A</c:v>
                </c:pt>
                <c:pt idx="7">
                  <c:v>1.66</c:v>
                </c:pt>
                <c:pt idx="8">
                  <c:v>#N/A</c:v>
                </c:pt>
                <c:pt idx="9">
                  <c:v>1.42</c:v>
                </c:pt>
              </c:numCache>
            </c:numRef>
          </c:val>
          <c:extLst>
            <c:ext xmlns:c16="http://schemas.microsoft.com/office/drawing/2014/chart" uri="{C3380CC4-5D6E-409C-BE32-E72D297353CC}">
              <c16:uniqueId val="{00000007-695E-421F-9563-C745817B0934}"/>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0.56999999999999995</c:v>
                </c:pt>
                <c:pt idx="2">
                  <c:v>#N/A</c:v>
                </c:pt>
                <c:pt idx="3">
                  <c:v>0.85</c:v>
                </c:pt>
                <c:pt idx="4">
                  <c:v>#N/A</c:v>
                </c:pt>
                <c:pt idx="5">
                  <c:v>1.35</c:v>
                </c:pt>
                <c:pt idx="6">
                  <c:v>#N/A</c:v>
                </c:pt>
                <c:pt idx="7">
                  <c:v>1.89</c:v>
                </c:pt>
                <c:pt idx="8">
                  <c:v>#N/A</c:v>
                </c:pt>
                <c:pt idx="9">
                  <c:v>3.34</c:v>
                </c:pt>
              </c:numCache>
            </c:numRef>
          </c:val>
          <c:extLst>
            <c:ext xmlns:c16="http://schemas.microsoft.com/office/drawing/2014/chart" uri="{C3380CC4-5D6E-409C-BE32-E72D297353CC}">
              <c16:uniqueId val="{00000008-695E-421F-9563-C745817B0934}"/>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6.08</c:v>
                </c:pt>
                <c:pt idx="2">
                  <c:v>#N/A</c:v>
                </c:pt>
                <c:pt idx="3">
                  <c:v>11.41</c:v>
                </c:pt>
                <c:pt idx="4">
                  <c:v>#N/A</c:v>
                </c:pt>
                <c:pt idx="5">
                  <c:v>7.8</c:v>
                </c:pt>
                <c:pt idx="6">
                  <c:v>#N/A</c:v>
                </c:pt>
                <c:pt idx="7">
                  <c:v>6.3</c:v>
                </c:pt>
                <c:pt idx="8">
                  <c:v>#N/A</c:v>
                </c:pt>
                <c:pt idx="9">
                  <c:v>9.26</c:v>
                </c:pt>
              </c:numCache>
            </c:numRef>
          </c:val>
          <c:extLst>
            <c:ext xmlns:c16="http://schemas.microsoft.com/office/drawing/2014/chart" uri="{C3380CC4-5D6E-409C-BE32-E72D297353CC}">
              <c16:uniqueId val="{00000009-695E-421F-9563-C745817B0934}"/>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1812</c:v>
                </c:pt>
                <c:pt idx="5">
                  <c:v>1790</c:v>
                </c:pt>
                <c:pt idx="8">
                  <c:v>1810</c:v>
                </c:pt>
                <c:pt idx="11">
                  <c:v>1828</c:v>
                </c:pt>
                <c:pt idx="14">
                  <c:v>1740</c:v>
                </c:pt>
              </c:numCache>
            </c:numRef>
          </c:val>
          <c:extLst>
            <c:ext xmlns:c16="http://schemas.microsoft.com/office/drawing/2014/chart" uri="{C3380CC4-5D6E-409C-BE32-E72D297353CC}">
              <c16:uniqueId val="{00000000-7278-4BDD-8A0C-3186A2A1676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7278-4BDD-8A0C-3186A2A1676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7278-4BDD-8A0C-3186A2A1676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45</c:v>
                </c:pt>
                <c:pt idx="3">
                  <c:v>138</c:v>
                </c:pt>
                <c:pt idx="6">
                  <c:v>264</c:v>
                </c:pt>
                <c:pt idx="9">
                  <c:v>289</c:v>
                </c:pt>
                <c:pt idx="12">
                  <c:v>302</c:v>
                </c:pt>
              </c:numCache>
            </c:numRef>
          </c:val>
          <c:extLst>
            <c:ext xmlns:c16="http://schemas.microsoft.com/office/drawing/2014/chart" uri="{C3380CC4-5D6E-409C-BE32-E72D297353CC}">
              <c16:uniqueId val="{00000003-7278-4BDD-8A0C-3186A2A1676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382</c:v>
                </c:pt>
                <c:pt idx="3">
                  <c:v>384</c:v>
                </c:pt>
                <c:pt idx="6">
                  <c:v>336</c:v>
                </c:pt>
                <c:pt idx="9">
                  <c:v>363</c:v>
                </c:pt>
                <c:pt idx="12">
                  <c:v>349</c:v>
                </c:pt>
              </c:numCache>
            </c:numRef>
          </c:val>
          <c:extLst>
            <c:ext xmlns:c16="http://schemas.microsoft.com/office/drawing/2014/chart" uri="{C3380CC4-5D6E-409C-BE32-E72D297353CC}">
              <c16:uniqueId val="{00000004-7278-4BDD-8A0C-3186A2A1676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278-4BDD-8A0C-3186A2A1676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7278-4BDD-8A0C-3186A2A1676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1299</c:v>
                </c:pt>
                <c:pt idx="3">
                  <c:v>1358</c:v>
                </c:pt>
                <c:pt idx="6">
                  <c:v>1380</c:v>
                </c:pt>
                <c:pt idx="9">
                  <c:v>1315</c:v>
                </c:pt>
                <c:pt idx="12">
                  <c:v>1301</c:v>
                </c:pt>
              </c:numCache>
            </c:numRef>
          </c:val>
          <c:extLst>
            <c:ext xmlns:c16="http://schemas.microsoft.com/office/drawing/2014/chart" uri="{C3380CC4-5D6E-409C-BE32-E72D297353CC}">
              <c16:uniqueId val="{00000007-7278-4BDD-8A0C-3186A2A16765}"/>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-86</c:v>
                </c:pt>
                <c:pt idx="2">
                  <c:v>#N/A</c:v>
                </c:pt>
                <c:pt idx="3">
                  <c:v>#N/A</c:v>
                </c:pt>
                <c:pt idx="4">
                  <c:v>90</c:v>
                </c:pt>
                <c:pt idx="5">
                  <c:v>#N/A</c:v>
                </c:pt>
                <c:pt idx="6">
                  <c:v>#N/A</c:v>
                </c:pt>
                <c:pt idx="7">
                  <c:v>170</c:v>
                </c:pt>
                <c:pt idx="8">
                  <c:v>#N/A</c:v>
                </c:pt>
                <c:pt idx="9">
                  <c:v>#N/A</c:v>
                </c:pt>
                <c:pt idx="10">
                  <c:v>139</c:v>
                </c:pt>
                <c:pt idx="11">
                  <c:v>#N/A</c:v>
                </c:pt>
                <c:pt idx="12">
                  <c:v>#N/A</c:v>
                </c:pt>
                <c:pt idx="13">
                  <c:v>212</c:v>
                </c:pt>
                <c:pt idx="14">
                  <c:v>#N/A</c:v>
                </c:pt>
              </c:numCache>
            </c:numRef>
          </c:val>
          <c:smooth val="0"/>
          <c:extLst>
            <c:ext xmlns:c16="http://schemas.microsoft.com/office/drawing/2014/chart" uri="{C3380CC4-5D6E-409C-BE32-E72D297353CC}">
              <c16:uniqueId val="{00000008-7278-4BDD-8A0C-3186A2A16765}"/>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16472</c:v>
                </c:pt>
                <c:pt idx="5">
                  <c:v>16898</c:v>
                </c:pt>
                <c:pt idx="8">
                  <c:v>15673</c:v>
                </c:pt>
                <c:pt idx="11">
                  <c:v>14694</c:v>
                </c:pt>
                <c:pt idx="14">
                  <c:v>13747</c:v>
                </c:pt>
              </c:numCache>
            </c:numRef>
          </c:val>
          <c:extLst>
            <c:ext xmlns:c16="http://schemas.microsoft.com/office/drawing/2014/chart" uri="{C3380CC4-5D6E-409C-BE32-E72D297353CC}">
              <c16:uniqueId val="{00000000-FFF9-4BDE-8C98-101A549D49D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2774</c:v>
                </c:pt>
                <c:pt idx="5">
                  <c:v>2552</c:v>
                </c:pt>
                <c:pt idx="8">
                  <c:v>2309</c:v>
                </c:pt>
                <c:pt idx="11">
                  <c:v>2060</c:v>
                </c:pt>
                <c:pt idx="14">
                  <c:v>2348</c:v>
                </c:pt>
              </c:numCache>
            </c:numRef>
          </c:val>
          <c:extLst>
            <c:ext xmlns:c16="http://schemas.microsoft.com/office/drawing/2014/chart" uri="{C3380CC4-5D6E-409C-BE32-E72D297353CC}">
              <c16:uniqueId val="{00000001-FFF9-4BDE-8C98-101A549D49D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9620</c:v>
                </c:pt>
                <c:pt idx="5">
                  <c:v>11150</c:v>
                </c:pt>
                <c:pt idx="8">
                  <c:v>12577</c:v>
                </c:pt>
                <c:pt idx="11">
                  <c:v>12522</c:v>
                </c:pt>
                <c:pt idx="14">
                  <c:v>12226</c:v>
                </c:pt>
              </c:numCache>
            </c:numRef>
          </c:val>
          <c:extLst>
            <c:ext xmlns:c16="http://schemas.microsoft.com/office/drawing/2014/chart" uri="{C3380CC4-5D6E-409C-BE32-E72D297353CC}">
              <c16:uniqueId val="{00000002-FFF9-4BDE-8C98-101A549D49D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FF9-4BDE-8C98-101A549D49D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FF9-4BDE-8C98-101A549D49D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FF9-4BDE-8C98-101A549D49D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2264</c:v>
                </c:pt>
                <c:pt idx="3">
                  <c:v>2207</c:v>
                </c:pt>
                <c:pt idx="6">
                  <c:v>2148</c:v>
                </c:pt>
                <c:pt idx="9">
                  <c:v>2329</c:v>
                </c:pt>
                <c:pt idx="12">
                  <c:v>2344</c:v>
                </c:pt>
              </c:numCache>
            </c:numRef>
          </c:val>
          <c:extLst>
            <c:ext xmlns:c16="http://schemas.microsoft.com/office/drawing/2014/chart" uri="{C3380CC4-5D6E-409C-BE32-E72D297353CC}">
              <c16:uniqueId val="{00000006-FFF9-4BDE-8C98-101A549D49D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3325</c:v>
                </c:pt>
                <c:pt idx="3">
                  <c:v>3240</c:v>
                </c:pt>
                <c:pt idx="6">
                  <c:v>3023</c:v>
                </c:pt>
                <c:pt idx="9">
                  <c:v>2784</c:v>
                </c:pt>
                <c:pt idx="12">
                  <c:v>2561</c:v>
                </c:pt>
              </c:numCache>
            </c:numRef>
          </c:val>
          <c:extLst>
            <c:ext xmlns:c16="http://schemas.microsoft.com/office/drawing/2014/chart" uri="{C3380CC4-5D6E-409C-BE32-E72D297353CC}">
              <c16:uniqueId val="{00000007-FFF9-4BDE-8C98-101A549D49D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3008</c:v>
                </c:pt>
                <c:pt idx="3">
                  <c:v>2559</c:v>
                </c:pt>
                <c:pt idx="6">
                  <c:v>2260</c:v>
                </c:pt>
                <c:pt idx="9">
                  <c:v>2009</c:v>
                </c:pt>
                <c:pt idx="12">
                  <c:v>1935</c:v>
                </c:pt>
              </c:numCache>
            </c:numRef>
          </c:val>
          <c:extLst>
            <c:ext xmlns:c16="http://schemas.microsoft.com/office/drawing/2014/chart" uri="{C3380CC4-5D6E-409C-BE32-E72D297353CC}">
              <c16:uniqueId val="{00000008-FFF9-4BDE-8C98-101A549D49D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20</c:v>
                </c:pt>
                <c:pt idx="3">
                  <c:v>20</c:v>
                </c:pt>
                <c:pt idx="6">
                  <c:v>20</c:v>
                </c:pt>
                <c:pt idx="9">
                  <c:v>20</c:v>
                </c:pt>
                <c:pt idx="12">
                  <c:v>20</c:v>
                </c:pt>
              </c:numCache>
            </c:numRef>
          </c:val>
          <c:extLst>
            <c:ext xmlns:c16="http://schemas.microsoft.com/office/drawing/2014/chart" uri="{C3380CC4-5D6E-409C-BE32-E72D297353CC}">
              <c16:uniqueId val="{00000009-FFF9-4BDE-8C98-101A549D49D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14525</c:v>
                </c:pt>
                <c:pt idx="3">
                  <c:v>14830</c:v>
                </c:pt>
                <c:pt idx="6">
                  <c:v>14288</c:v>
                </c:pt>
                <c:pt idx="9">
                  <c:v>13853</c:v>
                </c:pt>
                <c:pt idx="12">
                  <c:v>13104</c:v>
                </c:pt>
              </c:numCache>
            </c:numRef>
          </c:val>
          <c:extLst>
            <c:ext xmlns:c16="http://schemas.microsoft.com/office/drawing/2014/chart" uri="{C3380CC4-5D6E-409C-BE32-E72D297353CC}">
              <c16:uniqueId val="{0000000A-FFF9-4BDE-8C98-101A549D49DD}"/>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FFF9-4BDE-8C98-101A549D49DD}"/>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3471</c:v>
                </c:pt>
                <c:pt idx="1">
                  <c:v>3669</c:v>
                </c:pt>
                <c:pt idx="2">
                  <c:v>3689</c:v>
                </c:pt>
              </c:numCache>
            </c:numRef>
          </c:val>
          <c:extLst>
            <c:ext xmlns:c16="http://schemas.microsoft.com/office/drawing/2014/chart" uri="{C3380CC4-5D6E-409C-BE32-E72D297353CC}">
              <c16:uniqueId val="{00000000-B3B8-4C7A-AE33-2558D9586F3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B3B8-4C7A-AE33-2558D9586F3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6958</c:v>
                </c:pt>
                <c:pt idx="1">
                  <c:v>6448</c:v>
                </c:pt>
                <c:pt idx="2">
                  <c:v>6278</c:v>
                </c:pt>
              </c:numCache>
            </c:numRef>
          </c:val>
          <c:extLst>
            <c:ext xmlns:c16="http://schemas.microsoft.com/office/drawing/2014/chart" uri="{C3380CC4-5D6E-409C-BE32-E72D297353CC}">
              <c16:uniqueId val="{00000002-B3B8-4C7A-AE33-2558D9586F3C}"/>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愛知県豊明市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普通会計における元利償還金は、</a:t>
          </a:r>
          <a:r>
            <a:rPr kumimoji="1" lang="ja-JP" altLang="en-US" sz="1100">
              <a:solidFill>
                <a:schemeClr val="dk1"/>
              </a:solidFill>
              <a:effectLst/>
              <a:latin typeface="+mn-lt"/>
              <a:ea typeface="+mn-ea"/>
              <a:cs typeface="+mn-cs"/>
            </a:rPr>
            <a:t>前年度比</a:t>
          </a:r>
          <a:r>
            <a:rPr kumimoji="1" lang="en-US" altLang="ja-JP" sz="1100">
              <a:solidFill>
                <a:schemeClr val="dk1"/>
              </a:solidFill>
              <a:effectLst/>
              <a:latin typeface="+mn-lt"/>
              <a:ea typeface="+mn-ea"/>
              <a:cs typeface="+mn-cs"/>
            </a:rPr>
            <a:t>14</a:t>
          </a:r>
          <a:r>
            <a:rPr kumimoji="1" lang="ja-JP" altLang="en-US" sz="1100">
              <a:solidFill>
                <a:schemeClr val="dk1"/>
              </a:solidFill>
              <a:effectLst/>
              <a:latin typeface="+mn-lt"/>
              <a:ea typeface="+mn-ea"/>
              <a:cs typeface="+mn-cs"/>
            </a:rPr>
            <a:t>百万円減少した</a:t>
          </a:r>
          <a:r>
            <a:rPr kumimoji="1" lang="ja-JP" altLang="ja-JP" sz="1100">
              <a:solidFill>
                <a:schemeClr val="dk1"/>
              </a:solidFill>
              <a:effectLst/>
              <a:latin typeface="+mn-lt"/>
              <a:ea typeface="+mn-ea"/>
              <a:cs typeface="+mn-cs"/>
            </a:rPr>
            <a:t>。</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組合等が起こした地方債の元利償還金に対する繰入金は、平成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年度に起債した新ごみ処理施設建設事業債について、令和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年度から元金部分の償還を開始した</a:t>
          </a:r>
          <a:r>
            <a:rPr kumimoji="1" lang="ja-JP" altLang="en-US" sz="1100">
              <a:solidFill>
                <a:schemeClr val="dk1"/>
              </a:solidFill>
              <a:effectLst/>
              <a:latin typeface="+mn-lt"/>
              <a:ea typeface="+mn-ea"/>
              <a:cs typeface="+mn-cs"/>
            </a:rPr>
            <a:t>ことにより令和</a:t>
          </a:r>
          <a:r>
            <a:rPr kumimoji="1" lang="en-US" altLang="ja-JP" sz="1100">
              <a:solidFill>
                <a:schemeClr val="dk1"/>
              </a:solidFill>
              <a:effectLst/>
              <a:latin typeface="+mn-lt"/>
              <a:ea typeface="+mn-ea"/>
              <a:cs typeface="+mn-cs"/>
            </a:rPr>
            <a:t>6</a:t>
          </a:r>
          <a:r>
            <a:rPr kumimoji="1" lang="ja-JP" altLang="en-US" sz="1100">
              <a:solidFill>
                <a:schemeClr val="dk1"/>
              </a:solidFill>
              <a:effectLst/>
              <a:latin typeface="+mn-lt"/>
              <a:ea typeface="+mn-ea"/>
              <a:cs typeface="+mn-cs"/>
            </a:rPr>
            <a:t>年度においても</a:t>
          </a:r>
          <a:r>
            <a:rPr kumimoji="1" lang="ja-JP" altLang="ja-JP" sz="1100">
              <a:solidFill>
                <a:schemeClr val="dk1"/>
              </a:solidFill>
              <a:effectLst/>
              <a:latin typeface="+mn-lt"/>
              <a:ea typeface="+mn-ea"/>
              <a:cs typeface="+mn-cs"/>
            </a:rPr>
            <a:t>増額となっている。</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今後も継続的に償還していくため、高額なまま推移する。</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実質</a:t>
          </a:r>
          <a:r>
            <a:rPr kumimoji="1" lang="ja-JP" altLang="en-US" sz="1100">
              <a:solidFill>
                <a:schemeClr val="dk1"/>
              </a:solidFill>
              <a:effectLst/>
              <a:latin typeface="+mn-lt"/>
              <a:ea typeface="+mn-ea"/>
              <a:cs typeface="+mn-cs"/>
            </a:rPr>
            <a:t>公債</a:t>
          </a:r>
          <a:r>
            <a:rPr kumimoji="1" lang="ja-JP" altLang="ja-JP" sz="1100">
              <a:solidFill>
                <a:schemeClr val="dk1"/>
              </a:solidFill>
              <a:effectLst/>
              <a:latin typeface="+mn-lt"/>
              <a:ea typeface="+mn-ea"/>
              <a:cs typeface="+mn-cs"/>
            </a:rPr>
            <a:t>費比率の分子</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増加</a:t>
          </a:r>
          <a:r>
            <a:rPr kumimoji="1" lang="ja-JP" altLang="en-US" sz="1100">
              <a:solidFill>
                <a:schemeClr val="dk1"/>
              </a:solidFill>
              <a:effectLst/>
              <a:latin typeface="+mn-lt"/>
              <a:ea typeface="+mn-ea"/>
              <a:cs typeface="+mn-cs"/>
            </a:rPr>
            <a:t>要因の一つとしては、元利償還金等</a:t>
          </a:r>
          <a:r>
            <a:rPr kumimoji="1" lang="en-US" altLang="ja-JP" sz="1100">
              <a:solidFill>
                <a:schemeClr val="dk1"/>
              </a:solidFill>
              <a:effectLst/>
              <a:latin typeface="+mn-lt"/>
              <a:ea typeface="+mn-ea"/>
              <a:cs typeface="+mn-cs"/>
            </a:rPr>
            <a:t>(A)</a:t>
          </a:r>
          <a:r>
            <a:rPr kumimoji="1" lang="ja-JP" altLang="en-US" sz="1100">
              <a:solidFill>
                <a:schemeClr val="dk1"/>
              </a:solidFill>
              <a:effectLst/>
              <a:latin typeface="+mn-lt"/>
              <a:ea typeface="+mn-ea"/>
              <a:cs typeface="+mn-cs"/>
            </a:rPr>
            <a:t>は微減した一方、算入公債費等</a:t>
          </a:r>
          <a:r>
            <a:rPr kumimoji="1" lang="en-US" altLang="ja-JP" sz="1100">
              <a:solidFill>
                <a:schemeClr val="dk1"/>
              </a:solidFill>
              <a:effectLst/>
              <a:latin typeface="+mn-lt"/>
              <a:ea typeface="+mn-ea"/>
              <a:cs typeface="+mn-cs"/>
            </a:rPr>
            <a:t>(B)</a:t>
          </a:r>
          <a:r>
            <a:rPr kumimoji="1" lang="ja-JP" altLang="en-US" sz="1100">
              <a:solidFill>
                <a:schemeClr val="dk1"/>
              </a:solidFill>
              <a:effectLst/>
              <a:latin typeface="+mn-lt"/>
              <a:ea typeface="+mn-ea"/>
              <a:cs typeface="+mn-cs"/>
            </a:rPr>
            <a:t>は公害防止事業債償還費等が令和</a:t>
          </a:r>
          <a:r>
            <a:rPr kumimoji="1" lang="en-US" altLang="ja-JP" sz="1100">
              <a:solidFill>
                <a:schemeClr val="dk1"/>
              </a:solidFill>
              <a:effectLst/>
              <a:latin typeface="+mn-lt"/>
              <a:ea typeface="+mn-ea"/>
              <a:cs typeface="+mn-cs"/>
            </a:rPr>
            <a:t>5</a:t>
          </a:r>
          <a:r>
            <a:rPr kumimoji="1" lang="ja-JP" altLang="en-US" sz="1100">
              <a:solidFill>
                <a:schemeClr val="dk1"/>
              </a:solidFill>
              <a:effectLst/>
              <a:latin typeface="+mn-lt"/>
              <a:ea typeface="+mn-ea"/>
              <a:cs typeface="+mn-cs"/>
            </a:rPr>
            <a:t>年度比</a:t>
          </a:r>
          <a:r>
            <a:rPr kumimoji="1" lang="en-US" altLang="ja-JP" sz="1100">
              <a:solidFill>
                <a:schemeClr val="dk1"/>
              </a:solidFill>
              <a:effectLst/>
              <a:latin typeface="+mn-lt"/>
              <a:ea typeface="+mn-ea"/>
              <a:cs typeface="+mn-cs"/>
            </a:rPr>
            <a:t>96</a:t>
          </a:r>
          <a:r>
            <a:rPr kumimoji="1" lang="ja-JP" altLang="en-US" sz="1100">
              <a:solidFill>
                <a:schemeClr val="dk1"/>
              </a:solidFill>
              <a:effectLst/>
              <a:latin typeface="+mn-lt"/>
              <a:ea typeface="+mn-ea"/>
              <a:cs typeface="+mn-cs"/>
            </a:rPr>
            <a:t>百万円減少したことが考えられる。</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該当なし</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愛知県豊明市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将来負担額</a:t>
          </a:r>
          <a:r>
            <a:rPr kumimoji="1" lang="en-US" altLang="ja-JP" sz="1100">
              <a:solidFill>
                <a:schemeClr val="dk1"/>
              </a:solidFill>
              <a:effectLst/>
              <a:latin typeface="+mn-lt"/>
              <a:ea typeface="+mn-ea"/>
              <a:cs typeface="+mn-cs"/>
            </a:rPr>
            <a:t>(A)</a:t>
          </a:r>
          <a:r>
            <a:rPr kumimoji="1" lang="ja-JP" altLang="ja-JP" sz="1100">
              <a:solidFill>
                <a:schemeClr val="dk1"/>
              </a:solidFill>
              <a:effectLst/>
              <a:latin typeface="+mn-lt"/>
              <a:ea typeface="+mn-ea"/>
              <a:cs typeface="+mn-cs"/>
            </a:rPr>
            <a:t>の合計は、令和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a:t>
          </a:r>
          <a:r>
            <a:rPr kumimoji="1" lang="en-US" altLang="ja-JP" sz="1100">
              <a:solidFill>
                <a:schemeClr val="dk1"/>
              </a:solidFill>
              <a:effectLst/>
              <a:latin typeface="+mn-lt"/>
              <a:ea typeface="+mn-ea"/>
              <a:cs typeface="+mn-cs"/>
            </a:rPr>
            <a:t>20,995</a:t>
          </a:r>
          <a:r>
            <a:rPr kumimoji="1" lang="ja-JP" altLang="ja-JP" sz="1100">
              <a:solidFill>
                <a:schemeClr val="dk1"/>
              </a:solidFill>
              <a:effectLst/>
              <a:latin typeface="+mn-lt"/>
              <a:ea typeface="+mn-ea"/>
              <a:cs typeface="+mn-cs"/>
            </a:rPr>
            <a:t>百万円で</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a:t>
          </a:r>
          <a:r>
            <a:rPr kumimoji="1" lang="en-US" altLang="ja-JP" sz="1100">
              <a:solidFill>
                <a:schemeClr val="dk1"/>
              </a:solidFill>
              <a:effectLst/>
              <a:latin typeface="+mn-lt"/>
              <a:ea typeface="+mn-ea"/>
              <a:cs typeface="+mn-cs"/>
            </a:rPr>
            <a:t>19,964</a:t>
          </a:r>
          <a:r>
            <a:rPr kumimoji="1" lang="ja-JP" altLang="ja-JP" sz="1100">
              <a:solidFill>
                <a:schemeClr val="dk1"/>
              </a:solidFill>
              <a:effectLst/>
              <a:latin typeface="+mn-lt"/>
              <a:ea typeface="+mn-ea"/>
              <a:cs typeface="+mn-cs"/>
            </a:rPr>
            <a:t>百万円、前年度比</a:t>
          </a:r>
          <a:r>
            <a:rPr kumimoji="1" lang="en-US" altLang="ja-JP" sz="1100">
              <a:solidFill>
                <a:schemeClr val="dk1"/>
              </a:solidFill>
              <a:effectLst/>
              <a:latin typeface="+mn-lt"/>
              <a:ea typeface="+mn-ea"/>
              <a:cs typeface="+mn-cs"/>
            </a:rPr>
            <a:t>1031</a:t>
          </a:r>
          <a:r>
            <a:rPr kumimoji="1" lang="ja-JP" altLang="ja-JP" sz="1100">
              <a:solidFill>
                <a:schemeClr val="dk1"/>
              </a:solidFill>
              <a:effectLst/>
              <a:latin typeface="+mn-lt"/>
              <a:ea typeface="+mn-ea"/>
              <a:cs typeface="+mn-cs"/>
            </a:rPr>
            <a:t>百万円減少した。</a:t>
          </a:r>
          <a:endParaRPr lang="ja-JP" altLang="ja-JP" sz="1400">
            <a:effectLst/>
          </a:endParaRPr>
        </a:p>
        <a:p>
          <a:r>
            <a:rPr kumimoji="1" lang="ja-JP" altLang="ja-JP" sz="1100">
              <a:solidFill>
                <a:schemeClr val="dk1"/>
              </a:solidFill>
              <a:effectLst/>
              <a:latin typeface="+mn-lt"/>
              <a:ea typeface="+mn-ea"/>
              <a:cs typeface="+mn-cs"/>
            </a:rPr>
            <a:t>一般会計に係る地方債の現在高は増加から減少に転じたが、今後も公共施設等更新のための起債を予定しており、増加する見通しである。その一方で、公営企業債等繰入見込額は下水道事業の償還が進むことで残高は減少したことから、将来負担額全体全体で見れば、減額となっていく見通しである。</a:t>
          </a:r>
          <a:endParaRPr lang="ja-JP" altLang="ja-JP" sz="1400">
            <a:effectLst/>
          </a:endParaRPr>
        </a:p>
        <a:p>
          <a:r>
            <a:rPr kumimoji="1" lang="ja-JP" altLang="ja-JP" sz="1100">
              <a:solidFill>
                <a:schemeClr val="dk1"/>
              </a:solidFill>
              <a:effectLst/>
              <a:latin typeface="+mn-lt"/>
              <a:ea typeface="+mn-ea"/>
              <a:cs typeface="+mn-cs"/>
            </a:rPr>
            <a:t>充当可能財源等</a:t>
          </a:r>
          <a:r>
            <a:rPr kumimoji="1" lang="en-US" altLang="ja-JP" sz="1100">
              <a:solidFill>
                <a:schemeClr val="dk1"/>
              </a:solidFill>
              <a:effectLst/>
              <a:latin typeface="+mn-lt"/>
              <a:ea typeface="+mn-ea"/>
              <a:cs typeface="+mn-cs"/>
            </a:rPr>
            <a:t>(B)</a:t>
          </a:r>
          <a:r>
            <a:rPr kumimoji="1" lang="ja-JP" altLang="ja-JP" sz="1100">
              <a:solidFill>
                <a:schemeClr val="dk1"/>
              </a:solidFill>
              <a:effectLst/>
              <a:latin typeface="+mn-lt"/>
              <a:ea typeface="+mn-ea"/>
              <a:cs typeface="+mn-cs"/>
            </a:rPr>
            <a:t>の合計は、令和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a:t>
          </a:r>
          <a:r>
            <a:rPr kumimoji="1" lang="en-US" altLang="ja-JP" sz="1100">
              <a:solidFill>
                <a:schemeClr val="dk1"/>
              </a:solidFill>
              <a:effectLst/>
              <a:latin typeface="+mn-lt"/>
              <a:ea typeface="+mn-ea"/>
              <a:cs typeface="+mn-cs"/>
            </a:rPr>
            <a:t>29,276</a:t>
          </a:r>
          <a:r>
            <a:rPr kumimoji="1" lang="ja-JP" altLang="ja-JP" sz="1100">
              <a:solidFill>
                <a:schemeClr val="dk1"/>
              </a:solidFill>
              <a:effectLst/>
              <a:latin typeface="+mn-lt"/>
              <a:ea typeface="+mn-ea"/>
              <a:cs typeface="+mn-cs"/>
            </a:rPr>
            <a:t>百万円で、令和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a:t>
          </a:r>
          <a:r>
            <a:rPr kumimoji="1" lang="en-US" altLang="ja-JP" sz="1100">
              <a:solidFill>
                <a:schemeClr val="dk1"/>
              </a:solidFill>
              <a:effectLst/>
              <a:latin typeface="+mn-lt"/>
              <a:ea typeface="+mn-ea"/>
              <a:cs typeface="+mn-cs"/>
            </a:rPr>
            <a:t>28,321</a:t>
          </a:r>
          <a:r>
            <a:rPr kumimoji="1" lang="ja-JP" altLang="ja-JP" sz="1100">
              <a:solidFill>
                <a:schemeClr val="dk1"/>
              </a:solidFill>
              <a:effectLst/>
              <a:latin typeface="+mn-lt"/>
              <a:ea typeface="+mn-ea"/>
              <a:cs typeface="+mn-cs"/>
            </a:rPr>
            <a:t>百万円前年度比</a:t>
          </a:r>
          <a:r>
            <a:rPr kumimoji="1" lang="en-US" altLang="ja-JP" sz="1100">
              <a:solidFill>
                <a:schemeClr val="dk1"/>
              </a:solidFill>
              <a:effectLst/>
              <a:latin typeface="+mn-lt"/>
              <a:ea typeface="+mn-ea"/>
              <a:cs typeface="+mn-cs"/>
            </a:rPr>
            <a:t>955</a:t>
          </a:r>
          <a:r>
            <a:rPr kumimoji="1" lang="ja-JP" altLang="ja-JP" sz="1100">
              <a:solidFill>
                <a:schemeClr val="dk1"/>
              </a:solidFill>
              <a:effectLst/>
              <a:latin typeface="+mn-lt"/>
              <a:ea typeface="+mn-ea"/>
              <a:cs typeface="+mn-cs"/>
            </a:rPr>
            <a:t>百万円減少した。充当可能基金は</a:t>
          </a:r>
          <a:r>
            <a:rPr kumimoji="1" lang="en-US" altLang="ja-JP" sz="1100">
              <a:solidFill>
                <a:schemeClr val="dk1"/>
              </a:solidFill>
              <a:effectLst/>
              <a:latin typeface="+mn-lt"/>
              <a:ea typeface="+mn-ea"/>
              <a:cs typeface="+mn-cs"/>
            </a:rPr>
            <a:t>296</a:t>
          </a:r>
          <a:r>
            <a:rPr kumimoji="1" lang="ja-JP" altLang="ja-JP" sz="1100">
              <a:solidFill>
                <a:schemeClr val="dk1"/>
              </a:solidFill>
              <a:effectLst/>
              <a:latin typeface="+mn-lt"/>
              <a:ea typeface="+mn-ea"/>
              <a:cs typeface="+mn-cs"/>
            </a:rPr>
            <a:t>百万円減額し、充当可能特定歳入（本市は都市計画税のみ）及び基準財政需要額歳入見込額は計</a:t>
          </a:r>
          <a:r>
            <a:rPr kumimoji="1" lang="en-US" altLang="ja-JP" sz="1100">
              <a:solidFill>
                <a:schemeClr val="dk1"/>
              </a:solidFill>
              <a:effectLst/>
              <a:latin typeface="+mn-lt"/>
              <a:ea typeface="+mn-ea"/>
              <a:cs typeface="+mn-cs"/>
            </a:rPr>
            <a:t>659</a:t>
          </a:r>
          <a:r>
            <a:rPr kumimoji="1" lang="ja-JP" altLang="ja-JP" sz="1100">
              <a:solidFill>
                <a:schemeClr val="dk1"/>
              </a:solidFill>
              <a:effectLst/>
              <a:latin typeface="+mn-lt"/>
              <a:ea typeface="+mn-ea"/>
              <a:cs typeface="+mn-cs"/>
            </a:rPr>
            <a:t>百万円減額となった。特に、基準財政需要額歳入見込額の減少は、臨時財政対策債の償還が進んでいることが要因である。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愛知県豊明市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mn-ea"/>
              <a:ea typeface="+mn-ea"/>
              <a:cs typeface="+mn-cs"/>
            </a:rPr>
            <a:t>財政調整基金は、令和</a:t>
          </a:r>
          <a:r>
            <a:rPr kumimoji="1" lang="en-US" altLang="ja-JP" sz="1200">
              <a:solidFill>
                <a:schemeClr val="dk1"/>
              </a:solidFill>
              <a:effectLst/>
              <a:latin typeface="+mn-ea"/>
              <a:ea typeface="+mn-ea"/>
              <a:cs typeface="+mn-cs"/>
            </a:rPr>
            <a:t>6</a:t>
          </a:r>
          <a:r>
            <a:rPr kumimoji="1" lang="ja-JP" altLang="en-US" sz="1200">
              <a:solidFill>
                <a:schemeClr val="dk1"/>
              </a:solidFill>
              <a:effectLst/>
              <a:latin typeface="+mn-ea"/>
              <a:ea typeface="+mn-ea"/>
              <a:cs typeface="+mn-cs"/>
            </a:rPr>
            <a:t>年度は</a:t>
          </a:r>
          <a:r>
            <a:rPr kumimoji="1" lang="ja-JP" altLang="ja-JP" sz="1200">
              <a:solidFill>
                <a:schemeClr val="dk1"/>
              </a:solidFill>
              <a:effectLst/>
              <a:latin typeface="+mn-lt"/>
              <a:ea typeface="+mn-ea"/>
              <a:cs typeface="+mn-cs"/>
            </a:rPr>
            <a:t>令和</a:t>
          </a:r>
          <a:r>
            <a:rPr kumimoji="1" lang="en-US" altLang="ja-JP" sz="1200">
              <a:solidFill>
                <a:schemeClr val="dk1"/>
              </a:solidFill>
              <a:effectLst/>
              <a:latin typeface="+mn-lt"/>
              <a:ea typeface="+mn-ea"/>
              <a:cs typeface="+mn-cs"/>
            </a:rPr>
            <a:t>5</a:t>
          </a:r>
          <a:r>
            <a:rPr kumimoji="1" lang="ja-JP" altLang="ja-JP" sz="1200">
              <a:solidFill>
                <a:schemeClr val="dk1"/>
              </a:solidFill>
              <a:effectLst/>
              <a:latin typeface="+mn-lt"/>
              <a:ea typeface="+mn-ea"/>
              <a:cs typeface="+mn-cs"/>
            </a:rPr>
            <a:t>年度</a:t>
          </a:r>
          <a:r>
            <a:rPr kumimoji="1" lang="ja-JP" altLang="en-US" sz="1200">
              <a:solidFill>
                <a:schemeClr val="dk1"/>
              </a:solidFill>
              <a:effectLst/>
              <a:latin typeface="+mn-lt"/>
              <a:ea typeface="+mn-ea"/>
              <a:cs typeface="+mn-cs"/>
            </a:rPr>
            <a:t>同様</a:t>
          </a:r>
          <a:r>
            <a:rPr kumimoji="1" lang="ja-JP" altLang="en-US" sz="1200">
              <a:solidFill>
                <a:schemeClr val="dk1"/>
              </a:solidFill>
              <a:effectLst/>
              <a:latin typeface="+mn-ea"/>
              <a:ea typeface="+mn-ea"/>
              <a:cs typeface="+mn-cs"/>
            </a:rPr>
            <a:t>、</a:t>
          </a:r>
          <a:r>
            <a:rPr kumimoji="1" lang="ja-JP" altLang="ja-JP" sz="1200">
              <a:solidFill>
                <a:schemeClr val="dk1"/>
              </a:solidFill>
              <a:effectLst/>
              <a:latin typeface="+mn-lt"/>
              <a:ea typeface="+mn-ea"/>
              <a:cs typeface="+mn-cs"/>
            </a:rPr>
            <a:t>取崩額より積立額が上回</a:t>
          </a:r>
          <a:r>
            <a:rPr kumimoji="1" lang="ja-JP" altLang="en-US" sz="1200">
              <a:solidFill>
                <a:schemeClr val="dk1"/>
              </a:solidFill>
              <a:effectLst/>
              <a:latin typeface="+mn-lt"/>
              <a:ea typeface="+mn-ea"/>
              <a:cs typeface="+mn-cs"/>
            </a:rPr>
            <a:t>り、</a:t>
          </a:r>
          <a:r>
            <a:rPr kumimoji="1" lang="ja-JP" altLang="en-US" sz="1200">
              <a:solidFill>
                <a:schemeClr val="dk1"/>
              </a:solidFill>
              <a:effectLst/>
              <a:latin typeface="+mn-ea"/>
              <a:ea typeface="+mn-ea"/>
              <a:cs typeface="+mn-cs"/>
            </a:rPr>
            <a:t>基金残高は前年度比</a:t>
          </a:r>
          <a:r>
            <a:rPr kumimoji="1" lang="ja-JP" altLang="ja-JP" sz="1200">
              <a:solidFill>
                <a:schemeClr val="dk1"/>
              </a:solidFill>
              <a:effectLst/>
              <a:latin typeface="+mn-lt"/>
              <a:ea typeface="+mn-ea"/>
              <a:cs typeface="+mn-cs"/>
            </a:rPr>
            <a:t>約</a:t>
          </a:r>
          <a:r>
            <a:rPr kumimoji="1" lang="en-US" altLang="ja-JP" sz="1200">
              <a:solidFill>
                <a:schemeClr val="dk1"/>
              </a:solidFill>
              <a:effectLst/>
              <a:latin typeface="+mn-lt"/>
              <a:ea typeface="+mn-ea"/>
              <a:cs typeface="+mn-cs"/>
            </a:rPr>
            <a:t>20</a:t>
          </a:r>
          <a:r>
            <a:rPr kumimoji="1" lang="ja-JP" altLang="ja-JP" sz="1200">
              <a:solidFill>
                <a:schemeClr val="dk1"/>
              </a:solidFill>
              <a:effectLst/>
              <a:latin typeface="+mn-lt"/>
              <a:ea typeface="+mn-ea"/>
              <a:cs typeface="+mn-cs"/>
            </a:rPr>
            <a:t>百万円増</a:t>
          </a:r>
          <a:r>
            <a:rPr kumimoji="1" lang="ja-JP" altLang="en-US" sz="1200">
              <a:solidFill>
                <a:schemeClr val="dk1"/>
              </a:solidFill>
              <a:effectLst/>
              <a:latin typeface="+mn-lt"/>
              <a:ea typeface="+mn-ea"/>
              <a:cs typeface="+mn-cs"/>
            </a:rPr>
            <a:t>となった</a:t>
          </a:r>
          <a:r>
            <a:rPr kumimoji="1" lang="ja-JP" altLang="en-US" sz="1400">
              <a:solidFill>
                <a:schemeClr val="dk1"/>
              </a:solidFill>
              <a:effectLst/>
              <a:latin typeface="+mn-ea"/>
              <a:ea typeface="+mn-ea"/>
              <a:cs typeface="+mn-cs"/>
            </a:rPr>
            <a:t>。</a:t>
          </a:r>
          <a:endParaRPr kumimoji="1" lang="ja-JP" altLang="en-US" sz="1200">
            <a:solidFill>
              <a:schemeClr val="dk1"/>
            </a:solidFill>
            <a:effectLst/>
            <a:latin typeface="+mn-ea"/>
            <a:ea typeface="+mn-ea"/>
            <a:cs typeface="+mn-cs"/>
          </a:endParaRPr>
        </a:p>
        <a:p>
          <a:r>
            <a:rPr kumimoji="1" lang="ja-JP" altLang="en-US" sz="1200">
              <a:solidFill>
                <a:schemeClr val="dk1"/>
              </a:solidFill>
              <a:effectLst/>
              <a:latin typeface="+mn-ea"/>
              <a:ea typeface="+mn-ea"/>
              <a:cs typeface="+mn-cs"/>
            </a:rPr>
            <a:t>公共施設建設及び整備基金は取崩額が積立額を上回り、教育施設建設及び整備基金は教育施設の長寿命化等に備え積み増しを行った。福祉基金は、今後の高齢化などによる福祉対策に備えた積み増しと、公共施設建設及び整備基金並びに教育施設建設及び整備基金残高の状況を考慮したうえで、適宜積み増し等を実施していく。森林環境譲与税基金は、新生児への木材製品配布や、小学校生徒の机椅子等の木材普及啓発の取り組みにより</a:t>
          </a:r>
          <a:r>
            <a:rPr kumimoji="1" lang="en-US" altLang="ja-JP" sz="1200">
              <a:solidFill>
                <a:schemeClr val="dk1"/>
              </a:solidFill>
              <a:effectLst/>
              <a:latin typeface="+mn-ea"/>
              <a:ea typeface="+mn-ea"/>
              <a:cs typeface="+mn-cs"/>
            </a:rPr>
            <a:t>1.2</a:t>
          </a:r>
          <a:r>
            <a:rPr kumimoji="1" lang="ja-JP" altLang="en-US" sz="1200">
              <a:solidFill>
                <a:schemeClr val="dk1"/>
              </a:solidFill>
              <a:effectLst/>
              <a:latin typeface="+mn-ea"/>
              <a:ea typeface="+mn-ea"/>
              <a:cs typeface="+mn-cs"/>
            </a:rPr>
            <a:t>百万円取り崩した。</a:t>
          </a:r>
          <a:endParaRPr kumimoji="1" lang="en-US" altLang="ja-JP" sz="1200">
            <a:solidFill>
              <a:schemeClr val="dk1"/>
            </a:solidFill>
            <a:effectLst/>
            <a:latin typeface="+mn-ea"/>
            <a:ea typeface="+mn-ea"/>
            <a:cs typeface="+mn-cs"/>
          </a:endParaRPr>
        </a:p>
        <a:p>
          <a:endParaRPr kumimoji="1" lang="ja-JP" altLang="en-US" sz="1200">
            <a:solidFill>
              <a:schemeClr val="dk1"/>
            </a:solidFill>
            <a:effectLst/>
            <a:latin typeface="+mn-ea"/>
            <a:ea typeface="+mn-ea"/>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mn-lt"/>
              <a:ea typeface="+mn-ea"/>
              <a:cs typeface="+mn-cs"/>
            </a:rPr>
            <a:t>後述する「財政調整基金　今後の方針」「その他特定目的基金　今度の方針」に記載した通り、今後見込まれる将来負担に予め備えておく必要があり、基金の役割は重要である。将来を見据えた健全な財政運営のため、今後とも中長期的な視点に立って、的確に基金のやり繰りをしていきたい。</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200">
              <a:solidFill>
                <a:schemeClr val="dk1"/>
              </a:solidFill>
              <a:effectLst/>
              <a:latin typeface="+mn-lt"/>
              <a:ea typeface="+mn-ea"/>
              <a:cs typeface="+mn-cs"/>
            </a:rPr>
            <a:t>公共施設建設及び整備基金：公共施設建設及び整備、公共施設の改修</a:t>
          </a:r>
          <a:endParaRPr lang="ja-JP" altLang="ja-JP" sz="1600">
            <a:effectLst/>
          </a:endParaRPr>
        </a:p>
        <a:p>
          <a:r>
            <a:rPr kumimoji="1" lang="ja-JP" altLang="ja-JP" sz="1200">
              <a:solidFill>
                <a:schemeClr val="dk1"/>
              </a:solidFill>
              <a:effectLst/>
              <a:latin typeface="+mn-lt"/>
              <a:ea typeface="+mn-ea"/>
              <a:cs typeface="+mn-cs"/>
            </a:rPr>
            <a:t>教育施設建設及び整備基金：教育施設建設及び整備、教育施設等の改修</a:t>
          </a:r>
          <a:endParaRPr lang="ja-JP" altLang="ja-JP" sz="1600">
            <a:effectLst/>
          </a:endParaRPr>
        </a:p>
        <a:p>
          <a:r>
            <a:rPr kumimoji="1" lang="ja-JP" altLang="ja-JP" sz="1200">
              <a:solidFill>
                <a:schemeClr val="dk1"/>
              </a:solidFill>
              <a:effectLst/>
              <a:latin typeface="+mn-lt"/>
              <a:ea typeface="+mn-ea"/>
              <a:cs typeface="+mn-cs"/>
            </a:rPr>
            <a:t>福祉基金：福祉事業の推進、福祉施設建設整備</a:t>
          </a:r>
          <a:endParaRPr lang="ja-JP" altLang="ja-JP" sz="1600">
            <a:effectLst/>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mn-ea"/>
              <a:ea typeface="+mn-ea"/>
              <a:cs typeface="+mn-cs"/>
            </a:rPr>
            <a:t>公共施設建設及び整備基金では、令和</a:t>
          </a:r>
          <a:r>
            <a:rPr kumimoji="1" lang="en-US" altLang="ja-JP" sz="1200">
              <a:solidFill>
                <a:schemeClr val="dk1"/>
              </a:solidFill>
              <a:effectLst/>
              <a:latin typeface="+mn-ea"/>
              <a:ea typeface="+mn-ea"/>
              <a:cs typeface="+mn-cs"/>
            </a:rPr>
            <a:t>4</a:t>
          </a:r>
          <a:r>
            <a:rPr kumimoji="1" lang="ja-JP" altLang="en-US" sz="1200">
              <a:solidFill>
                <a:schemeClr val="dk1"/>
              </a:solidFill>
              <a:effectLst/>
              <a:latin typeface="+mn-ea"/>
              <a:ea typeface="+mn-ea"/>
              <a:cs typeface="+mn-cs"/>
            </a:rPr>
            <a:t>年度の取崩額は</a:t>
          </a:r>
          <a:r>
            <a:rPr kumimoji="1" lang="en-US" altLang="ja-JP" sz="1200">
              <a:solidFill>
                <a:schemeClr val="dk1"/>
              </a:solidFill>
              <a:effectLst/>
              <a:latin typeface="+mn-ea"/>
              <a:ea typeface="+mn-ea"/>
              <a:cs typeface="+mn-cs"/>
            </a:rPr>
            <a:t>1.2</a:t>
          </a:r>
          <a:r>
            <a:rPr kumimoji="1" lang="ja-JP" altLang="en-US" sz="1200">
              <a:solidFill>
                <a:schemeClr val="dk1"/>
              </a:solidFill>
              <a:effectLst/>
              <a:latin typeface="+mn-ea"/>
              <a:ea typeface="+mn-ea"/>
              <a:cs typeface="+mn-cs"/>
            </a:rPr>
            <a:t>億円、令和</a:t>
          </a:r>
          <a:r>
            <a:rPr kumimoji="1" lang="en-US" altLang="ja-JP" sz="1200">
              <a:solidFill>
                <a:schemeClr val="dk1"/>
              </a:solidFill>
              <a:effectLst/>
              <a:latin typeface="+mn-ea"/>
              <a:ea typeface="+mn-ea"/>
              <a:cs typeface="+mn-cs"/>
            </a:rPr>
            <a:t>5</a:t>
          </a:r>
          <a:r>
            <a:rPr kumimoji="1" lang="ja-JP" altLang="en-US" sz="1200">
              <a:solidFill>
                <a:schemeClr val="dk1"/>
              </a:solidFill>
              <a:effectLst/>
              <a:latin typeface="+mn-ea"/>
              <a:ea typeface="+mn-ea"/>
              <a:cs typeface="+mn-cs"/>
            </a:rPr>
            <a:t>年度の取崩額は</a:t>
          </a:r>
          <a:r>
            <a:rPr kumimoji="1" lang="en-US" altLang="ja-JP" sz="1200">
              <a:solidFill>
                <a:schemeClr val="dk1"/>
              </a:solidFill>
              <a:effectLst/>
              <a:latin typeface="+mn-ea"/>
              <a:ea typeface="+mn-ea"/>
              <a:cs typeface="+mn-cs"/>
            </a:rPr>
            <a:t>0.8</a:t>
          </a:r>
          <a:r>
            <a:rPr kumimoji="1" lang="ja-JP" altLang="en-US" sz="1200">
              <a:solidFill>
                <a:schemeClr val="dk1"/>
              </a:solidFill>
              <a:effectLst/>
              <a:latin typeface="+mn-ea"/>
              <a:ea typeface="+mn-ea"/>
              <a:cs typeface="+mn-cs"/>
            </a:rPr>
            <a:t>億円、積立額は</a:t>
          </a:r>
          <a:r>
            <a:rPr kumimoji="1" lang="en-US" altLang="ja-JP" sz="1200">
              <a:solidFill>
                <a:schemeClr val="dk1"/>
              </a:solidFill>
              <a:effectLst/>
              <a:latin typeface="+mn-ea"/>
              <a:ea typeface="+mn-ea"/>
              <a:cs typeface="+mn-cs"/>
            </a:rPr>
            <a:t>0.01</a:t>
          </a:r>
          <a:r>
            <a:rPr kumimoji="1" lang="ja-JP" altLang="en-US" sz="1200">
              <a:solidFill>
                <a:schemeClr val="dk1"/>
              </a:solidFill>
              <a:effectLst/>
              <a:latin typeface="+mn-ea"/>
              <a:ea typeface="+mn-ea"/>
              <a:cs typeface="+mn-cs"/>
            </a:rPr>
            <a:t>億円と少額であったため基金残高は減少した。令和</a:t>
          </a:r>
          <a:r>
            <a:rPr kumimoji="1" lang="en-US" altLang="ja-JP" sz="1200">
              <a:solidFill>
                <a:schemeClr val="dk1"/>
              </a:solidFill>
              <a:effectLst/>
              <a:latin typeface="+mn-ea"/>
              <a:ea typeface="+mn-ea"/>
              <a:cs typeface="+mn-cs"/>
            </a:rPr>
            <a:t>6</a:t>
          </a:r>
          <a:r>
            <a:rPr kumimoji="1" lang="ja-JP" altLang="en-US" sz="1200">
              <a:solidFill>
                <a:schemeClr val="dk1"/>
              </a:solidFill>
              <a:effectLst/>
              <a:latin typeface="+mn-ea"/>
              <a:ea typeface="+mn-ea"/>
              <a:cs typeface="+mn-cs"/>
            </a:rPr>
            <a:t>年度においても</a:t>
          </a:r>
          <a:r>
            <a:rPr kumimoji="1" lang="ja-JP" altLang="ja-JP" sz="1200">
              <a:solidFill>
                <a:schemeClr val="dk1"/>
              </a:solidFill>
              <a:effectLst/>
              <a:latin typeface="+mn-lt"/>
              <a:ea typeface="+mn-ea"/>
              <a:cs typeface="+mn-cs"/>
            </a:rPr>
            <a:t>防災調整池治水対策事業</a:t>
          </a:r>
          <a:r>
            <a:rPr kumimoji="1" lang="en-US" altLang="ja-JP" sz="1200">
              <a:solidFill>
                <a:schemeClr val="dk1"/>
              </a:solidFill>
              <a:effectLst/>
              <a:latin typeface="+mn-lt"/>
              <a:ea typeface="+mn-ea"/>
              <a:cs typeface="+mn-cs"/>
            </a:rPr>
            <a:t>0.3</a:t>
          </a:r>
          <a:r>
            <a:rPr kumimoji="1" lang="ja-JP" altLang="en-US" sz="1200">
              <a:solidFill>
                <a:schemeClr val="dk1"/>
              </a:solidFill>
              <a:effectLst/>
              <a:latin typeface="+mn-lt"/>
              <a:ea typeface="+mn-ea"/>
              <a:cs typeface="+mn-cs"/>
            </a:rPr>
            <a:t>億</a:t>
          </a:r>
          <a:r>
            <a:rPr kumimoji="1" lang="ja-JP" altLang="ja-JP" sz="1200">
              <a:solidFill>
                <a:schemeClr val="dk1"/>
              </a:solidFill>
              <a:effectLst/>
              <a:latin typeface="+mn-lt"/>
              <a:ea typeface="+mn-ea"/>
              <a:cs typeface="+mn-cs"/>
            </a:rPr>
            <a:t>円</a:t>
          </a:r>
          <a:r>
            <a:rPr kumimoji="1" lang="ja-JP" altLang="en-US" sz="1200">
              <a:solidFill>
                <a:schemeClr val="dk1"/>
              </a:solidFill>
              <a:effectLst/>
              <a:latin typeface="+mn-lt"/>
              <a:ea typeface="+mn-ea"/>
              <a:cs typeface="+mn-cs"/>
            </a:rPr>
            <a:t>、道路側側溝改良工事</a:t>
          </a:r>
          <a:r>
            <a:rPr kumimoji="1" lang="en-US" altLang="ja-JP" sz="1200">
              <a:solidFill>
                <a:schemeClr val="dk1"/>
              </a:solidFill>
              <a:effectLst/>
              <a:latin typeface="+mn-lt"/>
              <a:ea typeface="+mn-ea"/>
              <a:cs typeface="+mn-cs"/>
            </a:rPr>
            <a:t>0.25</a:t>
          </a:r>
          <a:r>
            <a:rPr kumimoji="1" lang="ja-JP" altLang="en-US" sz="1200">
              <a:solidFill>
                <a:schemeClr val="dk1"/>
              </a:solidFill>
              <a:effectLst/>
              <a:latin typeface="+mn-lt"/>
              <a:ea typeface="+mn-ea"/>
              <a:cs typeface="+mn-cs"/>
            </a:rPr>
            <a:t>億円など合計</a:t>
          </a:r>
          <a:r>
            <a:rPr kumimoji="1" lang="en-US" altLang="ja-JP" sz="1200">
              <a:solidFill>
                <a:schemeClr val="dk1"/>
              </a:solidFill>
              <a:effectLst/>
              <a:latin typeface="+mn-ea"/>
              <a:ea typeface="+mn-ea"/>
              <a:cs typeface="+mn-cs"/>
            </a:rPr>
            <a:t>1.4</a:t>
          </a:r>
          <a:r>
            <a:rPr kumimoji="1" lang="ja-JP" altLang="en-US" sz="1200">
              <a:solidFill>
                <a:schemeClr val="dk1"/>
              </a:solidFill>
              <a:effectLst/>
              <a:latin typeface="+mn-ea"/>
              <a:ea typeface="+mn-ea"/>
              <a:cs typeface="+mn-cs"/>
            </a:rPr>
            <a:t>億円を取り崩したものの、積立額は</a:t>
          </a:r>
          <a:r>
            <a:rPr kumimoji="1" lang="en-US" altLang="ja-JP" sz="1200">
              <a:solidFill>
                <a:schemeClr val="dk1"/>
              </a:solidFill>
              <a:effectLst/>
              <a:latin typeface="+mn-ea"/>
              <a:ea typeface="+mn-ea"/>
              <a:cs typeface="+mn-cs"/>
            </a:rPr>
            <a:t>0.09</a:t>
          </a:r>
          <a:r>
            <a:rPr kumimoji="1" lang="ja-JP" altLang="en-US" sz="1200">
              <a:solidFill>
                <a:schemeClr val="dk1"/>
              </a:solidFill>
              <a:effectLst/>
              <a:latin typeface="+mn-ea"/>
              <a:ea typeface="+mn-ea"/>
              <a:cs typeface="+mn-cs"/>
            </a:rPr>
            <a:t>億円となり前年度に続き基金残高は減少した。</a:t>
          </a:r>
        </a:p>
        <a:p>
          <a:r>
            <a:rPr kumimoji="1" lang="ja-JP" altLang="en-US" sz="1200">
              <a:solidFill>
                <a:schemeClr val="dk1"/>
              </a:solidFill>
              <a:effectLst/>
              <a:latin typeface="+mn-ea"/>
              <a:ea typeface="+mn-ea"/>
              <a:cs typeface="+mn-cs"/>
            </a:rPr>
            <a:t>教育施設建設及び整備基金も令和</a:t>
          </a:r>
          <a:r>
            <a:rPr kumimoji="1" lang="en-US" altLang="ja-JP" sz="1200">
              <a:solidFill>
                <a:schemeClr val="dk1"/>
              </a:solidFill>
              <a:effectLst/>
              <a:latin typeface="+mn-ea"/>
              <a:ea typeface="+mn-ea"/>
              <a:cs typeface="+mn-cs"/>
            </a:rPr>
            <a:t>4</a:t>
          </a:r>
          <a:r>
            <a:rPr kumimoji="1" lang="ja-JP" altLang="en-US" sz="1200">
              <a:solidFill>
                <a:schemeClr val="dk1"/>
              </a:solidFill>
              <a:effectLst/>
              <a:latin typeface="+mn-ea"/>
              <a:ea typeface="+mn-ea"/>
              <a:cs typeface="+mn-cs"/>
            </a:rPr>
            <a:t>年度の取崩額は</a:t>
          </a:r>
          <a:r>
            <a:rPr kumimoji="1" lang="en-US" altLang="ja-JP" sz="1200">
              <a:solidFill>
                <a:schemeClr val="dk1"/>
              </a:solidFill>
              <a:effectLst/>
              <a:latin typeface="+mn-ea"/>
              <a:ea typeface="+mn-ea"/>
              <a:cs typeface="+mn-cs"/>
            </a:rPr>
            <a:t>0</a:t>
          </a:r>
          <a:r>
            <a:rPr kumimoji="1" lang="ja-JP" altLang="en-US" sz="1200">
              <a:solidFill>
                <a:schemeClr val="dk1"/>
              </a:solidFill>
              <a:effectLst/>
              <a:latin typeface="+mn-ea"/>
              <a:ea typeface="+mn-ea"/>
              <a:cs typeface="+mn-cs"/>
            </a:rPr>
            <a:t>円だったが、令和</a:t>
          </a:r>
          <a:r>
            <a:rPr kumimoji="1" lang="en-US" altLang="ja-JP" sz="1200">
              <a:solidFill>
                <a:schemeClr val="dk1"/>
              </a:solidFill>
              <a:effectLst/>
              <a:latin typeface="+mn-ea"/>
              <a:ea typeface="+mn-ea"/>
              <a:cs typeface="+mn-cs"/>
            </a:rPr>
            <a:t>5</a:t>
          </a:r>
          <a:r>
            <a:rPr kumimoji="1" lang="ja-JP" altLang="en-US" sz="1200">
              <a:solidFill>
                <a:schemeClr val="dk1"/>
              </a:solidFill>
              <a:effectLst/>
              <a:latin typeface="+mn-ea"/>
              <a:ea typeface="+mn-ea"/>
              <a:cs typeface="+mn-cs"/>
            </a:rPr>
            <a:t>年度は新給食センター用地購入で</a:t>
          </a:r>
          <a:r>
            <a:rPr kumimoji="1" lang="en-US" altLang="ja-JP" sz="1200">
              <a:solidFill>
                <a:schemeClr val="dk1"/>
              </a:solidFill>
              <a:effectLst/>
              <a:latin typeface="+mn-ea"/>
              <a:ea typeface="+mn-ea"/>
              <a:cs typeface="+mn-cs"/>
            </a:rPr>
            <a:t>1.5</a:t>
          </a:r>
          <a:r>
            <a:rPr kumimoji="1" lang="ja-JP" altLang="en-US" sz="1200">
              <a:solidFill>
                <a:schemeClr val="dk1"/>
              </a:solidFill>
              <a:effectLst/>
              <a:latin typeface="+mn-ea"/>
              <a:ea typeface="+mn-ea"/>
              <a:cs typeface="+mn-cs"/>
            </a:rPr>
            <a:t>億円、グラウンド用地購入で</a:t>
          </a:r>
          <a:r>
            <a:rPr kumimoji="1" lang="en-US" altLang="ja-JP" sz="1200">
              <a:solidFill>
                <a:schemeClr val="dk1"/>
              </a:solidFill>
              <a:effectLst/>
              <a:latin typeface="+mn-ea"/>
              <a:ea typeface="+mn-ea"/>
              <a:cs typeface="+mn-cs"/>
            </a:rPr>
            <a:t>1.1</a:t>
          </a:r>
          <a:r>
            <a:rPr kumimoji="1" lang="ja-JP" altLang="en-US" sz="1200">
              <a:solidFill>
                <a:schemeClr val="dk1"/>
              </a:solidFill>
              <a:effectLst/>
              <a:latin typeface="+mn-ea"/>
              <a:ea typeface="+mn-ea"/>
              <a:cs typeface="+mn-cs"/>
            </a:rPr>
            <a:t>億円等、合計</a:t>
          </a:r>
          <a:r>
            <a:rPr kumimoji="1" lang="en-US" altLang="ja-JP" sz="1200">
              <a:solidFill>
                <a:schemeClr val="dk1"/>
              </a:solidFill>
              <a:effectLst/>
              <a:latin typeface="+mn-ea"/>
              <a:ea typeface="+mn-ea"/>
              <a:cs typeface="+mn-cs"/>
            </a:rPr>
            <a:t>2.8</a:t>
          </a:r>
          <a:r>
            <a:rPr kumimoji="1" lang="ja-JP" altLang="en-US" sz="1200">
              <a:solidFill>
                <a:schemeClr val="dk1"/>
              </a:solidFill>
              <a:effectLst/>
              <a:latin typeface="+mn-ea"/>
              <a:ea typeface="+mn-ea"/>
              <a:cs typeface="+mn-cs"/>
            </a:rPr>
            <a:t>億円を取り崩し、</a:t>
          </a:r>
          <a:r>
            <a:rPr kumimoji="1" lang="en-US" altLang="ja-JP" sz="1200">
              <a:solidFill>
                <a:schemeClr val="dk1"/>
              </a:solidFill>
              <a:effectLst/>
              <a:latin typeface="+mn-ea"/>
              <a:ea typeface="+mn-ea"/>
              <a:cs typeface="+mn-cs"/>
            </a:rPr>
            <a:t>0.01</a:t>
          </a:r>
          <a:r>
            <a:rPr kumimoji="1" lang="ja-JP" altLang="en-US" sz="1200">
              <a:solidFill>
                <a:schemeClr val="dk1"/>
              </a:solidFill>
              <a:effectLst/>
              <a:latin typeface="+mn-ea"/>
              <a:ea typeface="+mn-ea"/>
              <a:cs typeface="+mn-cs"/>
            </a:rPr>
            <a:t>億円の積立額となったため基金残高は減少した。令和</a:t>
          </a:r>
          <a:r>
            <a:rPr kumimoji="1" lang="en-US" altLang="ja-JP" sz="1200">
              <a:solidFill>
                <a:schemeClr val="dk1"/>
              </a:solidFill>
              <a:effectLst/>
              <a:latin typeface="+mn-ea"/>
              <a:ea typeface="+mn-ea"/>
              <a:cs typeface="+mn-cs"/>
            </a:rPr>
            <a:t>6</a:t>
          </a:r>
          <a:r>
            <a:rPr kumimoji="1" lang="ja-JP" altLang="en-US" sz="1200">
              <a:solidFill>
                <a:schemeClr val="dk1"/>
              </a:solidFill>
              <a:effectLst/>
              <a:latin typeface="+mn-ea"/>
              <a:ea typeface="+mn-ea"/>
              <a:cs typeface="+mn-cs"/>
            </a:rPr>
            <a:t>年度は舘小学校校舎建設工事及び電気・給排水設備延伸準備工事で</a:t>
          </a:r>
          <a:r>
            <a:rPr kumimoji="1" lang="en-US" altLang="ja-JP" sz="1200">
              <a:solidFill>
                <a:schemeClr val="dk1"/>
              </a:solidFill>
              <a:effectLst/>
              <a:latin typeface="+mn-ea"/>
              <a:ea typeface="+mn-ea"/>
              <a:cs typeface="+mn-cs"/>
            </a:rPr>
            <a:t>1.1</a:t>
          </a:r>
          <a:r>
            <a:rPr kumimoji="1" lang="ja-JP" altLang="en-US" sz="1200">
              <a:solidFill>
                <a:schemeClr val="dk1"/>
              </a:solidFill>
              <a:effectLst/>
              <a:latin typeface="+mn-ea"/>
              <a:ea typeface="+mn-ea"/>
              <a:cs typeface="+mn-cs"/>
            </a:rPr>
            <a:t>億円、中学校プロジェクター型電子黒板設置で</a:t>
          </a:r>
          <a:r>
            <a:rPr kumimoji="1" lang="en-US" altLang="ja-JP" sz="1200">
              <a:solidFill>
                <a:schemeClr val="dk1"/>
              </a:solidFill>
              <a:effectLst/>
              <a:latin typeface="+mn-ea"/>
              <a:ea typeface="+mn-ea"/>
              <a:cs typeface="+mn-cs"/>
            </a:rPr>
            <a:t>0.3</a:t>
          </a:r>
          <a:r>
            <a:rPr kumimoji="1" lang="ja-JP" altLang="en-US" sz="1200">
              <a:solidFill>
                <a:schemeClr val="dk1"/>
              </a:solidFill>
              <a:effectLst/>
              <a:latin typeface="+mn-ea"/>
              <a:ea typeface="+mn-ea"/>
              <a:cs typeface="+mn-cs"/>
            </a:rPr>
            <a:t>億円取崩し、</a:t>
          </a:r>
          <a:r>
            <a:rPr kumimoji="1" lang="en-US" altLang="ja-JP" sz="1200">
              <a:solidFill>
                <a:schemeClr val="dk1"/>
              </a:solidFill>
              <a:effectLst/>
              <a:latin typeface="+mn-ea"/>
              <a:ea typeface="+mn-ea"/>
              <a:cs typeface="+mn-cs"/>
            </a:rPr>
            <a:t>2</a:t>
          </a:r>
          <a:r>
            <a:rPr kumimoji="1" lang="ja-JP" altLang="en-US" sz="1200">
              <a:solidFill>
                <a:schemeClr val="dk1"/>
              </a:solidFill>
              <a:effectLst/>
              <a:latin typeface="+mn-ea"/>
              <a:ea typeface="+mn-ea"/>
              <a:cs typeface="+mn-cs"/>
            </a:rPr>
            <a:t>億円を積立てたため基金残高は増加した。</a:t>
          </a:r>
        </a:p>
        <a:p>
          <a:r>
            <a:rPr kumimoji="1" lang="ja-JP" altLang="en-US" sz="1200">
              <a:solidFill>
                <a:schemeClr val="dk1"/>
              </a:solidFill>
              <a:effectLst/>
              <a:latin typeface="+mn-ea"/>
              <a:ea typeface="+mn-ea"/>
              <a:cs typeface="+mn-cs"/>
            </a:rPr>
            <a:t>福祉基金では、後期高齢者医療療養給付費負担金、予防接種事業等で合計</a:t>
          </a:r>
          <a:r>
            <a:rPr kumimoji="1" lang="en-US" altLang="ja-JP" sz="1200">
              <a:solidFill>
                <a:schemeClr val="dk1"/>
              </a:solidFill>
              <a:effectLst/>
              <a:latin typeface="+mn-ea"/>
              <a:ea typeface="+mn-ea"/>
              <a:cs typeface="+mn-cs"/>
            </a:rPr>
            <a:t>3.0</a:t>
          </a:r>
          <a:r>
            <a:rPr kumimoji="1" lang="ja-JP" altLang="en-US" sz="1200">
              <a:solidFill>
                <a:schemeClr val="dk1"/>
              </a:solidFill>
              <a:effectLst/>
              <a:latin typeface="+mn-ea"/>
              <a:ea typeface="+mn-ea"/>
              <a:cs typeface="+mn-cs"/>
            </a:rPr>
            <a:t>億円を取り崩した。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mn-lt"/>
              <a:ea typeface="+mn-ea"/>
              <a:cs typeface="+mn-cs"/>
            </a:rPr>
            <a:t>公共施設建設及び整備基金、教育施設建設及び整備基金は、施設の老朽化対策の経費増大に備えるため、可能な範囲で基金を積み増していきたい。福祉基金も、高齢化による経費増大に備えるため、可能な範囲で基金を積み増ししていきたい。</a:t>
          </a:r>
          <a:endParaRPr lang="ja-JP" altLang="ja-JP" sz="1600">
            <a:effectLst/>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mn-lt"/>
              <a:ea typeface="+mn-ea"/>
              <a:cs typeface="+mn-cs"/>
            </a:rPr>
            <a:t>令和</a:t>
          </a:r>
          <a:r>
            <a:rPr kumimoji="1" lang="en-US" altLang="ja-JP" sz="1200">
              <a:solidFill>
                <a:schemeClr val="dk1"/>
              </a:solidFill>
              <a:effectLst/>
              <a:latin typeface="+mn-lt"/>
              <a:ea typeface="+mn-ea"/>
              <a:cs typeface="+mn-cs"/>
            </a:rPr>
            <a:t>4</a:t>
          </a:r>
          <a:r>
            <a:rPr kumimoji="1" lang="ja-JP" altLang="ja-JP" sz="1200">
              <a:solidFill>
                <a:schemeClr val="dk1"/>
              </a:solidFill>
              <a:effectLst/>
              <a:latin typeface="+mn-lt"/>
              <a:ea typeface="+mn-ea"/>
              <a:cs typeface="+mn-cs"/>
            </a:rPr>
            <a:t>年度は東部知多衛生組合の新ごみ処理施設建設の元金償還開始等により取り崩し、令和</a:t>
          </a:r>
          <a:r>
            <a:rPr kumimoji="1" lang="en-US" altLang="ja-JP" sz="1200">
              <a:solidFill>
                <a:schemeClr val="dk1"/>
              </a:solidFill>
              <a:effectLst/>
              <a:latin typeface="+mn-lt"/>
              <a:ea typeface="+mn-ea"/>
              <a:cs typeface="+mn-cs"/>
            </a:rPr>
            <a:t>6</a:t>
          </a:r>
          <a:r>
            <a:rPr kumimoji="1" lang="ja-JP" altLang="ja-JP" sz="1200">
              <a:solidFill>
                <a:schemeClr val="dk1"/>
              </a:solidFill>
              <a:effectLst/>
              <a:latin typeface="+mn-lt"/>
              <a:ea typeface="+mn-ea"/>
              <a:cs typeface="+mn-cs"/>
            </a:rPr>
            <a:t>年度は令和</a:t>
          </a:r>
          <a:r>
            <a:rPr kumimoji="1" lang="en-US" altLang="ja-JP" sz="1200">
              <a:solidFill>
                <a:schemeClr val="dk1"/>
              </a:solidFill>
              <a:effectLst/>
              <a:latin typeface="+mn-lt"/>
              <a:ea typeface="+mn-ea"/>
              <a:cs typeface="+mn-cs"/>
            </a:rPr>
            <a:t>5</a:t>
          </a:r>
          <a:r>
            <a:rPr kumimoji="1" lang="ja-JP" altLang="ja-JP" sz="1200">
              <a:solidFill>
                <a:schemeClr val="dk1"/>
              </a:solidFill>
              <a:effectLst/>
              <a:latin typeface="+mn-lt"/>
              <a:ea typeface="+mn-ea"/>
              <a:cs typeface="+mn-cs"/>
            </a:rPr>
            <a:t>年度同様、取崩額より積立額が上回り、基金残高は</a:t>
          </a:r>
          <a:r>
            <a:rPr kumimoji="1" lang="ja-JP" altLang="en-US" sz="1200">
              <a:solidFill>
                <a:schemeClr val="dk1"/>
              </a:solidFill>
              <a:effectLst/>
              <a:latin typeface="+mn-lt"/>
              <a:ea typeface="+mn-ea"/>
              <a:cs typeface="+mn-cs"/>
            </a:rPr>
            <a:t>前年度比</a:t>
          </a:r>
          <a:r>
            <a:rPr kumimoji="1" lang="ja-JP" altLang="ja-JP" sz="1200">
              <a:solidFill>
                <a:schemeClr val="dk1"/>
              </a:solidFill>
              <a:effectLst/>
              <a:latin typeface="+mn-lt"/>
              <a:ea typeface="+mn-ea"/>
              <a:cs typeface="+mn-cs"/>
            </a:rPr>
            <a:t>約</a:t>
          </a:r>
          <a:r>
            <a:rPr kumimoji="1" lang="en-US" altLang="ja-JP" sz="1200">
              <a:solidFill>
                <a:schemeClr val="dk1"/>
              </a:solidFill>
              <a:effectLst/>
              <a:latin typeface="+mn-lt"/>
              <a:ea typeface="+mn-ea"/>
              <a:cs typeface="+mn-cs"/>
            </a:rPr>
            <a:t>20</a:t>
          </a:r>
          <a:r>
            <a:rPr kumimoji="1" lang="ja-JP" altLang="ja-JP" sz="1200">
              <a:solidFill>
                <a:schemeClr val="dk1"/>
              </a:solidFill>
              <a:effectLst/>
              <a:latin typeface="+mn-lt"/>
              <a:ea typeface="+mn-ea"/>
              <a:cs typeface="+mn-cs"/>
            </a:rPr>
            <a:t>百万円増となった。</a:t>
          </a:r>
          <a:endParaRPr lang="ja-JP" altLang="ja-JP" sz="12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mn-lt"/>
              <a:ea typeface="+mn-ea"/>
              <a:cs typeface="+mn-cs"/>
            </a:rPr>
            <a:t>普段から市税の上振れ分等を、他の基金残高等を考慮しながら可能な範囲で積み立てているが、下記「今後の方針」に記載のとおり将来負担が大きく見込まれていることから、健全な財政運営に支障をきたさない範囲で基金の積み立てに努める。</a:t>
          </a:r>
          <a:endParaRPr lang="ja-JP" altLang="ja-JP" sz="1200">
            <a:effectLst/>
          </a:endParaRPr>
        </a:p>
        <a:p>
          <a:endParaRPr kumimoji="1" lang="en-US" altLang="ja-JP" sz="1300">
            <a:solidFill>
              <a:schemeClr val="dk1"/>
            </a:solidFill>
            <a:effectLst/>
            <a:latin typeface="+mn-ea"/>
            <a:ea typeface="+mn-ea"/>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mn-lt"/>
              <a:ea typeface="+mn-ea"/>
              <a:cs typeface="+mn-cs"/>
            </a:rPr>
            <a:t>今後も、必要に応じた取り崩しと着実な積み立てを状況に応じて実施していく。財政調整基金は、年度間調整財源や大規模災害時の備え、東部知多衛生組合負担金</a:t>
          </a:r>
          <a:r>
            <a:rPr kumimoji="1" lang="ja-JP" altLang="en-US" sz="1200">
              <a:solidFill>
                <a:schemeClr val="dk1"/>
              </a:solidFill>
              <a:effectLst/>
              <a:latin typeface="+mn-lt"/>
              <a:ea typeface="+mn-ea"/>
              <a:cs typeface="+mn-cs"/>
            </a:rPr>
            <a:t>、尾三消防組合への負担金、</a:t>
          </a:r>
          <a:r>
            <a:rPr kumimoji="1" lang="ja-JP" altLang="ja-JP" sz="1200">
              <a:solidFill>
                <a:schemeClr val="dk1"/>
              </a:solidFill>
              <a:effectLst/>
              <a:latin typeface="+mn-lt"/>
              <a:ea typeface="+mn-ea"/>
              <a:cs typeface="+mn-cs"/>
            </a:rPr>
            <a:t>区画整理事業に対する支援事業費など将来負担を見込んでいる。今後も、予算編成や予算執行における効率化の徹底に努め、また、将来負担を都度的確に見込んだ上で、可能な範囲で前年度残高を下回らないよう財政運営を行っていきたい。</a:t>
          </a:r>
          <a:endParaRPr lang="ja-JP" altLang="ja-JP" sz="1600">
            <a:effectLst/>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mn-lt"/>
              <a:ea typeface="+mn-ea"/>
              <a:cs typeface="+mn-cs"/>
            </a:rPr>
            <a:t>利息の積立によるものである。</a:t>
          </a:r>
          <a:endParaRPr lang="ja-JP" altLang="ja-JP" sz="16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mn-lt"/>
              <a:ea typeface="+mn-ea"/>
              <a:cs typeface="+mn-cs"/>
            </a:rPr>
            <a:t>今までどおり利息の積立を行う予定である。</a:t>
          </a:r>
          <a:endParaRPr lang="ja-JP" altLang="ja-JP" sz="16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愛知県豊明市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67,902
63,581
23.22
29,197,299
27,648,684
1,435,320
15,475,133
13,103,741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人口が凡そ横ばいであり、法人も他市と比べ少ないので景気の影響は受けにくいものの、財政力指数は少しずつ減少している。この理由は、</a:t>
          </a:r>
          <a:r>
            <a:rPr kumimoji="1" lang="ja-JP" altLang="en-US" sz="1100">
              <a:solidFill>
                <a:schemeClr val="dk1"/>
              </a:solidFill>
              <a:effectLst/>
              <a:latin typeface="+mn-lt"/>
              <a:ea typeface="+mn-ea"/>
              <a:cs typeface="+mn-cs"/>
            </a:rPr>
            <a:t>基準財政収入額の増額と、それ以上に</a:t>
          </a:r>
          <a:r>
            <a:rPr kumimoji="1" lang="ja-JP" altLang="ja-JP" sz="1100">
              <a:solidFill>
                <a:schemeClr val="dk1"/>
              </a:solidFill>
              <a:effectLst/>
              <a:latin typeface="+mn-lt"/>
              <a:ea typeface="+mn-ea"/>
              <a:cs typeface="+mn-cs"/>
            </a:rPr>
            <a:t>基準財政需要額が増額</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扶助費</a:t>
          </a:r>
          <a:r>
            <a:rPr kumimoji="1" lang="ja-JP" altLang="en-US" sz="1100">
              <a:solidFill>
                <a:schemeClr val="dk1"/>
              </a:solidFill>
              <a:effectLst/>
              <a:latin typeface="+mn-lt"/>
              <a:ea typeface="+mn-ea"/>
              <a:cs typeface="+mn-cs"/>
            </a:rPr>
            <a:t>の大幅な</a:t>
          </a:r>
          <a:r>
            <a:rPr kumimoji="1" lang="ja-JP" altLang="ja-JP" sz="1100">
              <a:solidFill>
                <a:schemeClr val="dk1"/>
              </a:solidFill>
              <a:effectLst/>
              <a:latin typeface="+mn-lt"/>
              <a:ea typeface="+mn-ea"/>
              <a:cs typeface="+mn-cs"/>
            </a:rPr>
            <a:t>増額</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臨時財政対策債</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減額</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していることが影響していると考えられる。区画整理整理事業</a:t>
          </a:r>
          <a:r>
            <a:rPr kumimoji="1" lang="ja-JP" altLang="en-US" sz="1100">
              <a:solidFill>
                <a:schemeClr val="dk1"/>
              </a:solidFill>
              <a:effectLst/>
              <a:latin typeface="+mn-lt"/>
              <a:ea typeface="+mn-ea"/>
              <a:cs typeface="+mn-cs"/>
            </a:rPr>
            <a:t>による</a:t>
          </a:r>
          <a:r>
            <a:rPr kumimoji="1" lang="ja-JP" altLang="ja-JP" sz="1100">
              <a:solidFill>
                <a:schemeClr val="dk1"/>
              </a:solidFill>
              <a:effectLst/>
              <a:latin typeface="+mn-lt"/>
              <a:ea typeface="+mn-ea"/>
              <a:cs typeface="+mn-cs"/>
            </a:rPr>
            <a:t>税収入</a:t>
          </a:r>
          <a:r>
            <a:rPr kumimoji="1" lang="ja-JP" altLang="en-US" sz="1100">
              <a:solidFill>
                <a:schemeClr val="dk1"/>
              </a:solidFill>
              <a:effectLst/>
              <a:latin typeface="+mn-lt"/>
              <a:ea typeface="+mn-ea"/>
              <a:cs typeface="+mn-cs"/>
            </a:rPr>
            <a:t>への</a:t>
          </a:r>
          <a:r>
            <a:rPr kumimoji="1" lang="ja-JP" altLang="ja-JP" sz="1100">
              <a:solidFill>
                <a:schemeClr val="dk1"/>
              </a:solidFill>
              <a:effectLst/>
              <a:latin typeface="+mn-lt"/>
              <a:ea typeface="+mn-ea"/>
              <a:cs typeface="+mn-cs"/>
            </a:rPr>
            <a:t>影響は数年後とみている。財政力指数は類似団体平均</a:t>
          </a:r>
          <a:r>
            <a:rPr kumimoji="1" lang="en-US" altLang="ja-JP" sz="1100">
              <a:solidFill>
                <a:schemeClr val="dk1"/>
              </a:solidFill>
              <a:effectLst/>
              <a:latin typeface="+mn-lt"/>
              <a:ea typeface="+mn-ea"/>
              <a:cs typeface="+mn-cs"/>
            </a:rPr>
            <a:t>0.70</a:t>
          </a:r>
          <a:r>
            <a:rPr kumimoji="1" lang="ja-JP" altLang="ja-JP" sz="1100">
              <a:solidFill>
                <a:schemeClr val="dk1"/>
              </a:solidFill>
              <a:effectLst/>
              <a:latin typeface="+mn-lt"/>
              <a:ea typeface="+mn-ea"/>
              <a:cs typeface="+mn-cs"/>
            </a:rPr>
            <a:t>を上回っているため健全と言えるが、今後も事業の見直しによる歳出の削減を継続するとともに、財政基盤の強化に努める。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169333</xdr:rowOff>
    </xdr:from>
    <xdr:to>
      <xdr:col>23</xdr:col>
      <xdr:colOff>133350</xdr:colOff>
      <xdr:row>45</xdr:row>
      <xdr:rowOff>20461</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41533"/>
          <a:ext cx="0" cy="13941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163988</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707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20461</xdr:rowOff>
    </xdr:from>
    <xdr:to>
      <xdr:col>24</xdr:col>
      <xdr:colOff>12700</xdr:colOff>
      <xdr:row>45</xdr:row>
      <xdr:rowOff>20461</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735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84260</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169333</xdr:rowOff>
    </xdr:from>
    <xdr:to>
      <xdr:col>24</xdr:col>
      <xdr:colOff>12700</xdr:colOff>
      <xdr:row>36</xdr:row>
      <xdr:rowOff>169333</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35983</xdr:rowOff>
    </xdr:from>
    <xdr:to>
      <xdr:col>23</xdr:col>
      <xdr:colOff>133350</xdr:colOff>
      <xdr:row>41</xdr:row>
      <xdr:rowOff>49389</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065433"/>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144938</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1743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1411</xdr:rowOff>
    </xdr:from>
    <xdr:to>
      <xdr:col>23</xdr:col>
      <xdr:colOff>184150</xdr:colOff>
      <xdr:row>42</xdr:row>
      <xdr:rowOff>103011</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0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9172</xdr:rowOff>
    </xdr:from>
    <xdr:to>
      <xdr:col>19</xdr:col>
      <xdr:colOff>133350</xdr:colOff>
      <xdr:row>41</xdr:row>
      <xdr:rowOff>35983</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038622"/>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1411</xdr:rowOff>
    </xdr:from>
    <xdr:to>
      <xdr:col>19</xdr:col>
      <xdr:colOff>184150</xdr:colOff>
      <xdr:row>42</xdr:row>
      <xdr:rowOff>103011</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20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87788</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2886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153811</xdr:rowOff>
    </xdr:from>
    <xdr:to>
      <xdr:col>15</xdr:col>
      <xdr:colOff>82550</xdr:colOff>
      <xdr:row>41</xdr:row>
      <xdr:rowOff>9172</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011811"/>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159455</xdr:rowOff>
    </xdr:from>
    <xdr:to>
      <xdr:col>15</xdr:col>
      <xdr:colOff>133350</xdr:colOff>
      <xdr:row>42</xdr:row>
      <xdr:rowOff>89605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74382</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275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127000</xdr:rowOff>
    </xdr:from>
    <xdr:to>
      <xdr:col>11</xdr:col>
      <xdr:colOff>31750</xdr:colOff>
      <xdr:row>40</xdr:row>
      <xdr:rowOff>153811</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6985000"/>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146050</xdr:rowOff>
    </xdr:from>
    <xdr:to>
      <xdr:col>11</xdr:col>
      <xdr:colOff>82550</xdr:colOff>
      <xdr:row>42</xdr:row>
      <xdr:rowOff>76200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60977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105833</xdr:rowOff>
    </xdr:from>
    <xdr:to>
      <xdr:col>7</xdr:col>
      <xdr:colOff>31750</xdr:colOff>
      <xdr:row>42</xdr:row>
      <xdr:rowOff>35983</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20760</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170039</xdr:rowOff>
    </xdr:from>
    <xdr:to>
      <xdr:col>23</xdr:col>
      <xdr:colOff>184150</xdr:colOff>
      <xdr:row>41</xdr:row>
      <xdr:rowOff>100189</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02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15116</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873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156633</xdr:rowOff>
    </xdr:from>
    <xdr:to>
      <xdr:col>19</xdr:col>
      <xdr:colOff>184150</xdr:colOff>
      <xdr:row>41</xdr:row>
      <xdr:rowOff>86783</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96960</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7835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129822</xdr:rowOff>
    </xdr:from>
    <xdr:to>
      <xdr:col>15</xdr:col>
      <xdr:colOff>133350</xdr:colOff>
      <xdr:row>41</xdr:row>
      <xdr:rowOff>59972</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987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70149</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756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103011</xdr:rowOff>
    </xdr:from>
    <xdr:to>
      <xdr:col>11</xdr:col>
      <xdr:colOff>82550</xdr:colOff>
      <xdr:row>41</xdr:row>
      <xdr:rowOff>33161</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96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43338</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729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76200</xdr:rowOff>
    </xdr:from>
    <xdr:to>
      <xdr:col>7</xdr:col>
      <xdr:colOff>31750</xdr:colOff>
      <xdr:row>41</xdr:row>
      <xdr:rowOff>6350</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16527</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経常収支比率の分母となる臨時財政対策債の発行可能額</a:t>
          </a:r>
          <a:r>
            <a:rPr kumimoji="1" lang="ja-JP" altLang="en-US" sz="1100">
              <a:solidFill>
                <a:schemeClr val="dk1"/>
              </a:solidFill>
              <a:effectLst/>
              <a:latin typeface="+mn-lt"/>
              <a:ea typeface="+mn-ea"/>
              <a:cs typeface="+mn-cs"/>
            </a:rPr>
            <a:t>が皆減した一方で</a:t>
          </a:r>
          <a:r>
            <a:rPr kumimoji="1" lang="ja-JP" altLang="ja-JP" sz="1100">
              <a:solidFill>
                <a:schemeClr val="dk1"/>
              </a:solidFill>
              <a:effectLst/>
              <a:latin typeface="+mn-lt"/>
              <a:ea typeface="+mn-ea"/>
              <a:cs typeface="+mn-cs"/>
            </a:rPr>
            <a:t>地方税や普通交付税等が増加したこと</a:t>
          </a:r>
          <a:r>
            <a:rPr kumimoji="1" lang="ja-JP" altLang="en-US" sz="1100">
              <a:solidFill>
                <a:schemeClr val="dk1"/>
              </a:solidFill>
              <a:effectLst/>
              <a:latin typeface="+mn-lt"/>
              <a:ea typeface="+mn-ea"/>
              <a:cs typeface="+mn-cs"/>
            </a:rPr>
            <a:t>で</a:t>
          </a:r>
          <a:r>
            <a:rPr kumimoji="1" lang="ja-JP" altLang="ja-JP" sz="1100">
              <a:solidFill>
                <a:schemeClr val="dk1"/>
              </a:solidFill>
              <a:effectLst/>
              <a:latin typeface="+mn-lt"/>
              <a:ea typeface="+mn-ea"/>
              <a:cs typeface="+mn-cs"/>
            </a:rPr>
            <a:t>、経常的収入は約</a:t>
          </a:r>
          <a:r>
            <a:rPr kumimoji="1" lang="en-US" altLang="ja-JP" sz="1100">
              <a:solidFill>
                <a:schemeClr val="dk1"/>
              </a:solidFill>
              <a:effectLst/>
              <a:latin typeface="+mn-lt"/>
              <a:ea typeface="+mn-ea"/>
              <a:cs typeface="+mn-cs"/>
            </a:rPr>
            <a:t>8</a:t>
          </a:r>
          <a:r>
            <a:rPr kumimoji="1" lang="ja-JP" altLang="ja-JP" sz="1100">
              <a:solidFill>
                <a:schemeClr val="dk1"/>
              </a:solidFill>
              <a:effectLst/>
              <a:latin typeface="+mn-lt"/>
              <a:ea typeface="+mn-ea"/>
              <a:cs typeface="+mn-cs"/>
            </a:rPr>
            <a:t>億円増加した。</a:t>
          </a:r>
          <a:r>
            <a:rPr kumimoji="1" lang="ja-JP" altLang="en-US" sz="1100">
              <a:solidFill>
                <a:schemeClr val="dk1"/>
              </a:solidFill>
              <a:effectLst/>
              <a:latin typeface="+mn-lt"/>
              <a:ea typeface="+mn-ea"/>
              <a:cs typeface="+mn-cs"/>
            </a:rPr>
            <a:t>経費は</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人件費の増加、</a:t>
          </a:r>
          <a:r>
            <a:rPr kumimoji="1" lang="ja-JP" altLang="ja-JP" sz="1100">
              <a:solidFill>
                <a:schemeClr val="dk1"/>
              </a:solidFill>
              <a:effectLst/>
              <a:latin typeface="+mn-lt"/>
              <a:ea typeface="+mn-ea"/>
              <a:cs typeface="+mn-cs"/>
            </a:rPr>
            <a:t>補助費等では</a:t>
          </a:r>
          <a:r>
            <a:rPr kumimoji="1" lang="ja-JP" altLang="en-US" sz="1100">
              <a:solidFill>
                <a:schemeClr val="dk1"/>
              </a:solidFill>
              <a:effectLst/>
              <a:latin typeface="+mn-lt"/>
              <a:ea typeface="+mn-ea"/>
              <a:cs typeface="+mn-cs"/>
            </a:rPr>
            <a:t>全世代・基幹型地域包括支援センター運営事業費負担金</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公債費では</a:t>
          </a:r>
          <a:r>
            <a:rPr kumimoji="1" lang="ja-JP" altLang="ja-JP" sz="1100">
              <a:solidFill>
                <a:schemeClr val="dk1"/>
              </a:solidFill>
              <a:effectLst/>
              <a:latin typeface="+mn-lt"/>
              <a:ea typeface="+mn-ea"/>
              <a:cs typeface="+mn-cs"/>
            </a:rPr>
            <a:t>ごみ処理施設建設による起債の元金償還等により、約</a:t>
          </a:r>
          <a:r>
            <a:rPr kumimoji="1" lang="en-US" altLang="ja-JP" sz="1100">
              <a:solidFill>
                <a:schemeClr val="dk1"/>
              </a:solidFill>
              <a:effectLst/>
              <a:latin typeface="+mn-lt"/>
              <a:ea typeface="+mn-ea"/>
              <a:cs typeface="+mn-cs"/>
            </a:rPr>
            <a:t>9</a:t>
          </a:r>
          <a:r>
            <a:rPr kumimoji="1" lang="ja-JP" altLang="ja-JP" sz="1100">
              <a:solidFill>
                <a:schemeClr val="dk1"/>
              </a:solidFill>
              <a:effectLst/>
              <a:latin typeface="+mn-lt"/>
              <a:ea typeface="+mn-ea"/>
              <a:cs typeface="+mn-cs"/>
            </a:rPr>
            <a:t>億円増加した。これらの要因により、経常収支比率は前年度比</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ポイント増加した。</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類似団体平均値より</a:t>
          </a:r>
          <a:r>
            <a:rPr kumimoji="1" lang="ja-JP" altLang="en-US" sz="1100">
              <a:solidFill>
                <a:schemeClr val="dk1"/>
              </a:solidFill>
              <a:effectLst/>
              <a:latin typeface="+mn-lt"/>
              <a:ea typeface="+mn-ea"/>
              <a:cs typeface="+mn-cs"/>
            </a:rPr>
            <a:t>下</a:t>
          </a:r>
          <a:r>
            <a:rPr kumimoji="1" lang="ja-JP" altLang="ja-JP" sz="1100">
              <a:solidFill>
                <a:schemeClr val="dk1"/>
              </a:solidFill>
              <a:effectLst/>
              <a:latin typeface="+mn-lt"/>
              <a:ea typeface="+mn-ea"/>
              <a:cs typeface="+mn-cs"/>
            </a:rPr>
            <a:t>回っているが、今後とも、事務事業の優先度を点検し、経常経費の削減に努め、財政の硬直化の抑制に努める。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96838</xdr:rowOff>
    </xdr:from>
    <xdr:to>
      <xdr:col>23</xdr:col>
      <xdr:colOff>133350</xdr:colOff>
      <xdr:row>66</xdr:row>
      <xdr:rowOff>52388</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040938"/>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24465</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340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52388</xdr:rowOff>
    </xdr:from>
    <xdr:to>
      <xdr:col>24</xdr:col>
      <xdr:colOff>12700</xdr:colOff>
      <xdr:row>66</xdr:row>
      <xdr:rowOff>52388</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368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11765</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9784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96838</xdr:rowOff>
    </xdr:from>
    <xdr:to>
      <xdr:col>24</xdr:col>
      <xdr:colOff>12700</xdr:colOff>
      <xdr:row>58</xdr:row>
      <xdr:rowOff>96838</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040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165100</xdr:rowOff>
    </xdr:from>
    <xdr:to>
      <xdr:col>23</xdr:col>
      <xdr:colOff>133350</xdr:colOff>
      <xdr:row>63</xdr:row>
      <xdr:rowOff>53975</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114800" y="10795000"/>
          <a:ext cx="8382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83837</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885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111760</xdr:rowOff>
    </xdr:from>
    <xdr:to>
      <xdr:col>23</xdr:col>
      <xdr:colOff>184150</xdr:colOff>
      <xdr:row>64</xdr:row>
      <xdr:rowOff>41910</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62547</xdr:rowOff>
    </xdr:from>
    <xdr:to>
      <xdr:col>19</xdr:col>
      <xdr:colOff>133350</xdr:colOff>
      <xdr:row>62</xdr:row>
      <xdr:rowOff>165100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0692447"/>
          <a:ext cx="889000" cy="102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81597</xdr:rowOff>
    </xdr:from>
    <xdr:to>
      <xdr:col>19</xdr:col>
      <xdr:colOff>184150</xdr:colOff>
      <xdr:row>64</xdr:row>
      <xdr:rowOff>11747</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88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167974</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9693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142557</xdr:rowOff>
    </xdr:from>
    <xdr:to>
      <xdr:col>15</xdr:col>
      <xdr:colOff>82550</xdr:colOff>
      <xdr:row>62</xdr:row>
      <xdr:rowOff>62547</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0258107"/>
          <a:ext cx="889000" cy="434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3175</xdr:rowOff>
    </xdr:from>
    <xdr:to>
      <xdr:col>15</xdr:col>
      <xdr:colOff>133350</xdr:colOff>
      <xdr:row>63</xdr:row>
      <xdr:rowOff>104775</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80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89552</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890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142557</xdr:rowOff>
    </xdr:from>
    <xdr:to>
      <xdr:col>11</xdr:col>
      <xdr:colOff>31750</xdr:colOff>
      <xdr:row>61</xdr:row>
      <xdr:rowOff>89218</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258107"/>
          <a:ext cx="889000" cy="289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122872</xdr:rowOff>
    </xdr:from>
    <xdr:to>
      <xdr:col>11</xdr:col>
      <xdr:colOff>82550</xdr:colOff>
      <xdr:row>62</xdr:row>
      <xdr:rowOff>53022</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581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37799</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667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51435</xdr:rowOff>
    </xdr:from>
    <xdr:to>
      <xdr:col>7</xdr:col>
      <xdr:colOff>31750</xdr:colOff>
      <xdr:row>63</xdr:row>
      <xdr:rowOff>153035</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852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137812</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939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3175</xdr:rowOff>
    </xdr:from>
    <xdr:to>
      <xdr:col>23</xdr:col>
      <xdr:colOff>184150</xdr:colOff>
      <xdr:row>63</xdr:row>
      <xdr:rowOff>104775</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080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19702</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649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114300</xdr:rowOff>
    </xdr:from>
    <xdr:to>
      <xdr:col>19</xdr:col>
      <xdr:colOff>184150</xdr:colOff>
      <xdr:row>63</xdr:row>
      <xdr:rowOff>44450</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074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54627</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051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11747</xdr:rowOff>
    </xdr:from>
    <xdr:to>
      <xdr:col>15</xdr:col>
      <xdr:colOff>133350</xdr:colOff>
      <xdr:row>62</xdr:row>
      <xdr:rowOff>113347</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641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123524</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04105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91757</xdr:rowOff>
    </xdr:from>
    <xdr:to>
      <xdr:col>11</xdr:col>
      <xdr:colOff>82550</xdr:colOff>
      <xdr:row>60</xdr:row>
      <xdr:rowOff>21907</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207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32084</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9976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38418</xdr:rowOff>
    </xdr:from>
    <xdr:to>
      <xdr:col>7</xdr:col>
      <xdr:colOff>31750</xdr:colOff>
      <xdr:row>61</xdr:row>
      <xdr:rowOff>140018</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0496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150195</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0265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[130,364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年度は会計年度任用職員の賃金が人件費に計上となったことにより増額し、令和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年度は会計年度任用職員の期末手当分が増額した。令和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年度及び令和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年度は</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ほぼ横ばいであ</a:t>
          </a:r>
          <a:r>
            <a:rPr kumimoji="1" lang="ja-JP" altLang="en-US" sz="1100">
              <a:solidFill>
                <a:schemeClr val="dk1"/>
              </a:solidFill>
              <a:effectLst/>
              <a:latin typeface="+mn-lt"/>
              <a:ea typeface="+mn-ea"/>
              <a:cs typeface="+mn-cs"/>
            </a:rPr>
            <a:t>った。令和</a:t>
          </a:r>
          <a:r>
            <a:rPr kumimoji="1" lang="en-US" altLang="ja-JP" sz="1100">
              <a:solidFill>
                <a:schemeClr val="dk1"/>
              </a:solidFill>
              <a:effectLst/>
              <a:latin typeface="+mn-lt"/>
              <a:ea typeface="+mn-ea"/>
              <a:cs typeface="+mn-cs"/>
            </a:rPr>
            <a:t>6</a:t>
          </a:r>
          <a:r>
            <a:rPr kumimoji="1" lang="ja-JP" altLang="en-US" sz="1100">
              <a:solidFill>
                <a:schemeClr val="dk1"/>
              </a:solidFill>
              <a:effectLst/>
              <a:latin typeface="+mn-lt"/>
              <a:ea typeface="+mn-ea"/>
              <a:cs typeface="+mn-cs"/>
            </a:rPr>
            <a:t>年度は、給与及び賞与支給率の改定による</a:t>
          </a:r>
          <a:r>
            <a:rPr kumimoji="1" lang="ja-JP" altLang="ja-JP" sz="1100">
              <a:solidFill>
                <a:schemeClr val="dk1"/>
              </a:solidFill>
              <a:effectLst/>
              <a:latin typeface="+mn-lt"/>
              <a:ea typeface="+mn-ea"/>
              <a:cs typeface="+mn-cs"/>
            </a:rPr>
            <a:t>人件費</a:t>
          </a:r>
          <a:r>
            <a:rPr kumimoji="1" lang="ja-JP" altLang="en-US" sz="1100">
              <a:solidFill>
                <a:schemeClr val="dk1"/>
              </a:solidFill>
              <a:effectLst/>
              <a:latin typeface="+mn-lt"/>
              <a:ea typeface="+mn-ea"/>
              <a:cs typeface="+mn-cs"/>
            </a:rPr>
            <a:t>の増額により増額した。</a:t>
          </a:r>
          <a:endParaRPr kumimoji="1" lang="en-US" altLang="ja-JP" sz="1100">
            <a:solidFill>
              <a:schemeClr val="dk1"/>
            </a:solidFill>
            <a:effectLst/>
            <a:latin typeface="+mn-lt"/>
            <a:ea typeface="+mn-ea"/>
            <a:cs typeface="+mn-cs"/>
          </a:endParaRPr>
        </a:p>
        <a:p>
          <a:pPr eaLnBrk="1" fontAlgn="auto" latinLnBrk="0" hangingPunct="1"/>
          <a:r>
            <a:rPr kumimoji="1" lang="ja-JP" altLang="ja-JP" sz="1100">
              <a:solidFill>
                <a:schemeClr val="dk1"/>
              </a:solidFill>
              <a:effectLst/>
              <a:latin typeface="+mn-lt"/>
              <a:ea typeface="+mn-ea"/>
              <a:cs typeface="+mn-cs"/>
            </a:rPr>
            <a:t>類似団体及び全国平均と比較してもコストの削減ができていると言えるが、委託料などの業務見直しによる事業廃止等、引き続きコストの削減を図っていく。</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2901</xdr:rowOff>
    </xdr:from>
    <xdr:to>
      <xdr:col>23</xdr:col>
      <xdr:colOff>133350</xdr:colOff>
      <xdr:row>90</xdr:row>
      <xdr:rowOff>7299</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890351"/>
          <a:ext cx="0" cy="15474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150826</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409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303,539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7299</xdr:rowOff>
    </xdr:from>
    <xdr:to>
      <xdr:col>24</xdr:col>
      <xdr:colOff>12700</xdr:colOff>
      <xdr:row>90</xdr:row>
      <xdr:rowOff>7299</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437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89278</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633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2901</xdr:rowOff>
    </xdr:from>
    <xdr:to>
      <xdr:col>24</xdr:col>
      <xdr:colOff>12700</xdr:colOff>
      <xdr:row>81</xdr:row>
      <xdr:rowOff>2901</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890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72434</xdr:rowOff>
    </xdr:from>
    <xdr:to>
      <xdr:col>23</xdr:col>
      <xdr:colOff>133350</xdr:colOff>
      <xdr:row>81</xdr:row>
      <xdr:rowOff>157445</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3959884"/>
          <a:ext cx="838200" cy="85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147099</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2059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3572</xdr:rowOff>
    </xdr:from>
    <xdr:to>
      <xdr:col>23</xdr:col>
      <xdr:colOff>184150</xdr:colOff>
      <xdr:row>83</xdr:row>
      <xdr:rowOff>105172</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233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72434</xdr:rowOff>
    </xdr:from>
    <xdr:to>
      <xdr:col>19</xdr:col>
      <xdr:colOff>133350</xdr:colOff>
      <xdr:row>81</xdr:row>
      <xdr:rowOff>80035</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flipV="1">
          <a:off x="3225800" y="13959884"/>
          <a:ext cx="889000" cy="7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92514</xdr:rowOff>
    </xdr:from>
    <xdr:to>
      <xdr:col>19</xdr:col>
      <xdr:colOff>184150</xdr:colOff>
      <xdr:row>83</xdr:row>
      <xdr:rowOff>22664</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151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7441</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42377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66249</xdr:rowOff>
    </xdr:from>
    <xdr:to>
      <xdr:col>15</xdr:col>
      <xdr:colOff>82550</xdr:colOff>
      <xdr:row>81</xdr:row>
      <xdr:rowOff>80035</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3953699"/>
          <a:ext cx="889000" cy="13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95297</xdr:rowOff>
    </xdr:from>
    <xdr:to>
      <xdr:col>15</xdr:col>
      <xdr:colOff>133350</xdr:colOff>
      <xdr:row>83</xdr:row>
      <xdr:rowOff>25447</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154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10224</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4240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158770</xdr:rowOff>
    </xdr:from>
    <xdr:to>
      <xdr:col>11</xdr:col>
      <xdr:colOff>31750</xdr:colOff>
      <xdr:row>81</xdr:row>
      <xdr:rowOff>66249</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3874770"/>
          <a:ext cx="889000" cy="78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53367</xdr:rowOff>
    </xdr:from>
    <xdr:to>
      <xdr:col>11</xdr:col>
      <xdr:colOff>82550</xdr:colOff>
      <xdr:row>82</xdr:row>
      <xdr:rowOff>154967</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112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139744</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4198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170242</xdr:rowOff>
    </xdr:from>
    <xdr:to>
      <xdr:col>7</xdr:col>
      <xdr:colOff>31750</xdr:colOff>
      <xdr:row>82</xdr:row>
      <xdr:rowOff>100392</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405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85169</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4144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106645</xdr:rowOff>
    </xdr:from>
    <xdr:to>
      <xdr:col>23</xdr:col>
      <xdr:colOff>184150</xdr:colOff>
      <xdr:row>82</xdr:row>
      <xdr:rowOff>36795</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3994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123172</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3839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21634</xdr:rowOff>
    </xdr:from>
    <xdr:to>
      <xdr:col>19</xdr:col>
      <xdr:colOff>184150</xdr:colOff>
      <xdr:row>81</xdr:row>
      <xdr:rowOff>123234</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3909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133411</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36779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29235</xdr:rowOff>
    </xdr:from>
    <xdr:to>
      <xdr:col>15</xdr:col>
      <xdr:colOff>133350</xdr:colOff>
      <xdr:row>81</xdr:row>
      <xdr:rowOff>130835</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3916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141012</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368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15449</xdr:rowOff>
    </xdr:from>
    <xdr:to>
      <xdr:col>11</xdr:col>
      <xdr:colOff>82550</xdr:colOff>
      <xdr:row>81</xdr:row>
      <xdr:rowOff>117049</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3902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127226</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3671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107970</xdr:rowOff>
    </xdr:from>
    <xdr:to>
      <xdr:col>7</xdr:col>
      <xdr:colOff>31750</xdr:colOff>
      <xdr:row>81</xdr:row>
      <xdr:rowOff>38120</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382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48297</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3592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b="0" i="0">
              <a:solidFill>
                <a:schemeClr val="dk1"/>
              </a:solidFill>
              <a:effectLst/>
              <a:latin typeface="+mn-lt"/>
              <a:ea typeface="+mn-ea"/>
              <a:cs typeface="+mn-cs"/>
            </a:rPr>
            <a:t>経験年数と比べて給与月額が低い職員の退職に伴い上昇した。国家公務員と同じ給料表を使用しているため大きな増減は無いが、昇給幅圧縮前の職員の退職と社会人経験に比べ低い給料月額で採用された場合には減少すると見込まれ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28121</xdr:rowOff>
    </xdr:from>
    <xdr:to>
      <xdr:col>81</xdr:col>
      <xdr:colOff>44450</xdr:colOff>
      <xdr:row>90</xdr:row>
      <xdr:rowOff>1814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915571"/>
          <a:ext cx="0" cy="15167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145341</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404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1814</xdr:rowOff>
    </xdr:from>
    <xdr:to>
      <xdr:col>81</xdr:col>
      <xdr:colOff>133350</xdr:colOff>
      <xdr:row>90</xdr:row>
      <xdr:rowOff>1814</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432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114498</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659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28121</xdr:rowOff>
    </xdr:from>
    <xdr:to>
      <xdr:col>81</xdr:col>
      <xdr:colOff>133350</xdr:colOff>
      <xdr:row>81</xdr:row>
      <xdr:rowOff>28121</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915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152400</xdr:rowOff>
    </xdr:from>
    <xdr:to>
      <xdr:col>81</xdr:col>
      <xdr:colOff>44450</xdr:colOff>
      <xdr:row>86</xdr:row>
      <xdr:rowOff>136071</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179800" y="14725650"/>
          <a:ext cx="838200" cy="155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50091</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623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33564</xdr:rowOff>
    </xdr:from>
    <xdr:to>
      <xdr:col>81</xdr:col>
      <xdr:colOff>95250</xdr:colOff>
      <xdr:row>86</xdr:row>
      <xdr:rowOff>135164</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778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14514</xdr:rowOff>
    </xdr:from>
    <xdr:to>
      <xdr:col>77</xdr:col>
      <xdr:colOff>44450</xdr:colOff>
      <xdr:row>85</xdr:row>
      <xdr:rowOff>152400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5290800" y="14587764"/>
          <a:ext cx="889000" cy="13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16329</xdr:rowOff>
    </xdr:from>
    <xdr:to>
      <xdr:col>77</xdr:col>
      <xdr:colOff>95250</xdr:colOff>
      <xdr:row>86</xdr:row>
      <xdr:rowOff>117929</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102706</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8474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14514</xdr:rowOff>
    </xdr:from>
    <xdr:to>
      <xdr:col>72</xdr:col>
      <xdr:colOff>203200</xdr:colOff>
      <xdr:row>86</xdr:row>
      <xdr:rowOff>84364</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4401800" y="14587764"/>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50800</xdr:rowOff>
    </xdr:from>
    <xdr:to>
      <xdr:col>73</xdr:col>
      <xdr:colOff>44450</xdr:colOff>
      <xdr:row>86</xdr:row>
      <xdr:rowOff>152400</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137177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84364</xdr:rowOff>
    </xdr:from>
    <xdr:to>
      <xdr:col>68</xdr:col>
      <xdr:colOff>152400</xdr:colOff>
      <xdr:row>86</xdr:row>
      <xdr:rowOff>170543</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3512800" y="14829064"/>
          <a:ext cx="88900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68036</xdr:rowOff>
    </xdr:from>
    <xdr:to>
      <xdr:col>68</xdr:col>
      <xdr:colOff>203200</xdr:colOff>
      <xdr:row>86</xdr:row>
      <xdr:rowOff>169636</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81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154413</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899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50800</xdr:rowOff>
    </xdr:from>
    <xdr:to>
      <xdr:col>64</xdr:col>
      <xdr:colOff>152400</xdr:colOff>
      <xdr:row>86</xdr:row>
      <xdr:rowOff>152400</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162577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85271</xdr:rowOff>
    </xdr:from>
    <xdr:to>
      <xdr:col>81</xdr:col>
      <xdr:colOff>95250</xdr:colOff>
      <xdr:row>87</xdr:row>
      <xdr:rowOff>15421</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482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57348</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802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101600</xdr:rowOff>
    </xdr:from>
    <xdr:to>
      <xdr:col>77</xdr:col>
      <xdr:colOff>95250</xdr:colOff>
      <xdr:row>86</xdr:row>
      <xdr:rowOff>31750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41927</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444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135164</xdr:rowOff>
    </xdr:from>
    <xdr:to>
      <xdr:col>73</xdr:col>
      <xdr:colOff>44450</xdr:colOff>
      <xdr:row>85</xdr:row>
      <xdr:rowOff>65314</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4536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75491</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4305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33564</xdr:rowOff>
    </xdr:from>
    <xdr:to>
      <xdr:col>68</xdr:col>
      <xdr:colOff>203200</xdr:colOff>
      <xdr:row>86</xdr:row>
      <xdr:rowOff>135164</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4778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145341</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4547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119743</xdr:rowOff>
    </xdr:from>
    <xdr:to>
      <xdr:col>64</xdr:col>
      <xdr:colOff>152400</xdr:colOff>
      <xdr:row>87</xdr:row>
      <xdr:rowOff>49893</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486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34670</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495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[6.07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豊明市職員定員適正化計画に基づき、民間委託等を行い、計画的な人事体制を構築しており、住民サービスを低下させることなく類似団体の平均を下回っている。</a:t>
          </a:r>
          <a:endParaRPr lang="ja-JP" altLang="ja-JP" sz="1400">
            <a:effectLst/>
          </a:endParaRPr>
        </a:p>
        <a:p>
          <a:r>
            <a:rPr kumimoji="1" lang="ja-JP" altLang="ja-JP" sz="1100">
              <a:solidFill>
                <a:schemeClr val="dk1"/>
              </a:solidFill>
              <a:effectLst/>
              <a:latin typeface="+mn-lt"/>
              <a:ea typeface="+mn-ea"/>
              <a:cs typeface="+mn-cs"/>
            </a:rPr>
            <a:t>今後も計画に基づき、更なる民間委託等の工夫を行っていく。</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121829</xdr:rowOff>
    </xdr:from>
    <xdr:to>
      <xdr:col>81</xdr:col>
      <xdr:colOff>44450</xdr:colOff>
      <xdr:row>66</xdr:row>
      <xdr:rowOff>144599</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065929"/>
          <a:ext cx="0" cy="13943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116676</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432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144599</xdr:rowOff>
    </xdr:from>
    <xdr:to>
      <xdr:col>81</xdr:col>
      <xdr:colOff>133350</xdr:colOff>
      <xdr:row>66</xdr:row>
      <xdr:rowOff>144599</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460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36756</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809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121829</xdr:rowOff>
    </xdr:from>
    <xdr:to>
      <xdr:col>81</xdr:col>
      <xdr:colOff>133350</xdr:colOff>
      <xdr:row>58</xdr:row>
      <xdr:rowOff>121829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065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129631</xdr:rowOff>
    </xdr:from>
    <xdr:to>
      <xdr:col>81</xdr:col>
      <xdr:colOff>44450</xdr:colOff>
      <xdr:row>60</xdr:row>
      <xdr:rowOff>2994</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245181"/>
          <a:ext cx="838200" cy="44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35486</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4939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63409</xdr:rowOff>
    </xdr:from>
    <xdr:to>
      <xdr:col>81</xdr:col>
      <xdr:colOff>95250</xdr:colOff>
      <xdr:row>61</xdr:row>
      <xdr:rowOff>165009</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521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122737</xdr:rowOff>
    </xdr:from>
    <xdr:to>
      <xdr:col>77</xdr:col>
      <xdr:colOff>44450</xdr:colOff>
      <xdr:row>59</xdr:row>
      <xdr:rowOff>129631</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238287"/>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42726</xdr:rowOff>
    </xdr:from>
    <xdr:to>
      <xdr:col>77</xdr:col>
      <xdr:colOff>95250</xdr:colOff>
      <xdr:row>61</xdr:row>
      <xdr:rowOff>144326</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501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129103</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587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107224</xdr:rowOff>
    </xdr:from>
    <xdr:to>
      <xdr:col>72</xdr:col>
      <xdr:colOff>203200</xdr:colOff>
      <xdr:row>59</xdr:row>
      <xdr:rowOff>122737</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222774"/>
          <a:ext cx="889000" cy="15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41003</xdr:rowOff>
    </xdr:from>
    <xdr:to>
      <xdr:col>73</xdr:col>
      <xdr:colOff>44450</xdr:colOff>
      <xdr:row>61</xdr:row>
      <xdr:rowOff>142603</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499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127380</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585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102053</xdr:rowOff>
    </xdr:from>
    <xdr:to>
      <xdr:col>68</xdr:col>
      <xdr:colOff>152400</xdr:colOff>
      <xdr:row>59</xdr:row>
      <xdr:rowOff>107224</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217603"/>
          <a:ext cx="889000" cy="5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27215</xdr:rowOff>
    </xdr:from>
    <xdr:to>
      <xdr:col>68</xdr:col>
      <xdr:colOff>203200</xdr:colOff>
      <xdr:row>61</xdr:row>
      <xdr:rowOff>128815</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485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113592</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572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165916</xdr:rowOff>
    </xdr:from>
    <xdr:to>
      <xdr:col>64</xdr:col>
      <xdr:colOff>152400</xdr:colOff>
      <xdr:row>61</xdr:row>
      <xdr:rowOff>96066</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452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80843</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539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123644</xdr:rowOff>
    </xdr:from>
    <xdr:to>
      <xdr:col>81</xdr:col>
      <xdr:colOff>95250</xdr:colOff>
      <xdr:row>60</xdr:row>
      <xdr:rowOff>53794</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239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140171</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084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78831</xdr:rowOff>
    </xdr:from>
    <xdr:to>
      <xdr:col>77</xdr:col>
      <xdr:colOff>95250</xdr:colOff>
      <xdr:row>60</xdr:row>
      <xdr:rowOff>8981</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194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19158</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99632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71937</xdr:rowOff>
    </xdr:from>
    <xdr:to>
      <xdr:col>73</xdr:col>
      <xdr:colOff>44450</xdr:colOff>
      <xdr:row>60</xdr:row>
      <xdr:rowOff>2087</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187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12264</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9956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56424</xdr:rowOff>
    </xdr:from>
    <xdr:to>
      <xdr:col>68</xdr:col>
      <xdr:colOff>203200</xdr:colOff>
      <xdr:row>59</xdr:row>
      <xdr:rowOff>158024</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171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168201</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9940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51253</xdr:rowOff>
    </xdr:from>
    <xdr:to>
      <xdr:col>64</xdr:col>
      <xdr:colOff>152400</xdr:colOff>
      <xdr:row>59</xdr:row>
      <xdr:rowOff>152853</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166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163030</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99356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050">
              <a:solidFill>
                <a:schemeClr val="dk1"/>
              </a:solidFill>
              <a:effectLst/>
              <a:latin typeface="+mn-lt"/>
              <a:ea typeface="+mn-ea"/>
              <a:cs typeface="+mn-cs"/>
            </a:rPr>
            <a:t>3</a:t>
          </a:r>
          <a:r>
            <a:rPr kumimoji="1" lang="ja-JP" altLang="ja-JP" sz="1050">
              <a:solidFill>
                <a:schemeClr val="dk1"/>
              </a:solidFill>
              <a:effectLst/>
              <a:latin typeface="+mn-lt"/>
              <a:ea typeface="+mn-ea"/>
              <a:cs typeface="+mn-cs"/>
            </a:rPr>
            <a:t>か年平均である実質公債費比率は、前年度比</a:t>
          </a:r>
          <a:r>
            <a:rPr kumimoji="1" lang="en-US" altLang="ja-JP" sz="1050">
              <a:solidFill>
                <a:schemeClr val="dk1"/>
              </a:solidFill>
              <a:effectLst/>
              <a:latin typeface="+mn-lt"/>
              <a:ea typeface="+mn-ea"/>
              <a:cs typeface="+mn-cs"/>
            </a:rPr>
            <a:t>0.2</a:t>
          </a:r>
          <a:r>
            <a:rPr kumimoji="1" lang="ja-JP" altLang="en-US" sz="1050">
              <a:solidFill>
                <a:schemeClr val="dk1"/>
              </a:solidFill>
              <a:effectLst/>
              <a:latin typeface="+mn-lt"/>
              <a:ea typeface="+mn-ea"/>
              <a:cs typeface="+mn-cs"/>
            </a:rPr>
            <a:t>ポイント増加</a:t>
          </a:r>
          <a:r>
            <a:rPr kumimoji="1" lang="ja-JP" altLang="ja-JP" sz="1050">
              <a:solidFill>
                <a:schemeClr val="dk1"/>
              </a:solidFill>
              <a:effectLst/>
              <a:latin typeface="+mn-lt"/>
              <a:ea typeface="+mn-ea"/>
              <a:cs typeface="+mn-cs"/>
            </a:rPr>
            <a:t>した。</a:t>
          </a:r>
          <a:r>
            <a:rPr kumimoji="1" lang="en-US" altLang="ja-JP" sz="1050">
              <a:solidFill>
                <a:schemeClr val="dk1"/>
              </a:solidFill>
              <a:effectLst/>
              <a:latin typeface="+mn-lt"/>
              <a:ea typeface="+mn-ea"/>
              <a:cs typeface="+mn-cs"/>
            </a:rPr>
            <a:t>3</a:t>
          </a:r>
          <a:r>
            <a:rPr kumimoji="1" lang="ja-JP" altLang="ja-JP" sz="1050">
              <a:solidFill>
                <a:schemeClr val="dk1"/>
              </a:solidFill>
              <a:effectLst/>
              <a:latin typeface="+mn-lt"/>
              <a:ea typeface="+mn-ea"/>
              <a:cs typeface="+mn-cs"/>
            </a:rPr>
            <a:t>か年平均から除かれた令和</a:t>
          </a:r>
          <a:r>
            <a:rPr kumimoji="1" lang="en-US" altLang="ja-JP" sz="1050">
              <a:solidFill>
                <a:schemeClr val="dk1"/>
              </a:solidFill>
              <a:effectLst/>
              <a:latin typeface="+mn-lt"/>
              <a:ea typeface="+mn-ea"/>
              <a:cs typeface="+mn-cs"/>
            </a:rPr>
            <a:t>3</a:t>
          </a:r>
          <a:r>
            <a:rPr kumimoji="1" lang="ja-JP" altLang="ja-JP" sz="1050">
              <a:solidFill>
                <a:schemeClr val="dk1"/>
              </a:solidFill>
              <a:effectLst/>
              <a:latin typeface="+mn-lt"/>
              <a:ea typeface="+mn-ea"/>
              <a:cs typeface="+mn-cs"/>
            </a:rPr>
            <a:t>年度単年度比率と、新たに加わった令和</a:t>
          </a:r>
          <a:r>
            <a:rPr kumimoji="1" lang="en-US" altLang="ja-JP" sz="1050">
              <a:solidFill>
                <a:schemeClr val="dk1"/>
              </a:solidFill>
              <a:effectLst/>
              <a:latin typeface="+mn-lt"/>
              <a:ea typeface="+mn-ea"/>
              <a:cs typeface="+mn-cs"/>
            </a:rPr>
            <a:t>6</a:t>
          </a:r>
          <a:r>
            <a:rPr kumimoji="1" lang="ja-JP" altLang="ja-JP" sz="1050">
              <a:solidFill>
                <a:schemeClr val="dk1"/>
              </a:solidFill>
              <a:effectLst/>
              <a:latin typeface="+mn-lt"/>
              <a:ea typeface="+mn-ea"/>
              <a:cs typeface="+mn-cs"/>
            </a:rPr>
            <a:t>度単年度比率を比較すると、令和</a:t>
          </a:r>
          <a:r>
            <a:rPr kumimoji="1" lang="en-US" altLang="ja-JP" sz="1050">
              <a:solidFill>
                <a:schemeClr val="dk1"/>
              </a:solidFill>
              <a:effectLst/>
              <a:latin typeface="+mn-lt"/>
              <a:ea typeface="+mn-ea"/>
              <a:cs typeface="+mn-cs"/>
            </a:rPr>
            <a:t>6</a:t>
          </a:r>
          <a:r>
            <a:rPr kumimoji="1" lang="ja-JP" altLang="ja-JP" sz="1050">
              <a:solidFill>
                <a:schemeClr val="dk1"/>
              </a:solidFill>
              <a:effectLst/>
              <a:latin typeface="+mn-lt"/>
              <a:ea typeface="+mn-ea"/>
              <a:cs typeface="+mn-cs"/>
            </a:rPr>
            <a:t>年度の方が比率が</a:t>
          </a:r>
          <a:r>
            <a:rPr kumimoji="1" lang="en-US" altLang="ja-JP" sz="1050">
              <a:solidFill>
                <a:schemeClr val="dk1"/>
              </a:solidFill>
              <a:effectLst/>
              <a:latin typeface="+mn-lt"/>
              <a:ea typeface="+mn-ea"/>
              <a:cs typeface="+mn-cs"/>
            </a:rPr>
            <a:t>0.85</a:t>
          </a:r>
          <a:r>
            <a:rPr kumimoji="1" lang="ja-JP" altLang="en-US" sz="1050">
              <a:solidFill>
                <a:schemeClr val="dk1"/>
              </a:solidFill>
              <a:effectLst/>
              <a:latin typeface="+mn-lt"/>
              <a:ea typeface="+mn-ea"/>
              <a:cs typeface="+mn-cs"/>
            </a:rPr>
            <a:t>ポイント</a:t>
          </a:r>
          <a:r>
            <a:rPr kumimoji="1" lang="ja-JP" altLang="ja-JP" sz="1050">
              <a:solidFill>
                <a:schemeClr val="dk1"/>
              </a:solidFill>
              <a:effectLst/>
              <a:latin typeface="+mn-lt"/>
              <a:ea typeface="+mn-ea"/>
              <a:cs typeface="+mn-cs"/>
            </a:rPr>
            <a:t>高いためである。</a:t>
          </a:r>
          <a:endParaRPr lang="ja-JP" altLang="ja-JP" sz="1200">
            <a:effectLst/>
          </a:endParaRPr>
        </a:p>
        <a:p>
          <a:r>
            <a:rPr kumimoji="1" lang="ja-JP" altLang="ja-JP" sz="1050">
              <a:solidFill>
                <a:schemeClr val="dk1"/>
              </a:solidFill>
              <a:effectLst/>
              <a:latin typeface="+mn-lt"/>
              <a:ea typeface="+mn-ea"/>
              <a:cs typeface="+mn-cs"/>
            </a:rPr>
            <a:t>実質公債費比率が増したのは、令和</a:t>
          </a:r>
          <a:r>
            <a:rPr kumimoji="1" lang="en-US" altLang="ja-JP" sz="1050">
              <a:solidFill>
                <a:schemeClr val="dk1"/>
              </a:solidFill>
              <a:effectLst/>
              <a:latin typeface="+mn-lt"/>
              <a:ea typeface="+mn-ea"/>
              <a:cs typeface="+mn-cs"/>
            </a:rPr>
            <a:t>3</a:t>
          </a:r>
          <a:r>
            <a:rPr kumimoji="1" lang="ja-JP" altLang="ja-JP" sz="1050">
              <a:solidFill>
                <a:schemeClr val="dk1"/>
              </a:solidFill>
              <a:effectLst/>
              <a:latin typeface="+mn-lt"/>
              <a:ea typeface="+mn-ea"/>
              <a:cs typeface="+mn-cs"/>
            </a:rPr>
            <a:t>年度と令和</a:t>
          </a:r>
          <a:r>
            <a:rPr kumimoji="1" lang="en-US" altLang="ja-JP" sz="1050">
              <a:solidFill>
                <a:schemeClr val="dk1"/>
              </a:solidFill>
              <a:effectLst/>
              <a:latin typeface="+mn-lt"/>
              <a:ea typeface="+mn-ea"/>
              <a:cs typeface="+mn-cs"/>
            </a:rPr>
            <a:t>6</a:t>
          </a:r>
          <a:r>
            <a:rPr kumimoji="1" lang="ja-JP" altLang="ja-JP" sz="1050">
              <a:solidFill>
                <a:schemeClr val="dk1"/>
              </a:solidFill>
              <a:effectLst/>
              <a:latin typeface="+mn-lt"/>
              <a:ea typeface="+mn-ea"/>
              <a:cs typeface="+mn-cs"/>
            </a:rPr>
            <a:t>度を比較して、一部事務組合等の起こした地方債に充てたと認められる負担金が、令和</a:t>
          </a:r>
          <a:r>
            <a:rPr kumimoji="1" lang="en-US" altLang="ja-JP" sz="1050">
              <a:solidFill>
                <a:schemeClr val="dk1"/>
              </a:solidFill>
              <a:effectLst/>
              <a:latin typeface="+mn-lt"/>
              <a:ea typeface="+mn-ea"/>
              <a:cs typeface="+mn-cs"/>
            </a:rPr>
            <a:t>6</a:t>
          </a:r>
          <a:r>
            <a:rPr kumimoji="1" lang="ja-JP" altLang="ja-JP" sz="1050">
              <a:solidFill>
                <a:schemeClr val="dk1"/>
              </a:solidFill>
              <a:effectLst/>
              <a:latin typeface="+mn-lt"/>
              <a:ea typeface="+mn-ea"/>
              <a:cs typeface="+mn-cs"/>
            </a:rPr>
            <a:t>年度は約</a:t>
          </a:r>
          <a:r>
            <a:rPr kumimoji="1" lang="en-US" altLang="ja-JP" sz="1050">
              <a:solidFill>
                <a:schemeClr val="dk1"/>
              </a:solidFill>
              <a:effectLst/>
              <a:latin typeface="+mn-lt"/>
              <a:ea typeface="+mn-ea"/>
              <a:cs typeface="+mn-cs"/>
            </a:rPr>
            <a:t>1.6</a:t>
          </a:r>
          <a:r>
            <a:rPr kumimoji="1" lang="ja-JP" altLang="ja-JP" sz="1050">
              <a:solidFill>
                <a:schemeClr val="dk1"/>
              </a:solidFill>
              <a:effectLst/>
              <a:latin typeface="+mn-lt"/>
              <a:ea typeface="+mn-ea"/>
              <a:cs typeface="+mn-cs"/>
            </a:rPr>
            <a:t>億円</a:t>
          </a:r>
          <a:r>
            <a:rPr kumimoji="1" lang="ja-JP" altLang="ja-JP" sz="1050">
              <a:solidFill>
                <a:sysClr val="windowText" lastClr="000000"/>
              </a:solidFill>
              <a:effectLst/>
              <a:latin typeface="+mn-lt"/>
              <a:ea typeface="+mn-ea"/>
              <a:cs typeface="+mn-cs"/>
            </a:rPr>
            <a:t>増</a:t>
          </a:r>
          <a:r>
            <a:rPr kumimoji="1" lang="ja-JP" altLang="ja-JP" sz="1050">
              <a:solidFill>
                <a:schemeClr val="dk1"/>
              </a:solidFill>
              <a:effectLst/>
              <a:latin typeface="+mn-lt"/>
              <a:ea typeface="+mn-ea"/>
              <a:cs typeface="+mn-cs"/>
            </a:rPr>
            <a:t>となったことが要因として挙げられる。この負担金の増額要因は、新ごみ処理施設建設事業債に係る元金の償還開始のためであり、令和</a:t>
          </a:r>
          <a:r>
            <a:rPr kumimoji="1" lang="en-US" altLang="ja-JP" sz="1050">
              <a:solidFill>
                <a:schemeClr val="dk1"/>
              </a:solidFill>
              <a:effectLst/>
              <a:latin typeface="+mn-lt"/>
              <a:ea typeface="+mn-ea"/>
              <a:cs typeface="+mn-cs"/>
            </a:rPr>
            <a:t>18</a:t>
          </a:r>
          <a:r>
            <a:rPr kumimoji="1" lang="ja-JP" altLang="ja-JP" sz="1050">
              <a:solidFill>
                <a:schemeClr val="dk1"/>
              </a:solidFill>
              <a:effectLst/>
              <a:latin typeface="+mn-lt"/>
              <a:ea typeface="+mn-ea"/>
              <a:cs typeface="+mn-cs"/>
            </a:rPr>
            <a:t>年度までこの償還は続く見込みである。</a:t>
          </a:r>
          <a:endParaRPr lang="ja-JP" altLang="ja-JP" sz="1200">
            <a:effectLst/>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94403</xdr:rowOff>
    </xdr:from>
    <xdr:to>
      <xdr:col>81</xdr:col>
      <xdr:colOff>44450</xdr:colOff>
      <xdr:row>45</xdr:row>
      <xdr:rowOff>66040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438053"/>
          <a:ext cx="0" cy="134323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38117</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75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66040</xdr:rowOff>
    </xdr:from>
    <xdr:to>
      <xdr:col>81</xdr:col>
      <xdr:colOff>133350</xdr:colOff>
      <xdr:row>45</xdr:row>
      <xdr:rowOff>66040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781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9330</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181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94403</xdr:rowOff>
    </xdr:from>
    <xdr:to>
      <xdr:col>81</xdr:col>
      <xdr:colOff>133350</xdr:colOff>
      <xdr:row>37</xdr:row>
      <xdr:rowOff>94403</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438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148167</xdr:rowOff>
    </xdr:from>
    <xdr:to>
      <xdr:col>81</xdr:col>
      <xdr:colOff>44450</xdr:colOff>
      <xdr:row>38</xdr:row>
      <xdr:rowOff>164254</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179800" y="6663267"/>
          <a:ext cx="8382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168927</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7026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25400</xdr:rowOff>
    </xdr:from>
    <xdr:to>
      <xdr:col>81</xdr:col>
      <xdr:colOff>95250</xdr:colOff>
      <xdr:row>41</xdr:row>
      <xdr:rowOff>127000</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99906</xdr:rowOff>
    </xdr:from>
    <xdr:to>
      <xdr:col>77</xdr:col>
      <xdr:colOff>44450</xdr:colOff>
      <xdr:row>38</xdr:row>
      <xdr:rowOff>148167</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6615006"/>
          <a:ext cx="8890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41487</xdr:rowOff>
    </xdr:from>
    <xdr:to>
      <xdr:col>77</xdr:col>
      <xdr:colOff>95250</xdr:colOff>
      <xdr:row>41</xdr:row>
      <xdr:rowOff>143087</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707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127864</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71573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51646</xdr:rowOff>
    </xdr:from>
    <xdr:to>
      <xdr:col>72</xdr:col>
      <xdr:colOff>203200</xdr:colOff>
      <xdr:row>38</xdr:row>
      <xdr:rowOff>99906</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4401800" y="6566746"/>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33444</xdr:rowOff>
    </xdr:from>
    <xdr:to>
      <xdr:col>73</xdr:col>
      <xdr:colOff>44450</xdr:colOff>
      <xdr:row>41</xdr:row>
      <xdr:rowOff>135044</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119821</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71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43604</xdr:rowOff>
    </xdr:from>
    <xdr:to>
      <xdr:col>68</xdr:col>
      <xdr:colOff>152400</xdr:colOff>
      <xdr:row>38</xdr:row>
      <xdr:rowOff>51646</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3512800" y="6558704"/>
          <a:ext cx="889000" cy="8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33444</xdr:rowOff>
    </xdr:from>
    <xdr:to>
      <xdr:col>68</xdr:col>
      <xdr:colOff>203200</xdr:colOff>
      <xdr:row>41</xdr:row>
      <xdr:rowOff>135044</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119821</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71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17356</xdr:rowOff>
    </xdr:from>
    <xdr:to>
      <xdr:col>64</xdr:col>
      <xdr:colOff>152400</xdr:colOff>
      <xdr:row>41</xdr:row>
      <xdr:rowOff>118956</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103733</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7133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113454</xdr:rowOff>
    </xdr:from>
    <xdr:to>
      <xdr:col>81</xdr:col>
      <xdr:colOff>95250</xdr:colOff>
      <xdr:row>39</xdr:row>
      <xdr:rowOff>43604</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628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129981</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473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97367</xdr:rowOff>
    </xdr:from>
    <xdr:to>
      <xdr:col>77</xdr:col>
      <xdr:colOff>95250</xdr:colOff>
      <xdr:row>39</xdr:row>
      <xdr:rowOff>27517</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61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37694</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3813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49106</xdr:rowOff>
    </xdr:from>
    <xdr:to>
      <xdr:col>73</xdr:col>
      <xdr:colOff>44450</xdr:colOff>
      <xdr:row>38</xdr:row>
      <xdr:rowOff>150706</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564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160884</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333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846</xdr:rowOff>
    </xdr:from>
    <xdr:to>
      <xdr:col>68</xdr:col>
      <xdr:colOff>203200</xdr:colOff>
      <xdr:row>38</xdr:row>
      <xdr:rowOff>102446</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515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112624</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2848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164254</xdr:rowOff>
    </xdr:from>
    <xdr:to>
      <xdr:col>64</xdr:col>
      <xdr:colOff>152400</xdr:colOff>
      <xdr:row>38</xdr:row>
      <xdr:rowOff>94404</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507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104580</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276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将来負担額に対し、充当可能額が上回るため、将来負担比率は計上されていない。</a:t>
          </a:r>
          <a:endParaRPr lang="ja-JP" altLang="ja-JP" sz="1400">
            <a:effectLst/>
          </a:endParaRPr>
        </a:p>
        <a:p>
          <a:r>
            <a:rPr kumimoji="1" lang="ja-JP" altLang="ja-JP" sz="1100">
              <a:solidFill>
                <a:schemeClr val="dk1"/>
              </a:solidFill>
              <a:effectLst/>
              <a:latin typeface="+mn-lt"/>
              <a:ea typeface="+mn-ea"/>
              <a:cs typeface="+mn-cs"/>
            </a:rPr>
            <a:t>前年度と比較すると、将来負担比率は増加（△</a:t>
          </a:r>
          <a:r>
            <a:rPr kumimoji="1" lang="en-US" altLang="ja-JP" sz="1100">
              <a:solidFill>
                <a:schemeClr val="dk1"/>
              </a:solidFill>
              <a:effectLst/>
              <a:latin typeface="+mn-lt"/>
              <a:ea typeface="+mn-ea"/>
              <a:cs typeface="+mn-cs"/>
            </a:rPr>
            <a:t>61.1</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59.3</a:t>
          </a:r>
          <a:r>
            <a:rPr kumimoji="1" lang="ja-JP" altLang="ja-JP" sz="1100">
              <a:solidFill>
                <a:schemeClr val="dk1"/>
              </a:solidFill>
              <a:effectLst/>
              <a:latin typeface="+mn-lt"/>
              <a:ea typeface="+mn-ea"/>
              <a:cs typeface="+mn-cs"/>
            </a:rPr>
            <a:t>％）した。</a:t>
          </a:r>
          <a:endParaRPr lang="ja-JP" altLang="ja-JP" sz="1400">
            <a:effectLst/>
          </a:endParaRPr>
        </a:p>
        <a:p>
          <a:r>
            <a:rPr kumimoji="1" lang="ja-JP" altLang="ja-JP" sz="1100">
              <a:solidFill>
                <a:schemeClr val="dk1"/>
              </a:solidFill>
              <a:effectLst/>
              <a:latin typeface="+mn-lt"/>
              <a:ea typeface="+mn-ea"/>
              <a:cs typeface="+mn-cs"/>
            </a:rPr>
            <a:t>これは、地方債現在高は減少しているものの、この地方債現在高を含む将来負担額から差し引く充当可能財源が減少（特に、</a:t>
          </a:r>
          <a:r>
            <a:rPr kumimoji="1" lang="ja-JP" altLang="en-US" sz="1100">
              <a:solidFill>
                <a:schemeClr val="dk1"/>
              </a:solidFill>
              <a:effectLst/>
              <a:latin typeface="+mn-lt"/>
              <a:ea typeface="+mn-ea"/>
              <a:cs typeface="+mn-cs"/>
            </a:rPr>
            <a:t>基準</a:t>
          </a:r>
          <a:r>
            <a:rPr kumimoji="1" lang="ja-JP" altLang="ja-JP" sz="1100">
              <a:solidFill>
                <a:schemeClr val="dk1"/>
              </a:solidFill>
              <a:effectLst/>
              <a:latin typeface="+mn-lt"/>
              <a:ea typeface="+mn-ea"/>
              <a:cs typeface="+mn-cs"/>
            </a:rPr>
            <a:t>財政需要額</a:t>
          </a:r>
          <a:r>
            <a:rPr kumimoji="1" lang="ja-JP" altLang="en-US" sz="1100">
              <a:solidFill>
                <a:schemeClr val="dk1"/>
              </a:solidFill>
              <a:effectLst/>
              <a:latin typeface="+mn-lt"/>
              <a:ea typeface="+mn-ea"/>
              <a:cs typeface="+mn-cs"/>
            </a:rPr>
            <a:t>算入</a:t>
          </a:r>
          <a:r>
            <a:rPr kumimoji="1" lang="ja-JP" altLang="ja-JP" sz="1100">
              <a:solidFill>
                <a:schemeClr val="dk1"/>
              </a:solidFill>
              <a:effectLst/>
              <a:latin typeface="+mn-lt"/>
              <a:ea typeface="+mn-ea"/>
              <a:cs typeface="+mn-cs"/>
            </a:rPr>
            <a:t>見込額）したことが要因として挙げられる。</a:t>
          </a:r>
          <a:endParaRPr lang="ja-JP" altLang="ja-JP" sz="1400">
            <a:effectLst/>
          </a:endParaRPr>
        </a:p>
        <a:p>
          <a:r>
            <a:rPr kumimoji="1" lang="ja-JP" altLang="ja-JP" sz="1100">
              <a:solidFill>
                <a:schemeClr val="dk1"/>
              </a:solidFill>
              <a:effectLst/>
              <a:latin typeface="+mn-lt"/>
              <a:ea typeface="+mn-ea"/>
              <a:cs typeface="+mn-cs"/>
            </a:rPr>
            <a:t>今後も事業実施の適正化を図り、財政の健全化に努める。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113736</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70667"/>
          <a:ext cx="0" cy="168641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85813</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4029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113736</xdr:rowOff>
    </xdr:from>
    <xdr:to>
      <xdr:col>81</xdr:col>
      <xdr:colOff>133350</xdr:colOff>
      <xdr:row>23</xdr:row>
      <xdr:rowOff>113736</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4057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143527</xdr:rowOff>
    </xdr:from>
    <xdr:ext cx="762000" cy="259045"/>
    <xdr:sp macro="" textlink="">
      <xdr:nvSpPr>
        <xdr:cNvPr id="443" name="将来負担の状況平均値テキスト">
          <a:extLst>
            <a:ext uri="{FF2B5EF4-FFF2-40B4-BE49-F238E27FC236}">
              <a16:creationId xmlns:a16="http://schemas.microsoft.com/office/drawing/2014/main" id="{00000000-0008-0000-0300-0000BB010000}"/>
            </a:ext>
          </a:extLst>
        </xdr:cNvPr>
        <xdr:cNvSpPr txBox="1"/>
      </xdr:nvSpPr>
      <xdr:spPr>
        <a:xfrm>
          <a:off x="17106900" y="2372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0</xdr:rowOff>
    </xdr:from>
    <xdr:to>
      <xdr:col>81</xdr:col>
      <xdr:colOff>95250</xdr:colOff>
      <xdr:row>14</xdr:row>
      <xdr:rowOff>101600</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9672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53622</xdr:rowOff>
    </xdr:from>
    <xdr:to>
      <xdr:col>77</xdr:col>
      <xdr:colOff>95250</xdr:colOff>
      <xdr:row>14</xdr:row>
      <xdr:rowOff>155222</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129000" y="2453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165399</xdr:rowOff>
    </xdr:from>
    <xdr:ext cx="7366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798800" y="22227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89817</xdr:rowOff>
    </xdr:from>
    <xdr:to>
      <xdr:col>73</xdr:col>
      <xdr:colOff>44450</xdr:colOff>
      <xdr:row>15</xdr:row>
      <xdr:rowOff>19967</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5240000" y="2490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30144</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909800" y="2258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160867</xdr:rowOff>
    </xdr:from>
    <xdr:to>
      <xdr:col>68</xdr:col>
      <xdr:colOff>203200</xdr:colOff>
      <xdr:row>15</xdr:row>
      <xdr:rowOff>91017</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4351000" y="2561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101194</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020800" y="2330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84596</xdr:rowOff>
    </xdr:from>
    <xdr:to>
      <xdr:col>64</xdr:col>
      <xdr:colOff>152400</xdr:colOff>
      <xdr:row>16</xdr:row>
      <xdr:rowOff>14746</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3462000" y="2656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24923</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131800" y="2425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愛知県豊明市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67,902
63,581
23.22
29,197,299
27,648,684
1,435,320
15,475,133
13,103,741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年度は、会計年度任用職員制度導入により賃金（物件費）から人件費に移行したため、大きく割合が増えた。令和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から令和</a:t>
          </a:r>
          <a:r>
            <a:rPr kumimoji="1" lang="en-US" altLang="ja-JP" sz="1100">
              <a:solidFill>
                <a:schemeClr val="dk1"/>
              </a:solidFill>
              <a:effectLst/>
              <a:latin typeface="+mn-lt"/>
              <a:ea typeface="+mn-ea"/>
              <a:cs typeface="+mn-cs"/>
            </a:rPr>
            <a:t>5</a:t>
          </a:r>
          <a:r>
            <a:rPr kumimoji="1" lang="ja-JP" altLang="en-US" sz="1100">
              <a:solidFill>
                <a:schemeClr val="dk1"/>
              </a:solidFill>
              <a:effectLst/>
              <a:latin typeface="+mn-lt"/>
              <a:ea typeface="+mn-ea"/>
              <a:cs typeface="+mn-cs"/>
            </a:rPr>
            <a:t>年度</a:t>
          </a:r>
          <a:r>
            <a:rPr kumimoji="1" lang="ja-JP" altLang="ja-JP" sz="1100">
              <a:solidFill>
                <a:schemeClr val="dk1"/>
              </a:solidFill>
              <a:effectLst/>
              <a:latin typeface="+mn-lt"/>
              <a:ea typeface="+mn-ea"/>
              <a:cs typeface="+mn-cs"/>
            </a:rPr>
            <a:t>は類似団体との平均値とほぼ同程度であ</a:t>
          </a:r>
          <a:r>
            <a:rPr kumimoji="1" lang="ja-JP" altLang="en-US" sz="1100">
              <a:solidFill>
                <a:schemeClr val="dk1"/>
              </a:solidFill>
              <a:effectLst/>
              <a:latin typeface="+mn-lt"/>
              <a:ea typeface="+mn-ea"/>
              <a:cs typeface="+mn-cs"/>
            </a:rPr>
            <a:t>った</a:t>
          </a: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年度は、</a:t>
          </a:r>
          <a:r>
            <a:rPr kumimoji="1" lang="ja-JP" altLang="en-US" sz="1100">
              <a:solidFill>
                <a:schemeClr val="dk1"/>
              </a:solidFill>
              <a:effectLst/>
              <a:latin typeface="+mn-lt"/>
              <a:ea typeface="+mn-ea"/>
              <a:cs typeface="+mn-cs"/>
            </a:rPr>
            <a:t>給料、賞与支給率の改定により人件費が増加</a:t>
          </a:r>
          <a:r>
            <a:rPr kumimoji="1" lang="ja-JP" altLang="ja-JP" sz="1100">
              <a:solidFill>
                <a:schemeClr val="dk1"/>
              </a:solidFill>
              <a:effectLst/>
              <a:latin typeface="+mn-lt"/>
              <a:ea typeface="+mn-ea"/>
              <a:cs typeface="+mn-cs"/>
            </a:rPr>
            <a:t>（約</a:t>
          </a:r>
          <a:r>
            <a:rPr kumimoji="1" lang="en-US" altLang="ja-JP" sz="1100">
              <a:solidFill>
                <a:schemeClr val="dk1"/>
              </a:solidFill>
              <a:effectLst/>
              <a:latin typeface="+mn-lt"/>
              <a:ea typeface="+mn-ea"/>
              <a:cs typeface="+mn-cs"/>
            </a:rPr>
            <a:t>675</a:t>
          </a:r>
          <a:r>
            <a:rPr kumimoji="1" lang="ja-JP" altLang="ja-JP" sz="1100">
              <a:solidFill>
                <a:schemeClr val="dk1"/>
              </a:solidFill>
              <a:effectLst/>
              <a:latin typeface="+mn-lt"/>
              <a:ea typeface="+mn-ea"/>
              <a:cs typeface="+mn-cs"/>
            </a:rPr>
            <a:t>百万円）したため、経常収支比率としては</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33274</xdr:rowOff>
    </xdr:from>
    <xdr:to>
      <xdr:col>24</xdr:col>
      <xdr:colOff>25400</xdr:colOff>
      <xdr:row>40</xdr:row>
      <xdr:rowOff>122428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6034024"/>
          <a:ext cx="0" cy="9464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94505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5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122428</xdr:rowOff>
    </xdr:from>
    <xdr:to>
      <xdr:col>24</xdr:col>
      <xdr:colOff>114300</xdr:colOff>
      <xdr:row>40</xdr:row>
      <xdr:rowOff>122428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80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119651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77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33274</xdr:rowOff>
    </xdr:from>
    <xdr:to>
      <xdr:col>24</xdr:col>
      <xdr:colOff>114300</xdr:colOff>
      <xdr:row>35</xdr:row>
      <xdr:rowOff>33274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034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42418</xdr:rowOff>
    </xdr:from>
    <xdr:to>
      <xdr:col>24</xdr:col>
      <xdr:colOff>25400</xdr:colOff>
      <xdr:row>38</xdr:row>
      <xdr:rowOff>3556</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386068"/>
          <a:ext cx="838200" cy="13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49293</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21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32766</xdr:rowOff>
    </xdr:from>
    <xdr:to>
      <xdr:col>24</xdr:col>
      <xdr:colOff>76200</xdr:colOff>
      <xdr:row>37</xdr:row>
      <xdr:rowOff>134366</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7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42418</xdr:rowOff>
    </xdr:from>
    <xdr:to>
      <xdr:col>19</xdr:col>
      <xdr:colOff>187325</xdr:colOff>
      <xdr:row>37</xdr:row>
      <xdr:rowOff>46990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38606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149352</xdr:rowOff>
    </xdr:from>
    <xdr:to>
      <xdr:col>20</xdr:col>
      <xdr:colOff>38100</xdr:colOff>
      <xdr:row>37</xdr:row>
      <xdr:rowOff>79502</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89679</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904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1270</xdr:rowOff>
    </xdr:from>
    <xdr:to>
      <xdr:col>15</xdr:col>
      <xdr:colOff>98425</xdr:colOff>
      <xdr:row>37</xdr:row>
      <xdr:rowOff>46990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3449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153924</xdr:rowOff>
    </xdr:from>
    <xdr:to>
      <xdr:col>15</xdr:col>
      <xdr:colOff>149225</xdr:colOff>
      <xdr:row>37</xdr:row>
      <xdr:rowOff>84074</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94251</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1270</xdr:rowOff>
    </xdr:from>
    <xdr:to>
      <xdr:col>11</xdr:col>
      <xdr:colOff>9525</xdr:colOff>
      <xdr:row>37</xdr:row>
      <xdr:rowOff>46990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3449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121920</xdr:rowOff>
    </xdr:from>
    <xdr:to>
      <xdr:col>11</xdr:col>
      <xdr:colOff>60325</xdr:colOff>
      <xdr:row>37</xdr:row>
      <xdr:rowOff>52070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62247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28194</xdr:rowOff>
    </xdr:from>
    <xdr:to>
      <xdr:col>6</xdr:col>
      <xdr:colOff>171450</xdr:colOff>
      <xdr:row>37</xdr:row>
      <xdr:rowOff>129794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114571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458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124206</xdr:rowOff>
    </xdr:from>
    <xdr:to>
      <xdr:col>24</xdr:col>
      <xdr:colOff>76200</xdr:colOff>
      <xdr:row>38</xdr:row>
      <xdr:rowOff>54356</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467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96283</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43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163068</xdr:rowOff>
    </xdr:from>
    <xdr:to>
      <xdr:col>20</xdr:col>
      <xdr:colOff>38100</xdr:colOff>
      <xdr:row>37</xdr:row>
      <xdr:rowOff>93218</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33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77995</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4216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167640</xdr:rowOff>
    </xdr:from>
    <xdr:to>
      <xdr:col>15</xdr:col>
      <xdr:colOff>149225</xdr:colOff>
      <xdr:row>37</xdr:row>
      <xdr:rowOff>97790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82567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42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121920</xdr:rowOff>
    </xdr:from>
    <xdr:to>
      <xdr:col>11</xdr:col>
      <xdr:colOff>60325</xdr:colOff>
      <xdr:row>37</xdr:row>
      <xdr:rowOff>52070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36847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167640</xdr:rowOff>
    </xdr:from>
    <xdr:to>
      <xdr:col>6</xdr:col>
      <xdr:colOff>171450</xdr:colOff>
      <xdr:row>37</xdr:row>
      <xdr:rowOff>97790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107967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10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mn-lt"/>
              <a:ea typeface="+mn-ea"/>
              <a:cs typeface="+mn-cs"/>
            </a:rPr>
            <a:t>決算額は</a:t>
          </a:r>
          <a:r>
            <a:rPr kumimoji="1" lang="ja-JP" altLang="ja-JP" sz="1100">
              <a:solidFill>
                <a:schemeClr val="dk1"/>
              </a:solidFill>
              <a:effectLst/>
              <a:latin typeface="+mn-lt"/>
              <a:ea typeface="+mn-ea"/>
              <a:cs typeface="+mn-cs"/>
            </a:rPr>
            <a:t>前年度比約</a:t>
          </a:r>
          <a:r>
            <a:rPr kumimoji="1" lang="en-US" altLang="ja-JP" sz="1100">
              <a:solidFill>
                <a:schemeClr val="dk1"/>
              </a:solidFill>
              <a:effectLst/>
              <a:latin typeface="+mn-lt"/>
              <a:ea typeface="+mn-ea"/>
              <a:cs typeface="+mn-cs"/>
            </a:rPr>
            <a:t>88</a:t>
          </a:r>
          <a:r>
            <a:rPr kumimoji="1" lang="ja-JP" altLang="en-US" sz="1100">
              <a:solidFill>
                <a:schemeClr val="dk1"/>
              </a:solidFill>
              <a:effectLst/>
              <a:latin typeface="+mn-lt"/>
              <a:ea typeface="+mn-ea"/>
              <a:cs typeface="+mn-cs"/>
            </a:rPr>
            <a:t>百万</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増額</a:t>
          </a:r>
          <a:r>
            <a:rPr kumimoji="1" lang="ja-JP" altLang="ja-JP" sz="1100">
              <a:solidFill>
                <a:schemeClr val="dk1"/>
              </a:solidFill>
              <a:effectLst/>
              <a:latin typeface="+mn-lt"/>
              <a:ea typeface="+mn-ea"/>
              <a:cs typeface="+mn-cs"/>
            </a:rPr>
            <a:t>した</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経常収支比率</a:t>
          </a:r>
          <a:r>
            <a:rPr kumimoji="1" lang="ja-JP" altLang="en-US" sz="1100">
              <a:solidFill>
                <a:schemeClr val="dk1"/>
              </a:solidFill>
              <a:effectLst/>
              <a:latin typeface="+mn-lt"/>
              <a:ea typeface="+mn-ea"/>
              <a:cs typeface="+mn-cs"/>
            </a:rPr>
            <a:t>も</a:t>
          </a:r>
          <a:r>
            <a:rPr kumimoji="1" lang="ja-JP" altLang="ja-JP" sz="1100">
              <a:solidFill>
                <a:schemeClr val="dk1"/>
              </a:solidFill>
              <a:effectLst/>
              <a:latin typeface="+mn-lt"/>
              <a:ea typeface="+mn-ea"/>
              <a:cs typeface="+mn-cs"/>
            </a:rPr>
            <a:t>分母となる普通交付税や地方税の増額による経常一般財源等</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増加</a:t>
          </a:r>
          <a:r>
            <a:rPr kumimoji="1" lang="ja-JP" altLang="en-US" sz="1100">
              <a:solidFill>
                <a:schemeClr val="dk1"/>
              </a:solidFill>
              <a:effectLst/>
              <a:latin typeface="+mn-lt"/>
              <a:ea typeface="+mn-ea"/>
              <a:cs typeface="+mn-cs"/>
            </a:rPr>
            <a:t>したこと</a:t>
          </a:r>
          <a:r>
            <a:rPr kumimoji="1" lang="ja-JP" altLang="ja-JP" sz="1100">
              <a:solidFill>
                <a:schemeClr val="dk1"/>
              </a:solidFill>
              <a:effectLst/>
              <a:latin typeface="+mn-lt"/>
              <a:ea typeface="+mn-ea"/>
              <a:cs typeface="+mn-cs"/>
            </a:rPr>
            <a:t>により</a:t>
          </a:r>
          <a:r>
            <a:rPr kumimoji="1" lang="en-US" altLang="ja-JP" sz="1100">
              <a:solidFill>
                <a:schemeClr val="dk1"/>
              </a:solidFill>
              <a:effectLst/>
              <a:latin typeface="+mn-lt"/>
              <a:ea typeface="+mn-ea"/>
              <a:cs typeface="+mn-cs"/>
            </a:rPr>
            <a:t>0.3</a:t>
          </a:r>
          <a:r>
            <a:rPr kumimoji="1" lang="ja-JP" altLang="en-US" sz="1100">
              <a:solidFill>
                <a:schemeClr val="dk1"/>
              </a:solidFill>
              <a:effectLst/>
              <a:latin typeface="+mn-lt"/>
              <a:ea typeface="+mn-ea"/>
              <a:cs typeface="+mn-cs"/>
            </a:rPr>
            <a:t>ポイント</a:t>
          </a:r>
          <a:r>
            <a:rPr kumimoji="1" lang="ja-JP" altLang="en-US" sz="1100">
              <a:solidFill>
                <a:sysClr val="windowText" lastClr="000000"/>
              </a:solidFill>
              <a:effectLst/>
              <a:latin typeface="+mn-lt"/>
              <a:ea typeface="+mn-ea"/>
              <a:cs typeface="+mn-cs"/>
            </a:rPr>
            <a:t>減少した</a:t>
          </a:r>
          <a:r>
            <a:rPr kumimoji="1" lang="ja-JP" altLang="ja-JP" sz="1100">
              <a:solidFill>
                <a:schemeClr val="dk1"/>
              </a:solidFill>
              <a:effectLst/>
              <a:latin typeface="+mn-lt"/>
              <a:ea typeface="+mn-ea"/>
              <a:cs typeface="+mn-cs"/>
            </a:rPr>
            <a:t>。類似団体平均値と比較してもほぼ同程度で推移しており、平均的な支出を行っていると言える。</a:t>
          </a:r>
          <a:endParaRPr kumimoji="1" lang="en-US" altLang="ja-JP" sz="1100">
            <a:solidFill>
              <a:schemeClr val="dk1"/>
            </a:solidFill>
            <a:effectLst/>
            <a:latin typeface="+mn-lt"/>
            <a:ea typeface="+mn-ea"/>
            <a:cs typeface="+mn-cs"/>
          </a:endParaRPr>
        </a:p>
        <a:p>
          <a:pPr eaLnBrk="1" fontAlgn="auto" latinLnBrk="0" hangingPunct="1"/>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96520</xdr:rowOff>
    </xdr:from>
    <xdr:to>
      <xdr:col>82</xdr:col>
      <xdr:colOff>107950</xdr:colOff>
      <xdr:row>20</xdr:row>
      <xdr:rowOff>88900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15392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60977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48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88900</xdr:rowOff>
    </xdr:from>
    <xdr:to>
      <xdr:col>82</xdr:col>
      <xdr:colOff>196850</xdr:colOff>
      <xdr:row>20</xdr:row>
      <xdr:rowOff>88900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517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11447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1897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96520</xdr:rowOff>
    </xdr:from>
    <xdr:to>
      <xdr:col>82</xdr:col>
      <xdr:colOff>196850</xdr:colOff>
      <xdr:row>12</xdr:row>
      <xdr:rowOff>96520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153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100330</xdr:rowOff>
    </xdr:from>
    <xdr:to>
      <xdr:col>82</xdr:col>
      <xdr:colOff>107950</xdr:colOff>
      <xdr:row>15</xdr:row>
      <xdr:rowOff>123190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flipV="1">
          <a:off x="15671800" y="267208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59707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6314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87630</xdr:rowOff>
    </xdr:from>
    <xdr:to>
      <xdr:col>82</xdr:col>
      <xdr:colOff>158750</xdr:colOff>
      <xdr:row>16</xdr:row>
      <xdr:rowOff>17780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659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31750</xdr:rowOff>
    </xdr:from>
    <xdr:to>
      <xdr:col>78</xdr:col>
      <xdr:colOff>69850</xdr:colOff>
      <xdr:row>15</xdr:row>
      <xdr:rowOff>123190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60350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80010</xdr:rowOff>
    </xdr:from>
    <xdr:to>
      <xdr:col>78</xdr:col>
      <xdr:colOff>120650</xdr:colOff>
      <xdr:row>16</xdr:row>
      <xdr:rowOff>10160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65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166387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738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142240</xdr:rowOff>
    </xdr:from>
    <xdr:to>
      <xdr:col>73</xdr:col>
      <xdr:colOff>180975</xdr:colOff>
      <xdr:row>15</xdr:row>
      <xdr:rowOff>31750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54254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41910</xdr:rowOff>
    </xdr:from>
    <xdr:to>
      <xdr:col>74</xdr:col>
      <xdr:colOff>31750</xdr:colOff>
      <xdr:row>15</xdr:row>
      <xdr:rowOff>143510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61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128287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70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142240</xdr:rowOff>
    </xdr:from>
    <xdr:to>
      <xdr:col>69</xdr:col>
      <xdr:colOff>92075</xdr:colOff>
      <xdr:row>15</xdr:row>
      <xdr:rowOff>54610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54254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114300</xdr:rowOff>
    </xdr:from>
    <xdr:to>
      <xdr:col>69</xdr:col>
      <xdr:colOff>142875</xdr:colOff>
      <xdr:row>15</xdr:row>
      <xdr:rowOff>44450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51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29227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60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26670</xdr:rowOff>
    </xdr:from>
    <xdr:to>
      <xdr:col>65</xdr:col>
      <xdr:colOff>53975</xdr:colOff>
      <xdr:row>15</xdr:row>
      <xdr:rowOff>128270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59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113047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68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49530</xdr:rowOff>
    </xdr:from>
    <xdr:to>
      <xdr:col>82</xdr:col>
      <xdr:colOff>158750</xdr:colOff>
      <xdr:row>15</xdr:row>
      <xdr:rowOff>151130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62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66057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466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72390</xdr:rowOff>
    </xdr:from>
    <xdr:to>
      <xdr:col>78</xdr:col>
      <xdr:colOff>120650</xdr:colOff>
      <xdr:row>16</xdr:row>
      <xdr:rowOff>2540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64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12717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413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152400</xdr:rowOff>
    </xdr:from>
    <xdr:to>
      <xdr:col>74</xdr:col>
      <xdr:colOff>31750</xdr:colOff>
      <xdr:row>15</xdr:row>
      <xdr:rowOff>82550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55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92727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32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91440</xdr:rowOff>
    </xdr:from>
    <xdr:to>
      <xdr:col>69</xdr:col>
      <xdr:colOff>142875</xdr:colOff>
      <xdr:row>15</xdr:row>
      <xdr:rowOff>21590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49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31767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26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3810</xdr:rowOff>
    </xdr:from>
    <xdr:to>
      <xdr:col>65</xdr:col>
      <xdr:colOff>53975</xdr:colOff>
      <xdr:row>15</xdr:row>
      <xdr:rowOff>105410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57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115587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344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決算額</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a:t>
          </a:r>
          <a:r>
            <a:rPr kumimoji="1" lang="en-US" altLang="ja-JP" sz="1100">
              <a:solidFill>
                <a:schemeClr val="dk1"/>
              </a:solidFill>
              <a:effectLst/>
              <a:latin typeface="+mn-lt"/>
              <a:ea typeface="+mn-ea"/>
              <a:cs typeface="+mn-cs"/>
            </a:rPr>
            <a:t>2,254</a:t>
          </a:r>
          <a:r>
            <a:rPr kumimoji="1" lang="ja-JP" altLang="ja-JP" sz="1100">
              <a:solidFill>
                <a:schemeClr val="dk1"/>
              </a:solidFill>
              <a:effectLst/>
              <a:latin typeface="+mn-lt"/>
              <a:ea typeface="+mn-ea"/>
              <a:cs typeface="+mn-cs"/>
            </a:rPr>
            <a:t>百万円、令和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a:t>
          </a:r>
          <a:r>
            <a:rPr kumimoji="1" lang="en-US" altLang="ja-JP" sz="1100">
              <a:solidFill>
                <a:schemeClr val="dk1"/>
              </a:solidFill>
              <a:effectLst/>
              <a:latin typeface="+mn-lt"/>
              <a:ea typeface="+mn-ea"/>
              <a:cs typeface="+mn-cs"/>
            </a:rPr>
            <a:t>2,266</a:t>
          </a:r>
          <a:r>
            <a:rPr kumimoji="1" lang="ja-JP" altLang="ja-JP" sz="1100">
              <a:solidFill>
                <a:schemeClr val="dk1"/>
              </a:solidFill>
              <a:effectLst/>
              <a:latin typeface="+mn-lt"/>
              <a:ea typeface="+mn-ea"/>
              <a:cs typeface="+mn-cs"/>
            </a:rPr>
            <a:t>百万円</a:t>
          </a:r>
          <a:r>
            <a:rPr kumimoji="1" lang="ja-JP" altLang="en-US" sz="1100">
              <a:solidFill>
                <a:schemeClr val="dk1"/>
              </a:solidFill>
              <a:effectLst/>
              <a:latin typeface="+mn-lt"/>
              <a:ea typeface="+mn-ea"/>
              <a:cs typeface="+mn-cs"/>
            </a:rPr>
            <a:t>と増加したが、</a:t>
          </a:r>
          <a:r>
            <a:rPr kumimoji="1" lang="ja-JP" altLang="ja-JP" sz="1100">
              <a:solidFill>
                <a:schemeClr val="dk1"/>
              </a:solidFill>
              <a:effectLst/>
              <a:latin typeface="+mn-lt"/>
              <a:ea typeface="+mn-ea"/>
              <a:cs typeface="+mn-cs"/>
            </a:rPr>
            <a:t>経常収支比率</a:t>
          </a:r>
          <a:r>
            <a:rPr kumimoji="1" lang="ja-JP" altLang="en-US" sz="1100">
              <a:solidFill>
                <a:schemeClr val="dk1"/>
              </a:solidFill>
              <a:effectLst/>
              <a:latin typeface="+mn-lt"/>
              <a:ea typeface="+mn-ea"/>
              <a:cs typeface="+mn-cs"/>
            </a:rPr>
            <a:t>も</a:t>
          </a:r>
          <a:r>
            <a:rPr kumimoji="1" lang="ja-JP" altLang="ja-JP" sz="1100">
              <a:solidFill>
                <a:schemeClr val="dk1"/>
              </a:solidFill>
              <a:effectLst/>
              <a:latin typeface="+mn-lt"/>
              <a:ea typeface="+mn-ea"/>
              <a:cs typeface="+mn-cs"/>
            </a:rPr>
            <a:t>分母となる</a:t>
          </a:r>
          <a:r>
            <a:rPr kumimoji="1" lang="ja-JP" altLang="en-US" sz="1100">
              <a:solidFill>
                <a:schemeClr val="dk1"/>
              </a:solidFill>
              <a:effectLst/>
              <a:latin typeface="+mn-lt"/>
              <a:ea typeface="+mn-ea"/>
              <a:cs typeface="+mn-cs"/>
            </a:rPr>
            <a:t>普通交付税や地方税の増額による</a:t>
          </a:r>
          <a:r>
            <a:rPr kumimoji="1" lang="ja-JP" altLang="en-US" sz="1100">
              <a:solidFill>
                <a:sysClr val="windowText" lastClr="000000"/>
              </a:solidFill>
              <a:effectLst/>
              <a:latin typeface="+mn-lt"/>
              <a:ea typeface="+mn-ea"/>
              <a:cs typeface="+mn-cs"/>
            </a:rPr>
            <a:t>経常一般財源等が増加したことに</a:t>
          </a:r>
          <a:r>
            <a:rPr kumimoji="1" lang="ja-JP" altLang="en-US" sz="1100">
              <a:solidFill>
                <a:schemeClr val="dk1"/>
              </a:solidFill>
              <a:effectLst/>
              <a:latin typeface="+mn-lt"/>
              <a:ea typeface="+mn-ea"/>
              <a:cs typeface="+mn-cs"/>
            </a:rPr>
            <a:t>より</a:t>
          </a:r>
          <a:r>
            <a:rPr kumimoji="1" lang="ja-JP" altLang="ja-JP" sz="1100">
              <a:solidFill>
                <a:schemeClr val="dk1"/>
              </a:solidFill>
              <a:effectLst/>
              <a:latin typeface="+mn-lt"/>
              <a:ea typeface="+mn-ea"/>
              <a:cs typeface="+mn-cs"/>
            </a:rPr>
            <a:t>前年度比</a:t>
          </a:r>
          <a:r>
            <a:rPr kumimoji="1" lang="en-US" altLang="ja-JP" sz="1100">
              <a:solidFill>
                <a:schemeClr val="dk1"/>
              </a:solidFill>
              <a:effectLst/>
              <a:latin typeface="+mn-lt"/>
              <a:ea typeface="+mn-ea"/>
              <a:cs typeface="+mn-cs"/>
            </a:rPr>
            <a:t>0.7</a:t>
          </a:r>
          <a:r>
            <a:rPr kumimoji="1" lang="ja-JP" altLang="en-US" sz="1100">
              <a:solidFill>
                <a:schemeClr val="dk1"/>
              </a:solidFill>
              <a:effectLst/>
              <a:latin typeface="+mn-lt"/>
              <a:ea typeface="+mn-ea"/>
              <a:cs typeface="+mn-cs"/>
            </a:rPr>
            <a:t>ポイント減少</a:t>
          </a:r>
          <a:r>
            <a:rPr kumimoji="1" lang="ja-JP" altLang="ja-JP" sz="1100">
              <a:solidFill>
                <a:schemeClr val="dk1"/>
              </a:solidFill>
              <a:effectLst/>
              <a:latin typeface="+mn-lt"/>
              <a:ea typeface="+mn-ea"/>
              <a:cs typeface="+mn-cs"/>
            </a:rPr>
            <a:t>した。</a:t>
          </a:r>
          <a:r>
            <a:rPr kumimoji="1" lang="ja-JP" altLang="en-US" sz="1100">
              <a:solidFill>
                <a:schemeClr val="dk1"/>
              </a:solidFill>
              <a:effectLst/>
              <a:latin typeface="+mn-lt"/>
              <a:ea typeface="+mn-ea"/>
              <a:cs typeface="+mn-cs"/>
            </a:rPr>
            <a:t>新型コロナウイルスの影響に係る各種支援がひと段落した一方、少子高齢化対策、生活困窮者支援、物価高騰対策等は依然として続いている。</a:t>
          </a:r>
          <a:r>
            <a:rPr kumimoji="1" lang="ja-JP" altLang="ja-JP" sz="1100">
              <a:solidFill>
                <a:schemeClr val="dk1"/>
              </a:solidFill>
              <a:effectLst/>
              <a:latin typeface="+mn-lt"/>
              <a:ea typeface="+mn-ea"/>
              <a:cs typeface="+mn-cs"/>
            </a:rPr>
            <a:t>高齢化等により年々増加傾向にあることから、資格審査等の適正化や資格要件の見直しを進め、適正な給付に努める。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45357</xdr:rowOff>
    </xdr:from>
    <xdr:to>
      <xdr:col>24</xdr:col>
      <xdr:colOff>25400</xdr:colOff>
      <xdr:row>61</xdr:row>
      <xdr:rowOff>69850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8960757"/>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131734</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70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45357</xdr:rowOff>
    </xdr:from>
    <xdr:to>
      <xdr:col>24</xdr:col>
      <xdr:colOff>114300</xdr:colOff>
      <xdr:row>52</xdr:row>
      <xdr:rowOff>45357</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8960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94343</xdr:rowOff>
    </xdr:from>
    <xdr:to>
      <xdr:col>24</xdr:col>
      <xdr:colOff>25400</xdr:colOff>
      <xdr:row>59</xdr:row>
      <xdr:rowOff>37193</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987800" y="10038443"/>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117220</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3755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100693</xdr:rowOff>
    </xdr:from>
    <xdr:to>
      <xdr:col>24</xdr:col>
      <xdr:colOff>76200</xdr:colOff>
      <xdr:row>56</xdr:row>
      <xdr:rowOff>30843</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530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4535</xdr:rowOff>
    </xdr:from>
    <xdr:to>
      <xdr:col>19</xdr:col>
      <xdr:colOff>187325</xdr:colOff>
      <xdr:row>59</xdr:row>
      <xdr:rowOff>37193</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1012008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35378</xdr:rowOff>
    </xdr:from>
    <xdr:to>
      <xdr:col>20</xdr:col>
      <xdr:colOff>38100</xdr:colOff>
      <xdr:row>55</xdr:row>
      <xdr:rowOff>136978</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147155</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234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53522</xdr:rowOff>
    </xdr:from>
    <xdr:to>
      <xdr:col>15</xdr:col>
      <xdr:colOff>98425</xdr:colOff>
      <xdr:row>59</xdr:row>
      <xdr:rowOff>4535</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826172"/>
          <a:ext cx="889000" cy="293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92528</xdr:rowOff>
    </xdr:from>
    <xdr:to>
      <xdr:col>15</xdr:col>
      <xdr:colOff>149225</xdr:colOff>
      <xdr:row>55</xdr:row>
      <xdr:rowOff>22678</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350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32855</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119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53522</xdr:rowOff>
    </xdr:from>
    <xdr:to>
      <xdr:col>11</xdr:col>
      <xdr:colOff>9525</xdr:colOff>
      <xdr:row>58</xdr:row>
      <xdr:rowOff>12700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826172"/>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10885</xdr:rowOff>
    </xdr:from>
    <xdr:to>
      <xdr:col>11</xdr:col>
      <xdr:colOff>60325</xdr:colOff>
      <xdr:row>54</xdr:row>
      <xdr:rowOff>112485</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269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122662</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038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108857</xdr:rowOff>
    </xdr:from>
    <xdr:to>
      <xdr:col>6</xdr:col>
      <xdr:colOff>171450</xdr:colOff>
      <xdr:row>55</xdr:row>
      <xdr:rowOff>39007</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367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49184</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13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43543</xdr:rowOff>
    </xdr:from>
    <xdr:to>
      <xdr:col>24</xdr:col>
      <xdr:colOff>76200</xdr:colOff>
      <xdr:row>58</xdr:row>
      <xdr:rowOff>145143</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98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15620</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959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157843</xdr:rowOff>
    </xdr:from>
    <xdr:to>
      <xdr:col>20</xdr:col>
      <xdr:colOff>38100</xdr:colOff>
      <xdr:row>59</xdr:row>
      <xdr:rowOff>87993</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10101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72770</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101883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125185</xdr:rowOff>
    </xdr:from>
    <xdr:to>
      <xdr:col>15</xdr:col>
      <xdr:colOff>149225</xdr:colOff>
      <xdr:row>59</xdr:row>
      <xdr:rowOff>55335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10069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40112</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10155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2722</xdr:rowOff>
    </xdr:from>
    <xdr:to>
      <xdr:col>11</xdr:col>
      <xdr:colOff>60325</xdr:colOff>
      <xdr:row>57</xdr:row>
      <xdr:rowOff>104322</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775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89099</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861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133350</xdr:rowOff>
    </xdr:from>
    <xdr:to>
      <xdr:col>6</xdr:col>
      <xdr:colOff>171450</xdr:colOff>
      <xdr:row>58</xdr:row>
      <xdr:rowOff>63500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48277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この「その他」の内訳は、「（１）普通会計の状況（市町村）」シート中「性質別歳出の状況」表の「経常経費充当一般財源等」のとおり、維持補修費</a:t>
          </a:r>
          <a:r>
            <a:rPr kumimoji="1" lang="en-US" altLang="ja-JP" sz="1100">
              <a:solidFill>
                <a:schemeClr val="dk1"/>
              </a:solidFill>
              <a:effectLst/>
              <a:latin typeface="+mn-lt"/>
              <a:ea typeface="+mn-ea"/>
              <a:cs typeface="+mn-cs"/>
            </a:rPr>
            <a:t>1.3</a:t>
          </a:r>
          <a:r>
            <a:rPr kumimoji="1" lang="ja-JP" altLang="ja-JP" sz="1100">
              <a:solidFill>
                <a:schemeClr val="dk1"/>
              </a:solidFill>
              <a:effectLst/>
              <a:latin typeface="+mn-lt"/>
              <a:ea typeface="+mn-ea"/>
              <a:cs typeface="+mn-cs"/>
            </a:rPr>
            <a:t>％、繰出金</a:t>
          </a:r>
          <a:r>
            <a:rPr kumimoji="1" lang="en-US" altLang="ja-JP" sz="1100">
              <a:solidFill>
                <a:schemeClr val="dk1"/>
              </a:solidFill>
              <a:effectLst/>
              <a:latin typeface="+mn-lt"/>
              <a:ea typeface="+mn-ea"/>
              <a:cs typeface="+mn-cs"/>
            </a:rPr>
            <a:t>11.0</a:t>
          </a:r>
          <a:r>
            <a:rPr kumimoji="1" lang="ja-JP" altLang="ja-JP" sz="1100">
              <a:solidFill>
                <a:schemeClr val="dk1"/>
              </a:solidFill>
              <a:effectLst/>
              <a:latin typeface="+mn-lt"/>
              <a:ea typeface="+mn-ea"/>
              <a:cs typeface="+mn-cs"/>
            </a:rPr>
            <a:t>％である。その他の大半を占める繰出金は、国民健康保険などの特別会計繰出金である。令和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年度は、</a:t>
          </a:r>
          <a:r>
            <a:rPr kumimoji="1" lang="ja-JP" altLang="en-US" sz="1100">
              <a:solidFill>
                <a:schemeClr val="dk1"/>
              </a:solidFill>
              <a:effectLst/>
              <a:latin typeface="+mn-lt"/>
              <a:ea typeface="+mn-ea"/>
              <a:cs typeface="+mn-cs"/>
            </a:rPr>
            <a:t>後期高齢者医療保険基盤安定繰出金</a:t>
          </a:r>
          <a:r>
            <a:rPr kumimoji="1" lang="ja-JP" altLang="ja-JP" sz="1100">
              <a:solidFill>
                <a:schemeClr val="dk1"/>
              </a:solidFill>
              <a:effectLst/>
              <a:latin typeface="+mn-lt"/>
              <a:ea typeface="+mn-ea"/>
              <a:cs typeface="+mn-cs"/>
            </a:rPr>
            <a:t>で</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百万円、</a:t>
          </a:r>
          <a:r>
            <a:rPr kumimoji="1" lang="ja-JP" altLang="en-US" sz="1100">
              <a:solidFill>
                <a:schemeClr val="dk1"/>
              </a:solidFill>
              <a:effectLst/>
              <a:latin typeface="+mn-lt"/>
              <a:ea typeface="+mn-ea"/>
              <a:cs typeface="+mn-cs"/>
            </a:rPr>
            <a:t>職員給与費等繰出金</a:t>
          </a:r>
          <a:r>
            <a:rPr kumimoji="1" lang="ja-JP" altLang="ja-JP" sz="1100">
              <a:solidFill>
                <a:schemeClr val="dk1"/>
              </a:solidFill>
              <a:effectLst/>
              <a:latin typeface="+mn-lt"/>
              <a:ea typeface="+mn-ea"/>
              <a:cs typeface="+mn-cs"/>
            </a:rPr>
            <a:t>で</a:t>
          </a:r>
          <a:r>
            <a:rPr kumimoji="1" lang="en-US" altLang="ja-JP" sz="1100">
              <a:solidFill>
                <a:schemeClr val="dk1"/>
              </a:solidFill>
              <a:effectLst/>
              <a:latin typeface="+mn-lt"/>
              <a:ea typeface="+mn-ea"/>
              <a:cs typeface="+mn-cs"/>
            </a:rPr>
            <a:t>17</a:t>
          </a:r>
          <a:r>
            <a:rPr kumimoji="1" lang="ja-JP" altLang="ja-JP" sz="1100">
              <a:solidFill>
                <a:schemeClr val="dk1"/>
              </a:solidFill>
              <a:effectLst/>
              <a:latin typeface="+mn-lt"/>
              <a:ea typeface="+mn-ea"/>
              <a:cs typeface="+mn-cs"/>
            </a:rPr>
            <a:t>百万円増加した。</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80735</xdr:rowOff>
    </xdr:from>
    <xdr:to>
      <xdr:col>82</xdr:col>
      <xdr:colOff>107950</xdr:colOff>
      <xdr:row>61</xdr:row>
      <xdr:rowOff>37193</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67585"/>
          <a:ext cx="0" cy="1328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9270</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467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37193</xdr:rowOff>
    </xdr:from>
    <xdr:to>
      <xdr:col>82</xdr:col>
      <xdr:colOff>196850</xdr:colOff>
      <xdr:row>61</xdr:row>
      <xdr:rowOff>37193</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495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167112</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1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80735</xdr:rowOff>
    </xdr:from>
    <xdr:to>
      <xdr:col>82</xdr:col>
      <xdr:colOff>196850</xdr:colOff>
      <xdr:row>53</xdr:row>
      <xdr:rowOff>80735</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67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105228</xdr:rowOff>
    </xdr:from>
    <xdr:to>
      <xdr:col>82</xdr:col>
      <xdr:colOff>107950</xdr:colOff>
      <xdr:row>58</xdr:row>
      <xdr:rowOff>159657</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5671800" y="10049328"/>
          <a:ext cx="8382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27412</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800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10885</xdr:rowOff>
    </xdr:from>
    <xdr:to>
      <xdr:col>82</xdr:col>
      <xdr:colOff>158750</xdr:colOff>
      <xdr:row>58</xdr:row>
      <xdr:rowOff>112485</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95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116115</xdr:rowOff>
    </xdr:from>
    <xdr:to>
      <xdr:col>78</xdr:col>
      <xdr:colOff>69850</xdr:colOff>
      <xdr:row>58</xdr:row>
      <xdr:rowOff>159657</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10060215"/>
          <a:ext cx="8890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32657</xdr:rowOff>
    </xdr:from>
    <xdr:to>
      <xdr:col>78</xdr:col>
      <xdr:colOff>120650</xdr:colOff>
      <xdr:row>58</xdr:row>
      <xdr:rowOff>134257</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976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144434</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745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146050</xdr:rowOff>
    </xdr:from>
    <xdr:to>
      <xdr:col>73</xdr:col>
      <xdr:colOff>180975</xdr:colOff>
      <xdr:row>58</xdr:row>
      <xdr:rowOff>116115</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9918700"/>
          <a:ext cx="889000" cy="141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32657</xdr:rowOff>
    </xdr:from>
    <xdr:to>
      <xdr:col>74</xdr:col>
      <xdr:colOff>31750</xdr:colOff>
      <xdr:row>58</xdr:row>
      <xdr:rowOff>134257</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976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144434</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74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146050</xdr:rowOff>
    </xdr:from>
    <xdr:to>
      <xdr:col>69</xdr:col>
      <xdr:colOff>92075</xdr:colOff>
      <xdr:row>58</xdr:row>
      <xdr:rowOff>29028</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9918700"/>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149678</xdr:rowOff>
    </xdr:from>
    <xdr:to>
      <xdr:col>69</xdr:col>
      <xdr:colOff>142875</xdr:colOff>
      <xdr:row>58</xdr:row>
      <xdr:rowOff>79828</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92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64605</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1000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10885</xdr:rowOff>
    </xdr:from>
    <xdr:to>
      <xdr:col>65</xdr:col>
      <xdr:colOff>53975</xdr:colOff>
      <xdr:row>58</xdr:row>
      <xdr:rowOff>112485</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95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97262</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10041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54428</xdr:rowOff>
    </xdr:from>
    <xdr:to>
      <xdr:col>82</xdr:col>
      <xdr:colOff>158750</xdr:colOff>
      <xdr:row>58</xdr:row>
      <xdr:rowOff>156028</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998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26505</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970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108857</xdr:rowOff>
    </xdr:from>
    <xdr:to>
      <xdr:col>78</xdr:col>
      <xdr:colOff>120650</xdr:colOff>
      <xdr:row>59</xdr:row>
      <xdr:rowOff>39007</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1005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23784</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10139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65315</xdr:rowOff>
    </xdr:from>
    <xdr:to>
      <xdr:col>74</xdr:col>
      <xdr:colOff>31750</xdr:colOff>
      <xdr:row>58</xdr:row>
      <xdr:rowOff>166915</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10009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151692</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10095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95250</xdr:rowOff>
    </xdr:from>
    <xdr:to>
      <xdr:col>69</xdr:col>
      <xdr:colOff>142875</xdr:colOff>
      <xdr:row>58</xdr:row>
      <xdr:rowOff>25400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35577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63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149678</xdr:rowOff>
    </xdr:from>
    <xdr:to>
      <xdr:col>65</xdr:col>
      <xdr:colOff>53975</xdr:colOff>
      <xdr:row>58</xdr:row>
      <xdr:rowOff>79828</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92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90005</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69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前年度比</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ポイント増となった主な要因は、</a:t>
          </a:r>
          <a:r>
            <a:rPr kumimoji="1" lang="ja-JP" altLang="en-US" sz="1100">
              <a:solidFill>
                <a:schemeClr val="dk1"/>
              </a:solidFill>
              <a:effectLst/>
              <a:latin typeface="+mn-lt"/>
              <a:ea typeface="+mn-ea"/>
              <a:cs typeface="+mn-cs"/>
            </a:rPr>
            <a:t>全世代・基幹型地域包括支援センター運営事業費負担金で</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百万円</a:t>
          </a:r>
          <a:r>
            <a:rPr kumimoji="1" lang="ja-JP" altLang="en-US" sz="1100">
              <a:solidFill>
                <a:schemeClr val="dk1"/>
              </a:solidFill>
              <a:effectLst/>
              <a:latin typeface="+mn-lt"/>
              <a:ea typeface="+mn-ea"/>
              <a:cs typeface="+mn-cs"/>
            </a:rPr>
            <a:t>、尾三消防組合負担金で</a:t>
          </a:r>
          <a:r>
            <a:rPr kumimoji="1" lang="en-US" altLang="ja-JP" sz="1100">
              <a:solidFill>
                <a:schemeClr val="dk1"/>
              </a:solidFill>
              <a:effectLst/>
              <a:latin typeface="+mn-lt"/>
              <a:ea typeface="+mn-ea"/>
              <a:cs typeface="+mn-cs"/>
            </a:rPr>
            <a:t>64</a:t>
          </a:r>
          <a:r>
            <a:rPr kumimoji="1" lang="ja-JP" altLang="en-US" sz="1100">
              <a:solidFill>
                <a:schemeClr val="dk1"/>
              </a:solidFill>
              <a:effectLst/>
              <a:latin typeface="+mn-lt"/>
              <a:ea typeface="+mn-ea"/>
              <a:cs typeface="+mn-cs"/>
            </a:rPr>
            <a:t>百万円</a:t>
          </a:r>
          <a:r>
            <a:rPr kumimoji="1" lang="ja-JP" altLang="ja-JP" sz="1100">
              <a:solidFill>
                <a:schemeClr val="dk1"/>
              </a:solidFill>
              <a:effectLst/>
              <a:latin typeface="+mn-lt"/>
              <a:ea typeface="+mn-ea"/>
              <a:cs typeface="+mn-cs"/>
            </a:rPr>
            <a:t>増加した</a:t>
          </a:r>
          <a:r>
            <a:rPr kumimoji="1" lang="ja-JP" altLang="en-US" sz="1100">
              <a:solidFill>
                <a:schemeClr val="dk1"/>
              </a:solidFill>
              <a:effectLst/>
              <a:latin typeface="+mn-lt"/>
              <a:ea typeface="+mn-ea"/>
              <a:cs typeface="+mn-cs"/>
            </a:rPr>
            <a:t>ことである</a:t>
          </a:r>
          <a:r>
            <a:rPr kumimoji="1" lang="ja-JP" altLang="ja-JP" sz="1100">
              <a:solidFill>
                <a:schemeClr val="dk1"/>
              </a:solidFill>
              <a:effectLst/>
              <a:latin typeface="+mn-lt"/>
              <a:ea typeface="+mn-ea"/>
              <a:cs typeface="+mn-cs"/>
            </a:rPr>
            <a:t>。類似団体平均値と比較してもほぼ同程度で推移しており、平均的な支出を行っていると言える。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99568</xdr:rowOff>
    </xdr:from>
    <xdr:to>
      <xdr:col>82</xdr:col>
      <xdr:colOff>107950</xdr:colOff>
      <xdr:row>39</xdr:row>
      <xdr:rowOff>161290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928868"/>
          <a:ext cx="0" cy="918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133367</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6819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161290</xdr:rowOff>
    </xdr:from>
    <xdr:to>
      <xdr:col>82</xdr:col>
      <xdr:colOff>196850</xdr:colOff>
      <xdr:row>39</xdr:row>
      <xdr:rowOff>161290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6847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14495</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672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99568</xdr:rowOff>
    </xdr:from>
    <xdr:to>
      <xdr:col>82</xdr:col>
      <xdr:colOff>196850</xdr:colOff>
      <xdr:row>34</xdr:row>
      <xdr:rowOff>99568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928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145288</xdr:rowOff>
    </xdr:from>
    <xdr:to>
      <xdr:col>82</xdr:col>
      <xdr:colOff>107950</xdr:colOff>
      <xdr:row>36</xdr:row>
      <xdr:rowOff>149860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5671800" y="6317488"/>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75709</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247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103632</xdr:rowOff>
    </xdr:from>
    <xdr:to>
      <xdr:col>82</xdr:col>
      <xdr:colOff>158750</xdr:colOff>
      <xdr:row>37</xdr:row>
      <xdr:rowOff>33782</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122428</xdr:rowOff>
    </xdr:from>
    <xdr:to>
      <xdr:col>78</xdr:col>
      <xdr:colOff>69850</xdr:colOff>
      <xdr:row>36</xdr:row>
      <xdr:rowOff>145288</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4782800" y="629462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103632</xdr:rowOff>
    </xdr:from>
    <xdr:to>
      <xdr:col>78</xdr:col>
      <xdr:colOff>120650</xdr:colOff>
      <xdr:row>37</xdr:row>
      <xdr:rowOff>33782</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18559</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3622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40132</xdr:rowOff>
    </xdr:from>
    <xdr:to>
      <xdr:col>73</xdr:col>
      <xdr:colOff>180975</xdr:colOff>
      <xdr:row>36</xdr:row>
      <xdr:rowOff>122428</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3893800" y="6212332"/>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94488</xdr:rowOff>
    </xdr:from>
    <xdr:to>
      <xdr:col>74</xdr:col>
      <xdr:colOff>31750</xdr:colOff>
      <xdr:row>37</xdr:row>
      <xdr:rowOff>24638</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9415</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35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40132</xdr:rowOff>
    </xdr:from>
    <xdr:to>
      <xdr:col>69</xdr:col>
      <xdr:colOff>92075</xdr:colOff>
      <xdr:row>36</xdr:row>
      <xdr:rowOff>85852</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004800" y="621233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76200</xdr:rowOff>
    </xdr:from>
    <xdr:to>
      <xdr:col>69</xdr:col>
      <xdr:colOff>142875</xdr:colOff>
      <xdr:row>37</xdr:row>
      <xdr:rowOff>6350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162577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108204</xdr:rowOff>
    </xdr:from>
    <xdr:to>
      <xdr:col>65</xdr:col>
      <xdr:colOff>53975</xdr:colOff>
      <xdr:row>37</xdr:row>
      <xdr:rowOff>38354</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23131</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99060</xdr:rowOff>
    </xdr:from>
    <xdr:to>
      <xdr:col>82</xdr:col>
      <xdr:colOff>158750</xdr:colOff>
      <xdr:row>37</xdr:row>
      <xdr:rowOff>29210</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115587</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611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94488</xdr:rowOff>
    </xdr:from>
    <xdr:to>
      <xdr:col>78</xdr:col>
      <xdr:colOff>120650</xdr:colOff>
      <xdr:row>37</xdr:row>
      <xdr:rowOff>24638</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26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34815</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60355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71628</xdr:rowOff>
    </xdr:from>
    <xdr:to>
      <xdr:col>74</xdr:col>
      <xdr:colOff>31750</xdr:colOff>
      <xdr:row>37</xdr:row>
      <xdr:rowOff>1778</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24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11955</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601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160782</xdr:rowOff>
    </xdr:from>
    <xdr:to>
      <xdr:col>69</xdr:col>
      <xdr:colOff>142875</xdr:colOff>
      <xdr:row>36</xdr:row>
      <xdr:rowOff>90932</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16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101109</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5930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35052</xdr:rowOff>
    </xdr:from>
    <xdr:to>
      <xdr:col>65</xdr:col>
      <xdr:colOff>53975</xdr:colOff>
      <xdr:row>36</xdr:row>
      <xdr:rowOff>136652</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20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146829</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5976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類似団体平均を</a:t>
          </a:r>
          <a:r>
            <a:rPr kumimoji="1" lang="en-US" altLang="ja-JP" sz="1100">
              <a:solidFill>
                <a:schemeClr val="dk1"/>
              </a:solidFill>
              <a:effectLst/>
              <a:latin typeface="+mn-lt"/>
              <a:ea typeface="+mn-ea"/>
              <a:cs typeface="+mn-cs"/>
            </a:rPr>
            <a:t>6.4</a:t>
          </a:r>
          <a:r>
            <a:rPr kumimoji="1" lang="ja-JP" altLang="ja-JP" sz="1100">
              <a:solidFill>
                <a:schemeClr val="dk1"/>
              </a:solidFill>
              <a:effectLst/>
              <a:latin typeface="+mn-lt"/>
              <a:ea typeface="+mn-ea"/>
              <a:cs typeface="+mn-cs"/>
            </a:rPr>
            <a:t>ポイント下回っていることから、経常収支比率の割合としては低いと言える。</a:t>
          </a:r>
          <a:endParaRPr lang="ja-JP" altLang="ja-JP" sz="1400">
            <a:effectLst/>
          </a:endParaRPr>
        </a:p>
        <a:p>
          <a:r>
            <a:rPr kumimoji="1" lang="ja-JP" altLang="ja-JP" sz="1100">
              <a:solidFill>
                <a:schemeClr val="dk1"/>
              </a:solidFill>
              <a:effectLst/>
              <a:latin typeface="+mn-lt"/>
              <a:ea typeface="+mn-ea"/>
              <a:cs typeface="+mn-cs"/>
            </a:rPr>
            <a:t>今後は学校給食調理場の統合及び公共施設の長寿命化等起債事業が増えていくと考えられるため、財政状況を鑑みながら起債事業の選択に注力する。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62992</xdr:rowOff>
    </xdr:from>
    <xdr:to>
      <xdr:col>24</xdr:col>
      <xdr:colOff>25400</xdr:colOff>
      <xdr:row>79</xdr:row>
      <xdr:rowOff>170435</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750292"/>
          <a:ext cx="0" cy="964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142512</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687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79</xdr:row>
      <xdr:rowOff>170435</xdr:rowOff>
    </xdr:from>
    <xdr:to>
      <xdr:col>24</xdr:col>
      <xdr:colOff>114300</xdr:colOff>
      <xdr:row>79</xdr:row>
      <xdr:rowOff>170435</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3714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149369</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493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62992</xdr:rowOff>
    </xdr:from>
    <xdr:to>
      <xdr:col>24</xdr:col>
      <xdr:colOff>114300</xdr:colOff>
      <xdr:row>74</xdr:row>
      <xdr:rowOff>62992</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75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101854</xdr:rowOff>
    </xdr:from>
    <xdr:to>
      <xdr:col>24</xdr:col>
      <xdr:colOff>25400</xdr:colOff>
      <xdr:row>75</xdr:row>
      <xdr:rowOff>124714</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987800" y="12960604"/>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144290</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31744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763</xdr:rowOff>
    </xdr:from>
    <xdr:to>
      <xdr:col>24</xdr:col>
      <xdr:colOff>76200</xdr:colOff>
      <xdr:row>77</xdr:row>
      <xdr:rowOff>102363</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3202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124714</xdr:rowOff>
    </xdr:from>
    <xdr:to>
      <xdr:col>19</xdr:col>
      <xdr:colOff>187325</xdr:colOff>
      <xdr:row>75</xdr:row>
      <xdr:rowOff>147574</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098800" y="1298346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46482</xdr:rowOff>
    </xdr:from>
    <xdr:to>
      <xdr:col>20</xdr:col>
      <xdr:colOff>38100</xdr:colOff>
      <xdr:row>77</xdr:row>
      <xdr:rowOff>148082</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132859</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33345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124714</xdr:rowOff>
    </xdr:from>
    <xdr:to>
      <xdr:col>15</xdr:col>
      <xdr:colOff>98425</xdr:colOff>
      <xdr:row>75</xdr:row>
      <xdr:rowOff>147574</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2209800" y="1298346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46482</xdr:rowOff>
    </xdr:from>
    <xdr:to>
      <xdr:col>15</xdr:col>
      <xdr:colOff>149225</xdr:colOff>
      <xdr:row>77</xdr:row>
      <xdr:rowOff>148082</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132859</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124714</xdr:rowOff>
    </xdr:from>
    <xdr:to>
      <xdr:col>11</xdr:col>
      <xdr:colOff>9525</xdr:colOff>
      <xdr:row>75</xdr:row>
      <xdr:rowOff>143002</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1320800" y="1298346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32765</xdr:rowOff>
    </xdr:from>
    <xdr:to>
      <xdr:col>11</xdr:col>
      <xdr:colOff>60325</xdr:colOff>
      <xdr:row>77</xdr:row>
      <xdr:rowOff>134365</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119142</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37337</xdr:rowOff>
    </xdr:from>
    <xdr:to>
      <xdr:col>6</xdr:col>
      <xdr:colOff>171450</xdr:colOff>
      <xdr:row>77</xdr:row>
      <xdr:rowOff>138937</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123714</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332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51054</xdr:rowOff>
    </xdr:from>
    <xdr:to>
      <xdr:col>24</xdr:col>
      <xdr:colOff>76200</xdr:colOff>
      <xdr:row>75</xdr:row>
      <xdr:rowOff>152654</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2909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67581</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2754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73914</xdr:rowOff>
    </xdr:from>
    <xdr:to>
      <xdr:col>20</xdr:col>
      <xdr:colOff>38100</xdr:colOff>
      <xdr:row>76</xdr:row>
      <xdr:rowOff>4065</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293266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14241</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27015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96774</xdr:rowOff>
    </xdr:from>
    <xdr:to>
      <xdr:col>15</xdr:col>
      <xdr:colOff>149225</xdr:colOff>
      <xdr:row>76</xdr:row>
      <xdr:rowOff>26924</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2955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37101</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2724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73914</xdr:rowOff>
    </xdr:from>
    <xdr:to>
      <xdr:col>11</xdr:col>
      <xdr:colOff>60325</xdr:colOff>
      <xdr:row>76</xdr:row>
      <xdr:rowOff>4065</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293266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14241</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2701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92202</xdr:rowOff>
    </xdr:from>
    <xdr:to>
      <xdr:col>6</xdr:col>
      <xdr:colOff>171450</xdr:colOff>
      <xdr:row>76</xdr:row>
      <xdr:rowOff>22352</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2950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32529</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2719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公債費以外</a:t>
          </a:r>
          <a:r>
            <a:rPr kumimoji="1" lang="en-US" altLang="ja-JP" sz="1100">
              <a:solidFill>
                <a:schemeClr val="dk1"/>
              </a:solidFill>
              <a:effectLst/>
              <a:latin typeface="+mn-lt"/>
              <a:ea typeface="+mn-ea"/>
              <a:cs typeface="+mn-cs"/>
            </a:rPr>
            <a:t>82.8</a:t>
          </a:r>
          <a:r>
            <a:rPr kumimoji="1" lang="ja-JP" altLang="ja-JP" sz="1100">
              <a:solidFill>
                <a:schemeClr val="dk1"/>
              </a:solidFill>
              <a:effectLst/>
              <a:latin typeface="+mn-lt"/>
              <a:ea typeface="+mn-ea"/>
              <a:cs typeface="+mn-cs"/>
            </a:rPr>
            <a:t>％の内訳は、人件費</a:t>
          </a:r>
          <a:r>
            <a:rPr kumimoji="1" lang="en-US" altLang="ja-JP" sz="1100">
              <a:solidFill>
                <a:schemeClr val="dk1"/>
              </a:solidFill>
              <a:effectLst/>
              <a:latin typeface="+mn-lt"/>
              <a:ea typeface="+mn-ea"/>
              <a:cs typeface="+mn-cs"/>
            </a:rPr>
            <a:t>27.3</a:t>
          </a:r>
          <a:r>
            <a:rPr kumimoji="1" lang="ja-JP" altLang="ja-JP" sz="1100">
              <a:solidFill>
                <a:schemeClr val="dk1"/>
              </a:solidFill>
              <a:effectLst/>
              <a:latin typeface="+mn-lt"/>
              <a:ea typeface="+mn-ea"/>
              <a:cs typeface="+mn-cs"/>
            </a:rPr>
            <a:t>％、扶助費</a:t>
          </a:r>
          <a:r>
            <a:rPr kumimoji="1" lang="en-US" altLang="ja-JP" sz="1100">
              <a:solidFill>
                <a:schemeClr val="dk1"/>
              </a:solidFill>
              <a:effectLst/>
              <a:latin typeface="+mn-lt"/>
              <a:ea typeface="+mn-ea"/>
              <a:cs typeface="+mn-cs"/>
            </a:rPr>
            <a:t>14.2</a:t>
          </a:r>
          <a:r>
            <a:rPr kumimoji="1" lang="ja-JP" altLang="ja-JP" sz="1100">
              <a:solidFill>
                <a:schemeClr val="dk1"/>
              </a:solidFill>
              <a:effectLst/>
              <a:latin typeface="+mn-lt"/>
              <a:ea typeface="+mn-ea"/>
              <a:cs typeface="+mn-cs"/>
            </a:rPr>
            <a:t>％、物件費</a:t>
          </a:r>
          <a:r>
            <a:rPr kumimoji="1" lang="en-US" altLang="ja-JP" sz="1100">
              <a:solidFill>
                <a:schemeClr val="dk1"/>
              </a:solidFill>
              <a:effectLst/>
              <a:latin typeface="+mn-lt"/>
              <a:ea typeface="+mn-ea"/>
              <a:cs typeface="+mn-cs"/>
            </a:rPr>
            <a:t>15.9</a:t>
          </a:r>
          <a:r>
            <a:rPr kumimoji="1" lang="ja-JP" altLang="ja-JP" sz="1100">
              <a:solidFill>
                <a:schemeClr val="dk1"/>
              </a:solidFill>
              <a:effectLst/>
              <a:latin typeface="+mn-lt"/>
              <a:ea typeface="+mn-ea"/>
              <a:cs typeface="+mn-cs"/>
            </a:rPr>
            <a:t>％、補助費等</a:t>
          </a:r>
          <a:r>
            <a:rPr kumimoji="1" lang="en-US" altLang="ja-JP" sz="1100">
              <a:solidFill>
                <a:schemeClr val="dk1"/>
              </a:solidFill>
              <a:effectLst/>
              <a:latin typeface="+mn-lt"/>
              <a:ea typeface="+mn-ea"/>
              <a:cs typeface="+mn-cs"/>
            </a:rPr>
            <a:t>13.0</a:t>
          </a:r>
          <a:r>
            <a:rPr kumimoji="1" lang="ja-JP" altLang="ja-JP" sz="1100">
              <a:solidFill>
                <a:schemeClr val="dk1"/>
              </a:solidFill>
              <a:effectLst/>
              <a:latin typeface="+mn-lt"/>
              <a:ea typeface="+mn-ea"/>
              <a:cs typeface="+mn-cs"/>
            </a:rPr>
            <a:t>％、繰出金</a:t>
          </a:r>
          <a:r>
            <a:rPr kumimoji="1" lang="en-US" altLang="ja-JP" sz="1100">
              <a:solidFill>
                <a:schemeClr val="dk1"/>
              </a:solidFill>
              <a:effectLst/>
              <a:latin typeface="+mn-lt"/>
              <a:ea typeface="+mn-ea"/>
              <a:cs typeface="+mn-cs"/>
            </a:rPr>
            <a:t>11.0</a:t>
          </a:r>
          <a:r>
            <a:rPr kumimoji="1" lang="ja-JP" altLang="ja-JP" sz="1100">
              <a:solidFill>
                <a:schemeClr val="dk1"/>
              </a:solidFill>
              <a:effectLst/>
              <a:latin typeface="+mn-lt"/>
              <a:ea typeface="+mn-ea"/>
              <a:cs typeface="+mn-cs"/>
            </a:rPr>
            <a:t>％、維持補修費</a:t>
          </a:r>
          <a:r>
            <a:rPr kumimoji="1" lang="en-US" altLang="ja-JP" sz="1100">
              <a:solidFill>
                <a:schemeClr val="dk1"/>
              </a:solidFill>
              <a:effectLst/>
              <a:latin typeface="+mn-lt"/>
              <a:ea typeface="+mn-ea"/>
              <a:cs typeface="+mn-cs"/>
            </a:rPr>
            <a:t>1.3</a:t>
          </a:r>
          <a:r>
            <a:rPr kumimoji="1" lang="ja-JP" altLang="ja-JP" sz="1100">
              <a:solidFill>
                <a:schemeClr val="dk1"/>
              </a:solidFill>
              <a:effectLst/>
              <a:latin typeface="+mn-lt"/>
              <a:ea typeface="+mn-ea"/>
              <a:cs typeface="+mn-cs"/>
            </a:rPr>
            <a:t>％である。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a:extLst>
            <a:ext uri="{FF2B5EF4-FFF2-40B4-BE49-F238E27FC236}">
              <a16:creationId xmlns:a16="http://schemas.microsoft.com/office/drawing/2014/main" id="{00000000-0008-0000-0400-0000A6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8890</xdr:rowOff>
    </xdr:from>
    <xdr:to>
      <xdr:col>82</xdr:col>
      <xdr:colOff>107950</xdr:colOff>
      <xdr:row>81</xdr:row>
      <xdr:rowOff>54611</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6510000" y="12524740"/>
          <a:ext cx="0" cy="1417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26688</xdr:rowOff>
    </xdr:from>
    <xdr:ext cx="762000" cy="259045"/>
    <xdr:sp macro="" textlink="">
      <xdr:nvSpPr>
        <xdr:cNvPr id="424" name="公債費以外最小値テキスト">
          <a:extLst>
            <a:ext uri="{FF2B5EF4-FFF2-40B4-BE49-F238E27FC236}">
              <a16:creationId xmlns:a16="http://schemas.microsoft.com/office/drawing/2014/main" id="{00000000-0008-0000-0400-0000A8010000}"/>
            </a:ext>
          </a:extLst>
        </xdr:cNvPr>
        <xdr:cNvSpPr txBox="1"/>
      </xdr:nvSpPr>
      <xdr:spPr>
        <a:xfrm>
          <a:off x="16598900" y="13914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54611</xdr:rowOff>
    </xdr:from>
    <xdr:to>
      <xdr:col>82</xdr:col>
      <xdr:colOff>196850</xdr:colOff>
      <xdr:row>81</xdr:row>
      <xdr:rowOff>54611</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3942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95267</xdr:rowOff>
    </xdr:from>
    <xdr:ext cx="762000" cy="259045"/>
    <xdr:sp macro="" textlink="">
      <xdr:nvSpPr>
        <xdr:cNvPr id="426" name="公債費以外最大値テキスト">
          <a:extLst>
            <a:ext uri="{FF2B5EF4-FFF2-40B4-BE49-F238E27FC236}">
              <a16:creationId xmlns:a16="http://schemas.microsoft.com/office/drawing/2014/main" id="{00000000-0008-0000-0400-0000AA010000}"/>
            </a:ext>
          </a:extLst>
        </xdr:cNvPr>
        <xdr:cNvSpPr txBox="1"/>
      </xdr:nvSpPr>
      <xdr:spPr>
        <a:xfrm>
          <a:off x="16598900" y="1226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8890</xdr:rowOff>
    </xdr:from>
    <xdr:to>
      <xdr:col>82</xdr:col>
      <xdr:colOff>196850</xdr:colOff>
      <xdr:row>73</xdr:row>
      <xdr:rowOff>8890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2524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168911</xdr:rowOff>
    </xdr:from>
    <xdr:to>
      <xdr:col>82</xdr:col>
      <xdr:colOff>107950</xdr:colOff>
      <xdr:row>78</xdr:row>
      <xdr:rowOff>111761</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5671800" y="13370561"/>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69867</xdr:rowOff>
    </xdr:from>
    <xdr:ext cx="762000" cy="259045"/>
    <xdr:sp macro="" textlink="">
      <xdr:nvSpPr>
        <xdr:cNvPr id="429" name="公債費以外平均値テキスト">
          <a:extLst>
            <a:ext uri="{FF2B5EF4-FFF2-40B4-BE49-F238E27FC236}">
              <a16:creationId xmlns:a16="http://schemas.microsoft.com/office/drawing/2014/main" id="{00000000-0008-0000-0400-0000AD010000}"/>
            </a:ext>
          </a:extLst>
        </xdr:cNvPr>
        <xdr:cNvSpPr txBox="1"/>
      </xdr:nvSpPr>
      <xdr:spPr>
        <a:xfrm>
          <a:off x="16598900" y="12928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53339</xdr:rowOff>
    </xdr:from>
    <xdr:to>
      <xdr:col>82</xdr:col>
      <xdr:colOff>158750</xdr:colOff>
      <xdr:row>76</xdr:row>
      <xdr:rowOff>154939</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64592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1270</xdr:rowOff>
    </xdr:from>
    <xdr:to>
      <xdr:col>78</xdr:col>
      <xdr:colOff>69850</xdr:colOff>
      <xdr:row>77</xdr:row>
      <xdr:rowOff>168911</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4782800" y="13202920"/>
          <a:ext cx="889000" cy="167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110490</xdr:rowOff>
    </xdr:from>
    <xdr:to>
      <xdr:col>78</xdr:col>
      <xdr:colOff>120650</xdr:colOff>
      <xdr:row>76</xdr:row>
      <xdr:rowOff>40639</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5621000" y="129692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50817</xdr:rowOff>
    </xdr:from>
    <xdr:ext cx="7366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290800" y="12738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5080</xdr:rowOff>
    </xdr:from>
    <xdr:to>
      <xdr:col>73</xdr:col>
      <xdr:colOff>180975</xdr:colOff>
      <xdr:row>77</xdr:row>
      <xdr:rowOff>1270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3893800" y="12692380"/>
          <a:ext cx="889000" cy="510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11430</xdr:rowOff>
    </xdr:from>
    <xdr:to>
      <xdr:col>74</xdr:col>
      <xdr:colOff>31750</xdr:colOff>
      <xdr:row>75</xdr:row>
      <xdr:rowOff>113030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4732000" y="12870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123207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401800" y="1263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5080</xdr:rowOff>
    </xdr:from>
    <xdr:to>
      <xdr:col>69</xdr:col>
      <xdr:colOff>92075</xdr:colOff>
      <xdr:row>75</xdr:row>
      <xdr:rowOff>168911</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3004800" y="12692380"/>
          <a:ext cx="889000" cy="335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73</xdr:row>
      <xdr:rowOff>95250</xdr:rowOff>
    </xdr:from>
    <xdr:to>
      <xdr:col>69</xdr:col>
      <xdr:colOff>142875</xdr:colOff>
      <xdr:row>74</xdr:row>
      <xdr:rowOff>25400</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3843000" y="1261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35577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512800" y="1237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87630</xdr:rowOff>
    </xdr:from>
    <xdr:to>
      <xdr:col>65</xdr:col>
      <xdr:colOff>53975</xdr:colOff>
      <xdr:row>76</xdr:row>
      <xdr:rowOff>17780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2954000" y="1294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27957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623800" y="1271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60961</xdr:rowOff>
    </xdr:from>
    <xdr:to>
      <xdr:col>82</xdr:col>
      <xdr:colOff>158750</xdr:colOff>
      <xdr:row>78</xdr:row>
      <xdr:rowOff>162561</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6459200" y="13434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33038</xdr:rowOff>
    </xdr:from>
    <xdr:ext cx="762000" cy="259045"/>
    <xdr:sp macro="" textlink="">
      <xdr:nvSpPr>
        <xdr:cNvPr id="448" name="公債費以外該当値テキスト">
          <a:extLst>
            <a:ext uri="{FF2B5EF4-FFF2-40B4-BE49-F238E27FC236}">
              <a16:creationId xmlns:a16="http://schemas.microsoft.com/office/drawing/2014/main" id="{00000000-0008-0000-0400-0000C0010000}"/>
            </a:ext>
          </a:extLst>
        </xdr:cNvPr>
        <xdr:cNvSpPr txBox="1"/>
      </xdr:nvSpPr>
      <xdr:spPr>
        <a:xfrm>
          <a:off x="16598900" y="13406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118111</xdr:rowOff>
    </xdr:from>
    <xdr:to>
      <xdr:col>78</xdr:col>
      <xdr:colOff>120650</xdr:colOff>
      <xdr:row>78</xdr:row>
      <xdr:rowOff>48261</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5621000" y="13319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33038</xdr:rowOff>
    </xdr:from>
    <xdr:ext cx="7366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290800" y="134061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121920</xdr:rowOff>
    </xdr:from>
    <xdr:to>
      <xdr:col>74</xdr:col>
      <xdr:colOff>31750</xdr:colOff>
      <xdr:row>77</xdr:row>
      <xdr:rowOff>52070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47320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36847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4018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125730</xdr:rowOff>
    </xdr:from>
    <xdr:to>
      <xdr:col>69</xdr:col>
      <xdr:colOff>142875</xdr:colOff>
      <xdr:row>74</xdr:row>
      <xdr:rowOff>55880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3843000" y="1264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40657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512800" y="12727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118110</xdr:rowOff>
    </xdr:from>
    <xdr:to>
      <xdr:col>65</xdr:col>
      <xdr:colOff>53975</xdr:colOff>
      <xdr:row>76</xdr:row>
      <xdr:rowOff>48261</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2954000" y="1297686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33038</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623800" y="13063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愛知県豊明市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74003</xdr:rowOff>
    </xdr:from>
    <xdr:to>
      <xdr:col>29</xdr:col>
      <xdr:colOff>127000</xdr:colOff>
      <xdr:row>20</xdr:row>
      <xdr:rowOff>164948</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79028"/>
          <a:ext cx="0" cy="146254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137025</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613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164948</xdr:rowOff>
    </xdr:from>
    <xdr:to>
      <xdr:col>30</xdr:col>
      <xdr:colOff>25400</xdr:colOff>
      <xdr:row>20</xdr:row>
      <xdr:rowOff>164948</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4157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160380</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2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74003</xdr:rowOff>
    </xdr:from>
    <xdr:to>
      <xdr:col>30</xdr:col>
      <xdr:colOff>25400</xdr:colOff>
      <xdr:row>12</xdr:row>
      <xdr:rowOff>74003</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7902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31293</xdr:rowOff>
    </xdr:from>
    <xdr:to>
      <xdr:col>29</xdr:col>
      <xdr:colOff>127000</xdr:colOff>
      <xdr:row>19</xdr:row>
      <xdr:rowOff>41980</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165018"/>
          <a:ext cx="647700" cy="1821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26528</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8173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10001</xdr:rowOff>
    </xdr:from>
    <xdr:to>
      <xdr:col>29</xdr:col>
      <xdr:colOff>177800</xdr:colOff>
      <xdr:row>17</xdr:row>
      <xdr:rowOff>111601</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722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133686</xdr:rowOff>
    </xdr:from>
    <xdr:to>
      <xdr:col>26</xdr:col>
      <xdr:colOff>50800</xdr:colOff>
      <xdr:row>19</xdr:row>
      <xdr:rowOff>41980</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4305300" y="3267411"/>
          <a:ext cx="698500" cy="797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131293</xdr:rowOff>
    </xdr:from>
    <xdr:to>
      <xdr:col>26</xdr:col>
      <xdr:colOff>101600</xdr:colOff>
      <xdr:row>18</xdr:row>
      <xdr:rowOff>61443</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935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71620</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8624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133686</xdr:rowOff>
    </xdr:from>
    <xdr:to>
      <xdr:col>22</xdr:col>
      <xdr:colOff>114300</xdr:colOff>
      <xdr:row>19</xdr:row>
      <xdr:rowOff>89833</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267411"/>
          <a:ext cx="698500" cy="1275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166230</xdr:rowOff>
    </xdr:from>
    <xdr:to>
      <xdr:col>22</xdr:col>
      <xdr:colOff>165100</xdr:colOff>
      <xdr:row>18</xdr:row>
      <xdr:rowOff>96380</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1285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106557</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897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89833</xdr:rowOff>
    </xdr:from>
    <xdr:to>
      <xdr:col>18</xdr:col>
      <xdr:colOff>177800</xdr:colOff>
      <xdr:row>19</xdr:row>
      <xdr:rowOff>118789</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395008"/>
          <a:ext cx="698500" cy="289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9430</xdr:rowOff>
    </xdr:from>
    <xdr:to>
      <xdr:col>19</xdr:col>
      <xdr:colOff>38100</xdr:colOff>
      <xdr:row>18</xdr:row>
      <xdr:rowOff>111030</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1431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121207</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912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37605</xdr:rowOff>
    </xdr:from>
    <xdr:to>
      <xdr:col>15</xdr:col>
      <xdr:colOff>101600</xdr:colOff>
      <xdr:row>18</xdr:row>
      <xdr:rowOff>139205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1713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149382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940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151943</xdr:rowOff>
    </xdr:from>
    <xdr:to>
      <xdr:col>29</xdr:col>
      <xdr:colOff>177800</xdr:colOff>
      <xdr:row>18</xdr:row>
      <xdr:rowOff>82093</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1142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124020</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0862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162630</xdr:rowOff>
    </xdr:from>
    <xdr:to>
      <xdr:col>26</xdr:col>
      <xdr:colOff>101600</xdr:colOff>
      <xdr:row>19</xdr:row>
      <xdr:rowOff>92780</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2963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77557</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3827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82887</xdr:rowOff>
    </xdr:from>
    <xdr:to>
      <xdr:col>22</xdr:col>
      <xdr:colOff>165100</xdr:colOff>
      <xdr:row>19</xdr:row>
      <xdr:rowOff>13036</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216612"/>
          <a:ext cx="101600" cy="101599"/>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169263</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302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39033</xdr:rowOff>
    </xdr:from>
    <xdr:to>
      <xdr:col>19</xdr:col>
      <xdr:colOff>38100</xdr:colOff>
      <xdr:row>19</xdr:row>
      <xdr:rowOff>140633</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3442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125410</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430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67989</xdr:rowOff>
    </xdr:from>
    <xdr:to>
      <xdr:col>15</xdr:col>
      <xdr:colOff>101600</xdr:colOff>
      <xdr:row>19</xdr:row>
      <xdr:rowOff>169589</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3731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154366</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459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124420</xdr:rowOff>
    </xdr:from>
    <xdr:to>
      <xdr:col>29</xdr:col>
      <xdr:colOff>127000</xdr:colOff>
      <xdr:row>37</xdr:row>
      <xdr:rowOff>329736</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6048970"/>
          <a:ext cx="0" cy="140546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301813</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426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329736</xdr:rowOff>
    </xdr:from>
    <xdr:to>
      <xdr:col>30</xdr:col>
      <xdr:colOff>25400</xdr:colOff>
      <xdr:row>37</xdr:row>
      <xdr:rowOff>329736</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544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39347</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792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124420</xdr:rowOff>
    </xdr:from>
    <xdr:to>
      <xdr:col>30</xdr:col>
      <xdr:colOff>25400</xdr:colOff>
      <xdr:row>33</xdr:row>
      <xdr:rowOff>124420</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60489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57865</xdr:rowOff>
    </xdr:from>
    <xdr:to>
      <xdr:col>29</xdr:col>
      <xdr:colOff>127000</xdr:colOff>
      <xdr:row>37</xdr:row>
      <xdr:rowOff>93135</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003800" y="7182565"/>
          <a:ext cx="647700" cy="352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314567</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582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126590</xdr:rowOff>
    </xdr:from>
    <xdr:to>
      <xdr:col>29</xdr:col>
      <xdr:colOff>177800</xdr:colOff>
      <xdr:row>35</xdr:row>
      <xdr:rowOff>228190</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7369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78112</xdr:rowOff>
    </xdr:from>
    <xdr:to>
      <xdr:col>26</xdr:col>
      <xdr:colOff>50800</xdr:colOff>
      <xdr:row>37</xdr:row>
      <xdr:rowOff>93135</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4305300" y="7202812"/>
          <a:ext cx="698500" cy="150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116695</xdr:rowOff>
    </xdr:from>
    <xdr:to>
      <xdr:col>26</xdr:col>
      <xdr:colOff>101600</xdr:colOff>
      <xdr:row>35</xdr:row>
      <xdr:rowOff>218295</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7270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228472</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4959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78112</xdr:rowOff>
    </xdr:from>
    <xdr:to>
      <xdr:col>22</xdr:col>
      <xdr:colOff>114300</xdr:colOff>
      <xdr:row>37</xdr:row>
      <xdr:rowOff>116354</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7202812"/>
          <a:ext cx="698500" cy="382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124500</xdr:rowOff>
    </xdr:from>
    <xdr:to>
      <xdr:col>22</xdr:col>
      <xdr:colOff>165100</xdr:colOff>
      <xdr:row>35</xdr:row>
      <xdr:rowOff>226100</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7348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236277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50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116354</xdr:rowOff>
    </xdr:from>
    <xdr:to>
      <xdr:col>18</xdr:col>
      <xdr:colOff>177800</xdr:colOff>
      <xdr:row>37</xdr:row>
      <xdr:rowOff>200413</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2908300" y="7241054"/>
          <a:ext cx="698500" cy="840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137988</xdr:rowOff>
    </xdr:from>
    <xdr:to>
      <xdr:col>19</xdr:col>
      <xdr:colOff>38100</xdr:colOff>
      <xdr:row>35</xdr:row>
      <xdr:rowOff>239588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7483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249765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517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196084</xdr:rowOff>
    </xdr:from>
    <xdr:to>
      <xdr:col>15</xdr:col>
      <xdr:colOff>101600</xdr:colOff>
      <xdr:row>35</xdr:row>
      <xdr:rowOff>297684</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8064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307861</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575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7065</xdr:rowOff>
    </xdr:from>
    <xdr:to>
      <xdr:col>29</xdr:col>
      <xdr:colOff>177800</xdr:colOff>
      <xdr:row>37</xdr:row>
      <xdr:rowOff>108665</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71317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150592</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7103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42335</xdr:rowOff>
    </xdr:from>
    <xdr:to>
      <xdr:col>26</xdr:col>
      <xdr:colOff>101600</xdr:colOff>
      <xdr:row>37</xdr:row>
      <xdr:rowOff>143935</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71670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128712</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72534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27312</xdr:rowOff>
    </xdr:from>
    <xdr:to>
      <xdr:col>22</xdr:col>
      <xdr:colOff>165100</xdr:colOff>
      <xdr:row>37</xdr:row>
      <xdr:rowOff>128912</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71520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113689</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7238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65554</xdr:rowOff>
    </xdr:from>
    <xdr:to>
      <xdr:col>19</xdr:col>
      <xdr:colOff>38100</xdr:colOff>
      <xdr:row>37</xdr:row>
      <xdr:rowOff>167154</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71902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151931</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7276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149613</xdr:rowOff>
    </xdr:from>
    <xdr:to>
      <xdr:col>15</xdr:col>
      <xdr:colOff>101600</xdr:colOff>
      <xdr:row>37</xdr:row>
      <xdr:rowOff>251213</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72743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235990</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7360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愛知県豊明市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67,902
63,581
23.22
29,197,299
27,648,684
1,435,320
15,475,133
13,103,741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11929</xdr:rowOff>
    </xdr:from>
    <xdr:to>
      <xdr:col>24</xdr:col>
      <xdr:colOff>62865</xdr:colOff>
      <xdr:row>38</xdr:row>
      <xdr:rowOff>112333</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26879"/>
          <a:ext cx="1270" cy="13005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116160</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31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112333</xdr:rowOff>
    </xdr:from>
    <xdr:to>
      <xdr:col>24</xdr:col>
      <xdr:colOff>152400</xdr:colOff>
      <xdr:row>38</xdr:row>
      <xdr:rowOff>112333</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27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130056</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021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11929</xdr:rowOff>
    </xdr:from>
    <xdr:to>
      <xdr:col>24</xdr:col>
      <xdr:colOff>152400</xdr:colOff>
      <xdr:row>31</xdr:row>
      <xdr:rowOff>11929</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268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109296</xdr:rowOff>
    </xdr:from>
    <xdr:to>
      <xdr:col>24</xdr:col>
      <xdr:colOff>63500</xdr:colOff>
      <xdr:row>37</xdr:row>
      <xdr:rowOff>87955</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281496"/>
          <a:ext cx="838200" cy="15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93065</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9223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70188</xdr:rowOff>
    </xdr:from>
    <xdr:to>
      <xdr:col>24</xdr:col>
      <xdr:colOff>114300</xdr:colOff>
      <xdr:row>36</xdr:row>
      <xdr:rowOff>338</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070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87955</xdr:rowOff>
    </xdr:from>
    <xdr:to>
      <xdr:col>19</xdr:col>
      <xdr:colOff>177800</xdr:colOff>
      <xdr:row>37</xdr:row>
      <xdr:rowOff>110472</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431605"/>
          <a:ext cx="889000" cy="22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10131</xdr:rowOff>
    </xdr:from>
    <xdr:to>
      <xdr:col>20</xdr:col>
      <xdr:colOff>38100</xdr:colOff>
      <xdr:row>36</xdr:row>
      <xdr:rowOff>111731</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182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128258</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5957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110472</xdr:rowOff>
    </xdr:from>
    <xdr:to>
      <xdr:col>15</xdr:col>
      <xdr:colOff>50800</xdr:colOff>
      <xdr:row>37</xdr:row>
      <xdr:rowOff>128694</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454122"/>
          <a:ext cx="889000" cy="18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16254</xdr:rowOff>
    </xdr:from>
    <xdr:to>
      <xdr:col>15</xdr:col>
      <xdr:colOff>101600</xdr:colOff>
      <xdr:row>36</xdr:row>
      <xdr:rowOff>117854</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188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134381</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5963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128694</xdr:rowOff>
    </xdr:from>
    <xdr:to>
      <xdr:col>10</xdr:col>
      <xdr:colOff>114300</xdr:colOff>
      <xdr:row>37</xdr:row>
      <xdr:rowOff>158266</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472344"/>
          <a:ext cx="889000" cy="29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34281</xdr:rowOff>
    </xdr:from>
    <xdr:to>
      <xdr:col>10</xdr:col>
      <xdr:colOff>165100</xdr:colOff>
      <xdr:row>36</xdr:row>
      <xdr:rowOff>135881</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06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152408</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5981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62823</xdr:rowOff>
    </xdr:from>
    <xdr:to>
      <xdr:col>6</xdr:col>
      <xdr:colOff>38100</xdr:colOff>
      <xdr:row>36</xdr:row>
      <xdr:rowOff>164423</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23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9500</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010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58496</xdr:rowOff>
    </xdr:from>
    <xdr:to>
      <xdr:col>24</xdr:col>
      <xdr:colOff>114300</xdr:colOff>
      <xdr:row>36</xdr:row>
      <xdr:rowOff>160096</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230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36923</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209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37155</xdr:rowOff>
    </xdr:from>
    <xdr:to>
      <xdr:col>20</xdr:col>
      <xdr:colOff>38100</xdr:colOff>
      <xdr:row>37</xdr:row>
      <xdr:rowOff>138755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380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129882</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473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59672</xdr:rowOff>
    </xdr:from>
    <xdr:to>
      <xdr:col>15</xdr:col>
      <xdr:colOff>101600</xdr:colOff>
      <xdr:row>37</xdr:row>
      <xdr:rowOff>161272</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403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152399</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496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77894</xdr:rowOff>
    </xdr:from>
    <xdr:to>
      <xdr:col>10</xdr:col>
      <xdr:colOff>165100</xdr:colOff>
      <xdr:row>38</xdr:row>
      <xdr:rowOff>8044</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421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170621</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514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107466</xdr:rowOff>
    </xdr:from>
    <xdr:to>
      <xdr:col>6</xdr:col>
      <xdr:colOff>38100</xdr:colOff>
      <xdr:row>38</xdr:row>
      <xdr:rowOff>37616</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451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28743</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543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a:extLst>
            <a:ext uri="{FF2B5EF4-FFF2-40B4-BE49-F238E27FC236}">
              <a16:creationId xmlns:a16="http://schemas.microsoft.com/office/drawing/2014/main" id="{00000000-0008-0000-0600-000074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a:extLst>
            <a:ext uri="{FF2B5EF4-FFF2-40B4-BE49-F238E27FC236}">
              <a16:creationId xmlns:a16="http://schemas.microsoft.com/office/drawing/2014/main" id="{00000000-0008-0000-06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33107</xdr:rowOff>
    </xdr:from>
    <xdr:to>
      <xdr:col>24</xdr:col>
      <xdr:colOff>62865</xdr:colOff>
      <xdr:row>58</xdr:row>
      <xdr:rowOff>163093</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4633595" y="8605607"/>
          <a:ext cx="1270" cy="1501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166920</xdr:rowOff>
    </xdr:from>
    <xdr:ext cx="534377" cy="259045"/>
    <xdr:sp macro="" textlink="">
      <xdr:nvSpPr>
        <xdr:cNvPr id="119" name="物件費最小値テキスト">
          <a:extLst>
            <a:ext uri="{FF2B5EF4-FFF2-40B4-BE49-F238E27FC236}">
              <a16:creationId xmlns:a16="http://schemas.microsoft.com/office/drawing/2014/main" id="{00000000-0008-0000-0600-000077000000}"/>
            </a:ext>
          </a:extLst>
        </xdr:cNvPr>
        <xdr:cNvSpPr txBox="1"/>
      </xdr:nvSpPr>
      <xdr:spPr>
        <a:xfrm>
          <a:off x="4686300" y="10111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163093</xdr:rowOff>
    </xdr:from>
    <xdr:to>
      <xdr:col>24</xdr:col>
      <xdr:colOff>152400</xdr:colOff>
      <xdr:row>58</xdr:row>
      <xdr:rowOff>163093</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1010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151234</xdr:rowOff>
    </xdr:from>
    <xdr:ext cx="599010" cy="259045"/>
    <xdr:sp macro="" textlink="">
      <xdr:nvSpPr>
        <xdr:cNvPr id="121" name="物件費最大値テキスト">
          <a:extLst>
            <a:ext uri="{FF2B5EF4-FFF2-40B4-BE49-F238E27FC236}">
              <a16:creationId xmlns:a16="http://schemas.microsoft.com/office/drawing/2014/main" id="{00000000-0008-0000-0600-000079000000}"/>
            </a:ext>
          </a:extLst>
        </xdr:cNvPr>
        <xdr:cNvSpPr txBox="1"/>
      </xdr:nvSpPr>
      <xdr:spPr>
        <a:xfrm>
          <a:off x="4686300" y="8380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33107</xdr:rowOff>
    </xdr:from>
    <xdr:to>
      <xdr:col>24</xdr:col>
      <xdr:colOff>152400</xdr:colOff>
      <xdr:row>50</xdr:row>
      <xdr:rowOff>33107</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4546600" y="8605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136641</xdr:rowOff>
    </xdr:from>
    <xdr:to>
      <xdr:col>24</xdr:col>
      <xdr:colOff>63500</xdr:colOff>
      <xdr:row>57</xdr:row>
      <xdr:rowOff>152033</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3797300" y="9909291"/>
          <a:ext cx="838200" cy="15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79446</xdr:rowOff>
    </xdr:from>
    <xdr:ext cx="534377" cy="259045"/>
    <xdr:sp macro="" textlink="">
      <xdr:nvSpPr>
        <xdr:cNvPr id="124" name="物件費平均値テキスト">
          <a:extLst>
            <a:ext uri="{FF2B5EF4-FFF2-40B4-BE49-F238E27FC236}">
              <a16:creationId xmlns:a16="http://schemas.microsoft.com/office/drawing/2014/main" id="{00000000-0008-0000-0600-00007C000000}"/>
            </a:ext>
          </a:extLst>
        </xdr:cNvPr>
        <xdr:cNvSpPr txBox="1"/>
      </xdr:nvSpPr>
      <xdr:spPr>
        <a:xfrm>
          <a:off x="4686300" y="95091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56569</xdr:rowOff>
    </xdr:from>
    <xdr:to>
      <xdr:col>24</xdr:col>
      <xdr:colOff>114300</xdr:colOff>
      <xdr:row>56</xdr:row>
      <xdr:rowOff>158169</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4584700" y="9657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123426</xdr:rowOff>
    </xdr:from>
    <xdr:to>
      <xdr:col>19</xdr:col>
      <xdr:colOff>177800</xdr:colOff>
      <xdr:row>57</xdr:row>
      <xdr:rowOff>152033</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a:off x="2908300" y="9896076"/>
          <a:ext cx="889000" cy="28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96237</xdr:rowOff>
    </xdr:from>
    <xdr:to>
      <xdr:col>20</xdr:col>
      <xdr:colOff>38100</xdr:colOff>
      <xdr:row>57</xdr:row>
      <xdr:rowOff>26387</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3746500" y="969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42914</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530111" y="9472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123426</xdr:rowOff>
    </xdr:from>
    <xdr:to>
      <xdr:col>15</xdr:col>
      <xdr:colOff>50800</xdr:colOff>
      <xdr:row>57</xdr:row>
      <xdr:rowOff>131340</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flipV="1">
          <a:off x="2019300" y="9896076"/>
          <a:ext cx="889000" cy="7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82554</xdr:rowOff>
    </xdr:from>
    <xdr:to>
      <xdr:col>15</xdr:col>
      <xdr:colOff>101600</xdr:colOff>
      <xdr:row>57</xdr:row>
      <xdr:rowOff>12704</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2857500" y="968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29231</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641111" y="9458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131340</xdr:rowOff>
    </xdr:from>
    <xdr:to>
      <xdr:col>10</xdr:col>
      <xdr:colOff>114300</xdr:colOff>
      <xdr:row>58</xdr:row>
      <xdr:rowOff>43187</xdr:rowOff>
    </xdr:to>
    <xdr:cxnSp macro="">
      <xdr:nvCxnSpPr>
        <xdr:cNvPr id="132" name="直線コネクタ 131">
          <a:extLst>
            <a:ext uri="{FF2B5EF4-FFF2-40B4-BE49-F238E27FC236}">
              <a16:creationId xmlns:a16="http://schemas.microsoft.com/office/drawing/2014/main" id="{00000000-0008-0000-0600-000084000000}"/>
            </a:ext>
          </a:extLst>
        </xdr:cNvPr>
        <xdr:cNvCxnSpPr/>
      </xdr:nvCxnSpPr>
      <xdr:spPr>
        <a:xfrm flipV="1">
          <a:off x="1130300" y="9903990"/>
          <a:ext cx="889000" cy="83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127947</xdr:rowOff>
    </xdr:from>
    <xdr:to>
      <xdr:col>10</xdr:col>
      <xdr:colOff>165100</xdr:colOff>
      <xdr:row>57</xdr:row>
      <xdr:rowOff>58097</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968500" y="9729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74624</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752111" y="9504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410</xdr:rowOff>
    </xdr:from>
    <xdr:to>
      <xdr:col>6</xdr:col>
      <xdr:colOff>38100</xdr:colOff>
      <xdr:row>57</xdr:row>
      <xdr:rowOff>102010</xdr:rowOff>
    </xdr:to>
    <xdr:sp macro="" textlink="">
      <xdr:nvSpPr>
        <xdr:cNvPr id="135" name="フローチャート: 判断 134">
          <a:extLst>
            <a:ext uri="{FF2B5EF4-FFF2-40B4-BE49-F238E27FC236}">
              <a16:creationId xmlns:a16="http://schemas.microsoft.com/office/drawing/2014/main" id="{00000000-0008-0000-0600-000087000000}"/>
            </a:ext>
          </a:extLst>
        </xdr:cNvPr>
        <xdr:cNvSpPr/>
      </xdr:nvSpPr>
      <xdr:spPr>
        <a:xfrm>
          <a:off x="1079500" y="977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118537</xdr:rowOff>
    </xdr:from>
    <xdr:ext cx="534377"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863111" y="9548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85841</xdr:rowOff>
    </xdr:from>
    <xdr:to>
      <xdr:col>24</xdr:col>
      <xdr:colOff>114300</xdr:colOff>
      <xdr:row>58</xdr:row>
      <xdr:rowOff>15991</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4584700" y="9858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64268</xdr:rowOff>
    </xdr:from>
    <xdr:ext cx="534377" cy="259045"/>
    <xdr:sp macro="" textlink="">
      <xdr:nvSpPr>
        <xdr:cNvPr id="143" name="物件費該当値テキスト">
          <a:extLst>
            <a:ext uri="{FF2B5EF4-FFF2-40B4-BE49-F238E27FC236}">
              <a16:creationId xmlns:a16="http://schemas.microsoft.com/office/drawing/2014/main" id="{00000000-0008-0000-0600-00008F000000}"/>
            </a:ext>
          </a:extLst>
        </xdr:cNvPr>
        <xdr:cNvSpPr txBox="1"/>
      </xdr:nvSpPr>
      <xdr:spPr>
        <a:xfrm>
          <a:off x="4686300" y="9836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101233</xdr:rowOff>
    </xdr:from>
    <xdr:to>
      <xdr:col>20</xdr:col>
      <xdr:colOff>38100</xdr:colOff>
      <xdr:row>58</xdr:row>
      <xdr:rowOff>31383</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3746500" y="9873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22510</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3530111" y="9966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72626</xdr:rowOff>
    </xdr:from>
    <xdr:to>
      <xdr:col>15</xdr:col>
      <xdr:colOff>101600</xdr:colOff>
      <xdr:row>58</xdr:row>
      <xdr:rowOff>2776</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2857500" y="9845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165353</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2641111" y="9938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80540</xdr:rowOff>
    </xdr:from>
    <xdr:to>
      <xdr:col>10</xdr:col>
      <xdr:colOff>165100</xdr:colOff>
      <xdr:row>58</xdr:row>
      <xdr:rowOff>10690</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968500" y="9853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1817</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1752111" y="9945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163837</xdr:rowOff>
    </xdr:from>
    <xdr:to>
      <xdr:col>6</xdr:col>
      <xdr:colOff>38100</xdr:colOff>
      <xdr:row>58</xdr:row>
      <xdr:rowOff>93987</xdr:rowOff>
    </xdr:to>
    <xdr:sp macro="" textlink="">
      <xdr:nvSpPr>
        <xdr:cNvPr id="150" name="楕円 149">
          <a:extLst>
            <a:ext uri="{FF2B5EF4-FFF2-40B4-BE49-F238E27FC236}">
              <a16:creationId xmlns:a16="http://schemas.microsoft.com/office/drawing/2014/main" id="{00000000-0008-0000-0600-000096000000}"/>
            </a:ext>
          </a:extLst>
        </xdr:cNvPr>
        <xdr:cNvSpPr/>
      </xdr:nvSpPr>
      <xdr:spPr>
        <a:xfrm>
          <a:off x="1079500" y="9936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85114</xdr:rowOff>
    </xdr:from>
    <xdr:ext cx="534377" cy="259045"/>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863111" y="10029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id="{00000000-0008-0000-06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a:extLst>
            <a:ext uri="{FF2B5EF4-FFF2-40B4-BE49-F238E27FC236}">
              <a16:creationId xmlns:a16="http://schemas.microsoft.com/office/drawing/2014/main" id="{00000000-0008-0000-0600-0000AD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a:extLst>
            <a:ext uri="{FF2B5EF4-FFF2-40B4-BE49-F238E27FC236}">
              <a16:creationId xmlns:a16="http://schemas.microsoft.com/office/drawing/2014/main" id="{00000000-0008-0000-06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165684</xdr:rowOff>
    </xdr:from>
    <xdr:to>
      <xdr:col>24</xdr:col>
      <xdr:colOff>62865</xdr:colOff>
      <xdr:row>79</xdr:row>
      <xdr:rowOff>5550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4633595" y="12167184"/>
          <a:ext cx="1270" cy="13829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9377</xdr:rowOff>
    </xdr:from>
    <xdr:ext cx="469744" cy="259045"/>
    <xdr:sp macro="" textlink="">
      <xdr:nvSpPr>
        <xdr:cNvPr id="176" name="維持補修費最小値テキスト">
          <a:extLst>
            <a:ext uri="{FF2B5EF4-FFF2-40B4-BE49-F238E27FC236}">
              <a16:creationId xmlns:a16="http://schemas.microsoft.com/office/drawing/2014/main" id="{00000000-0008-0000-0600-0000B0000000}"/>
            </a:ext>
          </a:extLst>
        </xdr:cNvPr>
        <xdr:cNvSpPr txBox="1"/>
      </xdr:nvSpPr>
      <xdr:spPr>
        <a:xfrm>
          <a:off x="4686300" y="13553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5550</xdr:rowOff>
    </xdr:from>
    <xdr:to>
      <xdr:col>24</xdr:col>
      <xdr:colOff>152400</xdr:colOff>
      <xdr:row>79</xdr:row>
      <xdr:rowOff>5550</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3550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112361</xdr:rowOff>
    </xdr:from>
    <xdr:ext cx="534377" cy="259045"/>
    <xdr:sp macro="" textlink="">
      <xdr:nvSpPr>
        <xdr:cNvPr id="178" name="維持補修費最大値テキスト">
          <a:extLst>
            <a:ext uri="{FF2B5EF4-FFF2-40B4-BE49-F238E27FC236}">
              <a16:creationId xmlns:a16="http://schemas.microsoft.com/office/drawing/2014/main" id="{00000000-0008-0000-0600-0000B2000000}"/>
            </a:ext>
          </a:extLst>
        </xdr:cNvPr>
        <xdr:cNvSpPr txBox="1"/>
      </xdr:nvSpPr>
      <xdr:spPr>
        <a:xfrm>
          <a:off x="4686300" y="11942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165684</xdr:rowOff>
    </xdr:from>
    <xdr:to>
      <xdr:col>24</xdr:col>
      <xdr:colOff>152400</xdr:colOff>
      <xdr:row>70</xdr:row>
      <xdr:rowOff>165684</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4546600" y="12167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88112</xdr:rowOff>
    </xdr:from>
    <xdr:to>
      <xdr:col>24</xdr:col>
      <xdr:colOff>63500</xdr:colOff>
      <xdr:row>78</xdr:row>
      <xdr:rowOff>88988</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3797300" y="13461212"/>
          <a:ext cx="838200" cy="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130712</xdr:rowOff>
    </xdr:from>
    <xdr:ext cx="469744" cy="259045"/>
    <xdr:sp macro="" textlink="">
      <xdr:nvSpPr>
        <xdr:cNvPr id="181" name="維持補修費平均値テキスト">
          <a:extLst>
            <a:ext uri="{FF2B5EF4-FFF2-40B4-BE49-F238E27FC236}">
              <a16:creationId xmlns:a16="http://schemas.microsoft.com/office/drawing/2014/main" id="{00000000-0008-0000-0600-0000B5000000}"/>
            </a:ext>
          </a:extLst>
        </xdr:cNvPr>
        <xdr:cNvSpPr txBox="1"/>
      </xdr:nvSpPr>
      <xdr:spPr>
        <a:xfrm>
          <a:off x="4686300" y="131609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107835</xdr:rowOff>
    </xdr:from>
    <xdr:to>
      <xdr:col>24</xdr:col>
      <xdr:colOff>114300</xdr:colOff>
      <xdr:row>78</xdr:row>
      <xdr:rowOff>37985</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4584700" y="1330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88988</xdr:rowOff>
    </xdr:from>
    <xdr:to>
      <xdr:col>19</xdr:col>
      <xdr:colOff>177800</xdr:colOff>
      <xdr:row>78</xdr:row>
      <xdr:rowOff>96304</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2908300" y="13462088"/>
          <a:ext cx="889000" cy="7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140754</xdr:rowOff>
    </xdr:from>
    <xdr:to>
      <xdr:col>20</xdr:col>
      <xdr:colOff>38100</xdr:colOff>
      <xdr:row>78</xdr:row>
      <xdr:rowOff>70904</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3746500" y="13342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87431</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562428" y="13117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96304</xdr:rowOff>
    </xdr:from>
    <xdr:to>
      <xdr:col>15</xdr:col>
      <xdr:colOff>50800</xdr:colOff>
      <xdr:row>78</xdr:row>
      <xdr:rowOff>106287</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flipV="1">
          <a:off x="2019300" y="13469404"/>
          <a:ext cx="889000" cy="9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114236</xdr:rowOff>
    </xdr:from>
    <xdr:to>
      <xdr:col>15</xdr:col>
      <xdr:colOff>101600</xdr:colOff>
      <xdr:row>78</xdr:row>
      <xdr:rowOff>44386</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2857500" y="13315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60913</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673428" y="13091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106287</xdr:rowOff>
    </xdr:from>
    <xdr:to>
      <xdr:col>10</xdr:col>
      <xdr:colOff>114300</xdr:colOff>
      <xdr:row>78</xdr:row>
      <xdr:rowOff>111164</xdr:rowOff>
    </xdr:to>
    <xdr:cxnSp macro="">
      <xdr:nvCxnSpPr>
        <xdr:cNvPr id="189" name="直線コネクタ 188">
          <a:extLst>
            <a:ext uri="{FF2B5EF4-FFF2-40B4-BE49-F238E27FC236}">
              <a16:creationId xmlns:a16="http://schemas.microsoft.com/office/drawing/2014/main" id="{00000000-0008-0000-0600-0000BD000000}"/>
            </a:ext>
          </a:extLst>
        </xdr:cNvPr>
        <xdr:cNvCxnSpPr/>
      </xdr:nvCxnSpPr>
      <xdr:spPr>
        <a:xfrm flipV="1">
          <a:off x="1130300" y="13479387"/>
          <a:ext cx="889000" cy="4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119838</xdr:rowOff>
    </xdr:from>
    <xdr:to>
      <xdr:col>10</xdr:col>
      <xdr:colOff>165100</xdr:colOff>
      <xdr:row>78</xdr:row>
      <xdr:rowOff>49988</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968500" y="13321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66515</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784428" y="13096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150661</xdr:rowOff>
    </xdr:from>
    <xdr:to>
      <xdr:col>6</xdr:col>
      <xdr:colOff>38100</xdr:colOff>
      <xdr:row>78</xdr:row>
      <xdr:rowOff>80811</xdr:rowOff>
    </xdr:to>
    <xdr:sp macro="" textlink="">
      <xdr:nvSpPr>
        <xdr:cNvPr id="192" name="フローチャート: 判断 191">
          <a:extLst>
            <a:ext uri="{FF2B5EF4-FFF2-40B4-BE49-F238E27FC236}">
              <a16:creationId xmlns:a16="http://schemas.microsoft.com/office/drawing/2014/main" id="{00000000-0008-0000-0600-0000C0000000}"/>
            </a:ext>
          </a:extLst>
        </xdr:cNvPr>
        <xdr:cNvSpPr/>
      </xdr:nvSpPr>
      <xdr:spPr>
        <a:xfrm>
          <a:off x="1079500" y="1335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97338</xdr:rowOff>
    </xdr:from>
    <xdr:ext cx="469744"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895428" y="13127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37312</xdr:rowOff>
    </xdr:from>
    <xdr:to>
      <xdr:col>24</xdr:col>
      <xdr:colOff>114300</xdr:colOff>
      <xdr:row>78</xdr:row>
      <xdr:rowOff>138912</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4584700" y="13410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123689</xdr:rowOff>
    </xdr:from>
    <xdr:ext cx="469744" cy="259045"/>
    <xdr:sp macro="" textlink="">
      <xdr:nvSpPr>
        <xdr:cNvPr id="200" name="維持補修費該当値テキスト">
          <a:extLst>
            <a:ext uri="{FF2B5EF4-FFF2-40B4-BE49-F238E27FC236}">
              <a16:creationId xmlns:a16="http://schemas.microsoft.com/office/drawing/2014/main" id="{00000000-0008-0000-0600-0000C8000000}"/>
            </a:ext>
          </a:extLst>
        </xdr:cNvPr>
        <xdr:cNvSpPr txBox="1"/>
      </xdr:nvSpPr>
      <xdr:spPr>
        <a:xfrm>
          <a:off x="4686300" y="13325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38188</xdr:rowOff>
    </xdr:from>
    <xdr:to>
      <xdr:col>20</xdr:col>
      <xdr:colOff>38100</xdr:colOff>
      <xdr:row>78</xdr:row>
      <xdr:rowOff>139788</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3746500" y="13411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130915</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3562428" y="13504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45504</xdr:rowOff>
    </xdr:from>
    <xdr:to>
      <xdr:col>15</xdr:col>
      <xdr:colOff>101600</xdr:colOff>
      <xdr:row>78</xdr:row>
      <xdr:rowOff>147104</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2857500" y="13418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138231</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2673428" y="13511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55487</xdr:rowOff>
    </xdr:from>
    <xdr:to>
      <xdr:col>10</xdr:col>
      <xdr:colOff>165100</xdr:colOff>
      <xdr:row>78</xdr:row>
      <xdr:rowOff>157087</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968500" y="13428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148214</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1784428" y="13521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60364</xdr:rowOff>
    </xdr:from>
    <xdr:to>
      <xdr:col>6</xdr:col>
      <xdr:colOff>38100</xdr:colOff>
      <xdr:row>78</xdr:row>
      <xdr:rowOff>161964</xdr:rowOff>
    </xdr:to>
    <xdr:sp macro="" textlink="">
      <xdr:nvSpPr>
        <xdr:cNvPr id="207" name="楕円 206">
          <a:extLst>
            <a:ext uri="{FF2B5EF4-FFF2-40B4-BE49-F238E27FC236}">
              <a16:creationId xmlns:a16="http://schemas.microsoft.com/office/drawing/2014/main" id="{00000000-0008-0000-0600-0000CF000000}"/>
            </a:ext>
          </a:extLst>
        </xdr:cNvPr>
        <xdr:cNvSpPr/>
      </xdr:nvSpPr>
      <xdr:spPr>
        <a:xfrm>
          <a:off x="1079500" y="13433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153091</xdr:rowOff>
    </xdr:from>
    <xdr:ext cx="469744" cy="259045"/>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895428" y="13526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6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a:extLst>
            <a:ext uri="{FF2B5EF4-FFF2-40B4-BE49-F238E27FC236}">
              <a16:creationId xmlns:a16="http://schemas.microsoft.com/office/drawing/2014/main" id="{00000000-0008-0000-06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5855</xdr:rowOff>
    </xdr:from>
    <xdr:to>
      <xdr:col>24</xdr:col>
      <xdr:colOff>62865</xdr:colOff>
      <xdr:row>98</xdr:row>
      <xdr:rowOff>76949</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4633595" y="15607805"/>
          <a:ext cx="1270" cy="1271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80776</xdr:rowOff>
    </xdr:from>
    <xdr:ext cx="534377" cy="259045"/>
    <xdr:sp macro="" textlink="">
      <xdr:nvSpPr>
        <xdr:cNvPr id="234" name="扶助費最小値テキスト">
          <a:extLst>
            <a:ext uri="{FF2B5EF4-FFF2-40B4-BE49-F238E27FC236}">
              <a16:creationId xmlns:a16="http://schemas.microsoft.com/office/drawing/2014/main" id="{00000000-0008-0000-0600-0000EA000000}"/>
            </a:ext>
          </a:extLst>
        </xdr:cNvPr>
        <xdr:cNvSpPr txBox="1"/>
      </xdr:nvSpPr>
      <xdr:spPr>
        <a:xfrm>
          <a:off x="4686300" y="16882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76949</xdr:rowOff>
    </xdr:from>
    <xdr:to>
      <xdr:col>24</xdr:col>
      <xdr:colOff>152400</xdr:colOff>
      <xdr:row>98</xdr:row>
      <xdr:rowOff>76949</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6879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123982</xdr:rowOff>
    </xdr:from>
    <xdr:ext cx="599010" cy="259045"/>
    <xdr:sp macro="" textlink="">
      <xdr:nvSpPr>
        <xdr:cNvPr id="236" name="扶助費最大値テキスト">
          <a:extLst>
            <a:ext uri="{FF2B5EF4-FFF2-40B4-BE49-F238E27FC236}">
              <a16:creationId xmlns:a16="http://schemas.microsoft.com/office/drawing/2014/main" id="{00000000-0008-0000-0600-0000EC000000}"/>
            </a:ext>
          </a:extLst>
        </xdr:cNvPr>
        <xdr:cNvSpPr txBox="1"/>
      </xdr:nvSpPr>
      <xdr:spPr>
        <a:xfrm>
          <a:off x="4686300" y="15383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5855</xdr:rowOff>
    </xdr:from>
    <xdr:to>
      <xdr:col>24</xdr:col>
      <xdr:colOff>152400</xdr:colOff>
      <xdr:row>91</xdr:row>
      <xdr:rowOff>5855</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5607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40487</xdr:rowOff>
    </xdr:from>
    <xdr:to>
      <xdr:col>24</xdr:col>
      <xdr:colOff>63500</xdr:colOff>
      <xdr:row>96</xdr:row>
      <xdr:rowOff>8852</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3797300" y="16328237"/>
          <a:ext cx="838200" cy="139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152964</xdr:rowOff>
    </xdr:from>
    <xdr:ext cx="599010" cy="259045"/>
    <xdr:sp macro="" textlink="">
      <xdr:nvSpPr>
        <xdr:cNvPr id="239" name="扶助費平均値テキスト">
          <a:extLst>
            <a:ext uri="{FF2B5EF4-FFF2-40B4-BE49-F238E27FC236}">
              <a16:creationId xmlns:a16="http://schemas.microsoft.com/office/drawing/2014/main" id="{00000000-0008-0000-0600-0000EF000000}"/>
            </a:ext>
          </a:extLst>
        </xdr:cNvPr>
        <xdr:cNvSpPr txBox="1"/>
      </xdr:nvSpPr>
      <xdr:spPr>
        <a:xfrm>
          <a:off x="4686300" y="160978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130087</xdr:rowOff>
    </xdr:from>
    <xdr:to>
      <xdr:col>24</xdr:col>
      <xdr:colOff>114300</xdr:colOff>
      <xdr:row>95</xdr:row>
      <xdr:rowOff>60237</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4584700" y="16246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8852</xdr:rowOff>
    </xdr:from>
    <xdr:to>
      <xdr:col>19</xdr:col>
      <xdr:colOff>177800</xdr:colOff>
      <xdr:row>96</xdr:row>
      <xdr:rowOff>114554</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908300" y="16468052"/>
          <a:ext cx="889000" cy="105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79299</xdr:rowOff>
    </xdr:from>
    <xdr:to>
      <xdr:col>20</xdr:col>
      <xdr:colOff>38100</xdr:colOff>
      <xdr:row>96</xdr:row>
      <xdr:rowOff>9449</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3746500" y="16367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25976</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497795" y="16142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3378</xdr:rowOff>
    </xdr:from>
    <xdr:to>
      <xdr:col>15</xdr:col>
      <xdr:colOff>50800</xdr:colOff>
      <xdr:row>96</xdr:row>
      <xdr:rowOff>114554</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a:off x="2019300" y="16462578"/>
          <a:ext cx="889000" cy="111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10058</xdr:rowOff>
    </xdr:from>
    <xdr:to>
      <xdr:col>15</xdr:col>
      <xdr:colOff>101600</xdr:colOff>
      <xdr:row>96</xdr:row>
      <xdr:rowOff>111658</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2857500" y="16469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128185</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641111" y="16244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3378</xdr:rowOff>
    </xdr:from>
    <xdr:to>
      <xdr:col>10</xdr:col>
      <xdr:colOff>114300</xdr:colOff>
      <xdr:row>97</xdr:row>
      <xdr:rowOff>122199</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flipV="1">
          <a:off x="1130300" y="16462578"/>
          <a:ext cx="889000" cy="290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29744</xdr:rowOff>
    </xdr:from>
    <xdr:to>
      <xdr:col>10</xdr:col>
      <xdr:colOff>165100</xdr:colOff>
      <xdr:row>95</xdr:row>
      <xdr:rowOff>131344</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968500" y="16317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147871</xdr:rowOff>
    </xdr:from>
    <xdr:ext cx="59901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719795" y="16092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158268</xdr:rowOff>
    </xdr:from>
    <xdr:to>
      <xdr:col>6</xdr:col>
      <xdr:colOff>38100</xdr:colOff>
      <xdr:row>97</xdr:row>
      <xdr:rowOff>88418</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079500" y="16617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104945</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863111" y="16392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161137</xdr:rowOff>
    </xdr:from>
    <xdr:to>
      <xdr:col>24</xdr:col>
      <xdr:colOff>114300</xdr:colOff>
      <xdr:row>95</xdr:row>
      <xdr:rowOff>91287</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4584700" y="16277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139564</xdr:rowOff>
    </xdr:from>
    <xdr:ext cx="599010" cy="259045"/>
    <xdr:sp macro="" textlink="">
      <xdr:nvSpPr>
        <xdr:cNvPr id="258" name="扶助費該当値テキスト">
          <a:extLst>
            <a:ext uri="{FF2B5EF4-FFF2-40B4-BE49-F238E27FC236}">
              <a16:creationId xmlns:a16="http://schemas.microsoft.com/office/drawing/2014/main" id="{00000000-0008-0000-0600-000002010000}"/>
            </a:ext>
          </a:extLst>
        </xdr:cNvPr>
        <xdr:cNvSpPr txBox="1"/>
      </xdr:nvSpPr>
      <xdr:spPr>
        <a:xfrm>
          <a:off x="4686300" y="162558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129502</xdr:rowOff>
    </xdr:from>
    <xdr:to>
      <xdr:col>20</xdr:col>
      <xdr:colOff>38100</xdr:colOff>
      <xdr:row>96</xdr:row>
      <xdr:rowOff>59652</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3746500" y="1641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50779</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3497795" y="16509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63754</xdr:rowOff>
    </xdr:from>
    <xdr:to>
      <xdr:col>15</xdr:col>
      <xdr:colOff>101600</xdr:colOff>
      <xdr:row>96</xdr:row>
      <xdr:rowOff>165354</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2857500" y="16522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156481</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2641111" y="16615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124028</xdr:rowOff>
    </xdr:from>
    <xdr:to>
      <xdr:col>10</xdr:col>
      <xdr:colOff>165100</xdr:colOff>
      <xdr:row>96</xdr:row>
      <xdr:rowOff>54178</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968500" y="16411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45305</xdr:rowOff>
    </xdr:from>
    <xdr:ext cx="599010"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1719795" y="165045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71399</xdr:rowOff>
    </xdr:from>
    <xdr:to>
      <xdr:col>6</xdr:col>
      <xdr:colOff>38100</xdr:colOff>
      <xdr:row>98</xdr:row>
      <xdr:rowOff>1549</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079500" y="16702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164126</xdr:rowOff>
    </xdr:from>
    <xdr:ext cx="534377"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863111" y="16794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2" name="補助費等グラフ枠">
          <a:extLst>
            <a:ext uri="{FF2B5EF4-FFF2-40B4-BE49-F238E27FC236}">
              <a16:creationId xmlns:a16="http://schemas.microsoft.com/office/drawing/2014/main" id="{00000000-0008-0000-0600-000024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135683</xdr:rowOff>
    </xdr:from>
    <xdr:to>
      <xdr:col>54</xdr:col>
      <xdr:colOff>189865</xdr:colOff>
      <xdr:row>39</xdr:row>
      <xdr:rowOff>164955</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10475595" y="5793533"/>
          <a:ext cx="1270" cy="1057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168782</xdr:rowOff>
    </xdr:from>
    <xdr:ext cx="534377" cy="259045"/>
    <xdr:sp macro="" textlink="">
      <xdr:nvSpPr>
        <xdr:cNvPr id="294" name="補助費等最小値テキスト">
          <a:extLst>
            <a:ext uri="{FF2B5EF4-FFF2-40B4-BE49-F238E27FC236}">
              <a16:creationId xmlns:a16="http://schemas.microsoft.com/office/drawing/2014/main" id="{00000000-0008-0000-0600-000026010000}"/>
            </a:ext>
          </a:extLst>
        </xdr:cNvPr>
        <xdr:cNvSpPr txBox="1"/>
      </xdr:nvSpPr>
      <xdr:spPr>
        <a:xfrm>
          <a:off x="10528300" y="6855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164955</xdr:rowOff>
    </xdr:from>
    <xdr:to>
      <xdr:col>55</xdr:col>
      <xdr:colOff>88900</xdr:colOff>
      <xdr:row>39</xdr:row>
      <xdr:rowOff>164955</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6851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82360</xdr:rowOff>
    </xdr:from>
    <xdr:ext cx="599010" cy="259045"/>
    <xdr:sp macro="" textlink="">
      <xdr:nvSpPr>
        <xdr:cNvPr id="296" name="補助費等最大値テキスト">
          <a:extLst>
            <a:ext uri="{FF2B5EF4-FFF2-40B4-BE49-F238E27FC236}">
              <a16:creationId xmlns:a16="http://schemas.microsoft.com/office/drawing/2014/main" id="{00000000-0008-0000-0600-000028010000}"/>
            </a:ext>
          </a:extLst>
        </xdr:cNvPr>
        <xdr:cNvSpPr txBox="1"/>
      </xdr:nvSpPr>
      <xdr:spPr>
        <a:xfrm>
          <a:off x="10528300" y="5568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135683</xdr:rowOff>
    </xdr:from>
    <xdr:to>
      <xdr:col>55</xdr:col>
      <xdr:colOff>88900</xdr:colOff>
      <xdr:row>33</xdr:row>
      <xdr:rowOff>135683</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10388600" y="5793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122489</xdr:rowOff>
    </xdr:from>
    <xdr:to>
      <xdr:col>55</xdr:col>
      <xdr:colOff>0</xdr:colOff>
      <xdr:row>38</xdr:row>
      <xdr:rowOff>148137</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9639300" y="6637589"/>
          <a:ext cx="838200" cy="25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45603</xdr:rowOff>
    </xdr:from>
    <xdr:ext cx="534377" cy="259045"/>
    <xdr:sp macro="" textlink="">
      <xdr:nvSpPr>
        <xdr:cNvPr id="299" name="補助費等平均値テキスト">
          <a:extLst>
            <a:ext uri="{FF2B5EF4-FFF2-40B4-BE49-F238E27FC236}">
              <a16:creationId xmlns:a16="http://schemas.microsoft.com/office/drawing/2014/main" id="{00000000-0008-0000-0600-00002B010000}"/>
            </a:ext>
          </a:extLst>
        </xdr:cNvPr>
        <xdr:cNvSpPr txBox="1"/>
      </xdr:nvSpPr>
      <xdr:spPr>
        <a:xfrm>
          <a:off x="10528300" y="62178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22726</xdr:rowOff>
    </xdr:from>
    <xdr:to>
      <xdr:col>55</xdr:col>
      <xdr:colOff>50800</xdr:colOff>
      <xdr:row>37</xdr:row>
      <xdr:rowOff>124326</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10426700" y="6366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148137</xdr:rowOff>
    </xdr:from>
    <xdr:to>
      <xdr:col>50</xdr:col>
      <xdr:colOff>114300</xdr:colOff>
      <xdr:row>38</xdr:row>
      <xdr:rowOff>152959</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8750300" y="6663237"/>
          <a:ext cx="889000" cy="4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11688</xdr:rowOff>
    </xdr:from>
    <xdr:to>
      <xdr:col>50</xdr:col>
      <xdr:colOff>165100</xdr:colOff>
      <xdr:row>37</xdr:row>
      <xdr:rowOff>113288</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9588500" y="635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129815</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372111" y="6130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152959</xdr:rowOff>
    </xdr:from>
    <xdr:to>
      <xdr:col>45</xdr:col>
      <xdr:colOff>177800</xdr:colOff>
      <xdr:row>39</xdr:row>
      <xdr:rowOff>39747</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flipV="1">
          <a:off x="7861300" y="6668059"/>
          <a:ext cx="889000" cy="58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8944</xdr:rowOff>
    </xdr:from>
    <xdr:to>
      <xdr:col>46</xdr:col>
      <xdr:colOff>38100</xdr:colOff>
      <xdr:row>37</xdr:row>
      <xdr:rowOff>110544</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8699500" y="635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127071</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483111" y="6127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125364</xdr:rowOff>
    </xdr:from>
    <xdr:to>
      <xdr:col>41</xdr:col>
      <xdr:colOff>50800</xdr:colOff>
      <xdr:row>39</xdr:row>
      <xdr:rowOff>39747</xdr:rowOff>
    </xdr:to>
    <xdr:cxnSp macro="">
      <xdr:nvCxnSpPr>
        <xdr:cNvPr id="307" name="直線コネクタ 306">
          <a:extLst>
            <a:ext uri="{FF2B5EF4-FFF2-40B4-BE49-F238E27FC236}">
              <a16:creationId xmlns:a16="http://schemas.microsoft.com/office/drawing/2014/main" id="{00000000-0008-0000-0600-000033010000}"/>
            </a:ext>
          </a:extLst>
        </xdr:cNvPr>
        <xdr:cNvCxnSpPr/>
      </xdr:nvCxnSpPr>
      <xdr:spPr>
        <a:xfrm>
          <a:off x="6972300" y="5611764"/>
          <a:ext cx="889000" cy="1114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43485</xdr:rowOff>
    </xdr:from>
    <xdr:to>
      <xdr:col>41</xdr:col>
      <xdr:colOff>101600</xdr:colOff>
      <xdr:row>37</xdr:row>
      <xdr:rowOff>145085</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7810500" y="638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161612</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594111" y="6162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149675</xdr:rowOff>
    </xdr:from>
    <xdr:to>
      <xdr:col>36</xdr:col>
      <xdr:colOff>165100</xdr:colOff>
      <xdr:row>31</xdr:row>
      <xdr:rowOff>79825</xdr:rowOff>
    </xdr:to>
    <xdr:sp macro="" textlink="">
      <xdr:nvSpPr>
        <xdr:cNvPr id="310" name="フローチャート: 判断 309">
          <a:extLst>
            <a:ext uri="{FF2B5EF4-FFF2-40B4-BE49-F238E27FC236}">
              <a16:creationId xmlns:a16="http://schemas.microsoft.com/office/drawing/2014/main" id="{00000000-0008-0000-0600-000036010000}"/>
            </a:ext>
          </a:extLst>
        </xdr:cNvPr>
        <xdr:cNvSpPr/>
      </xdr:nvSpPr>
      <xdr:spPr>
        <a:xfrm>
          <a:off x="6921500" y="5293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29</xdr:row>
      <xdr:rowOff>96352</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672795" y="5068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71689</xdr:rowOff>
    </xdr:from>
    <xdr:to>
      <xdr:col>55</xdr:col>
      <xdr:colOff>50800</xdr:colOff>
      <xdr:row>39</xdr:row>
      <xdr:rowOff>1839</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10426700" y="6586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50116</xdr:rowOff>
    </xdr:from>
    <xdr:ext cx="534377" cy="259045"/>
    <xdr:sp macro="" textlink="">
      <xdr:nvSpPr>
        <xdr:cNvPr id="318" name="補助費等該当値テキスト">
          <a:extLst>
            <a:ext uri="{FF2B5EF4-FFF2-40B4-BE49-F238E27FC236}">
              <a16:creationId xmlns:a16="http://schemas.microsoft.com/office/drawing/2014/main" id="{00000000-0008-0000-0600-00003E010000}"/>
            </a:ext>
          </a:extLst>
        </xdr:cNvPr>
        <xdr:cNvSpPr txBox="1"/>
      </xdr:nvSpPr>
      <xdr:spPr>
        <a:xfrm>
          <a:off x="10528300" y="6565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97337</xdr:rowOff>
    </xdr:from>
    <xdr:to>
      <xdr:col>50</xdr:col>
      <xdr:colOff>165100</xdr:colOff>
      <xdr:row>39</xdr:row>
      <xdr:rowOff>27487</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9588500" y="6612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39</xdr:row>
      <xdr:rowOff>18614</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9372111" y="6705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102159</xdr:rowOff>
    </xdr:from>
    <xdr:to>
      <xdr:col>46</xdr:col>
      <xdr:colOff>38100</xdr:colOff>
      <xdr:row>39</xdr:row>
      <xdr:rowOff>32309</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8699500" y="6617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39</xdr:row>
      <xdr:rowOff>23436</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8483111" y="6709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160397</xdr:rowOff>
    </xdr:from>
    <xdr:to>
      <xdr:col>41</xdr:col>
      <xdr:colOff>101600</xdr:colOff>
      <xdr:row>39</xdr:row>
      <xdr:rowOff>90547</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7810500" y="6675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81674</xdr:rowOff>
    </xdr:from>
    <xdr:ext cx="534377"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7594111" y="6768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74564</xdr:rowOff>
    </xdr:from>
    <xdr:to>
      <xdr:col>36</xdr:col>
      <xdr:colOff>165100</xdr:colOff>
      <xdr:row>33</xdr:row>
      <xdr:rowOff>4714</xdr:rowOff>
    </xdr:to>
    <xdr:sp macro="" textlink="">
      <xdr:nvSpPr>
        <xdr:cNvPr id="325" name="楕円 324">
          <a:extLst>
            <a:ext uri="{FF2B5EF4-FFF2-40B4-BE49-F238E27FC236}">
              <a16:creationId xmlns:a16="http://schemas.microsoft.com/office/drawing/2014/main" id="{00000000-0008-0000-0600-000045010000}"/>
            </a:ext>
          </a:extLst>
        </xdr:cNvPr>
        <xdr:cNvSpPr/>
      </xdr:nvSpPr>
      <xdr:spPr>
        <a:xfrm>
          <a:off x="6921500" y="5560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167291</xdr:rowOff>
    </xdr:from>
    <xdr:ext cx="599010"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672795" y="5653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3" name="正方形/長方形 332">
          <a:extLst>
            <a:ext uri="{FF2B5EF4-FFF2-40B4-BE49-F238E27FC236}">
              <a16:creationId xmlns:a16="http://schemas.microsoft.com/office/drawing/2014/main" id="{00000000-0008-0000-0600-00004D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4" name="正方形/長方形 333">
          <a:extLst>
            <a:ext uri="{FF2B5EF4-FFF2-40B4-BE49-F238E27FC236}">
              <a16:creationId xmlns:a16="http://schemas.microsoft.com/office/drawing/2014/main" id="{00000000-0008-0000-0600-00004E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2" name="普通建設事業費グラフ枠">
          <a:extLst>
            <a:ext uri="{FF2B5EF4-FFF2-40B4-BE49-F238E27FC236}">
              <a16:creationId xmlns:a16="http://schemas.microsoft.com/office/drawing/2014/main" id="{00000000-0008-0000-0600-000060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74353</xdr:rowOff>
    </xdr:from>
    <xdr:to>
      <xdr:col>54</xdr:col>
      <xdr:colOff>189865</xdr:colOff>
      <xdr:row>59</xdr:row>
      <xdr:rowOff>114407</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10475595" y="8646853"/>
          <a:ext cx="1270" cy="1583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118234</xdr:rowOff>
    </xdr:from>
    <xdr:ext cx="534377" cy="259045"/>
    <xdr:sp macro="" textlink="">
      <xdr:nvSpPr>
        <xdr:cNvPr id="354" name="普通建設事業費最小値テキスト">
          <a:extLst>
            <a:ext uri="{FF2B5EF4-FFF2-40B4-BE49-F238E27FC236}">
              <a16:creationId xmlns:a16="http://schemas.microsoft.com/office/drawing/2014/main" id="{00000000-0008-0000-0600-000062010000}"/>
            </a:ext>
          </a:extLst>
        </xdr:cNvPr>
        <xdr:cNvSpPr txBox="1"/>
      </xdr:nvSpPr>
      <xdr:spPr>
        <a:xfrm>
          <a:off x="10528300" y="10233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114407</xdr:rowOff>
    </xdr:from>
    <xdr:to>
      <xdr:col>55</xdr:col>
      <xdr:colOff>88900</xdr:colOff>
      <xdr:row>59</xdr:row>
      <xdr:rowOff>114407</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10388600" y="1022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21030</xdr:rowOff>
    </xdr:from>
    <xdr:ext cx="599010" cy="259045"/>
    <xdr:sp macro="" textlink="">
      <xdr:nvSpPr>
        <xdr:cNvPr id="356" name="普通建設事業費最大値テキスト">
          <a:extLst>
            <a:ext uri="{FF2B5EF4-FFF2-40B4-BE49-F238E27FC236}">
              <a16:creationId xmlns:a16="http://schemas.microsoft.com/office/drawing/2014/main" id="{00000000-0008-0000-0600-000064010000}"/>
            </a:ext>
          </a:extLst>
        </xdr:cNvPr>
        <xdr:cNvSpPr txBox="1"/>
      </xdr:nvSpPr>
      <xdr:spPr>
        <a:xfrm>
          <a:off x="10528300" y="8422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74353</xdr:rowOff>
    </xdr:from>
    <xdr:to>
      <xdr:col>55</xdr:col>
      <xdr:colOff>88900</xdr:colOff>
      <xdr:row>50</xdr:row>
      <xdr:rowOff>74353</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10388600" y="8646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23457</xdr:rowOff>
    </xdr:from>
    <xdr:to>
      <xdr:col>55</xdr:col>
      <xdr:colOff>0</xdr:colOff>
      <xdr:row>58</xdr:row>
      <xdr:rowOff>24274</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9639300" y="9967557"/>
          <a:ext cx="838200" cy="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128677</xdr:rowOff>
    </xdr:from>
    <xdr:ext cx="534377" cy="259045"/>
    <xdr:sp macro="" textlink="">
      <xdr:nvSpPr>
        <xdr:cNvPr id="359" name="普通建設事業費平均値テキスト">
          <a:extLst>
            <a:ext uri="{FF2B5EF4-FFF2-40B4-BE49-F238E27FC236}">
              <a16:creationId xmlns:a16="http://schemas.microsoft.com/office/drawing/2014/main" id="{00000000-0008-0000-0600-000067010000}"/>
            </a:ext>
          </a:extLst>
        </xdr:cNvPr>
        <xdr:cNvSpPr txBox="1"/>
      </xdr:nvSpPr>
      <xdr:spPr>
        <a:xfrm>
          <a:off x="10528300" y="93869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105800</xdr:rowOff>
    </xdr:from>
    <xdr:to>
      <xdr:col>55</xdr:col>
      <xdr:colOff>50800</xdr:colOff>
      <xdr:row>56</xdr:row>
      <xdr:rowOff>35950</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10426700" y="953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24274</xdr:rowOff>
    </xdr:from>
    <xdr:to>
      <xdr:col>50</xdr:col>
      <xdr:colOff>114300</xdr:colOff>
      <xdr:row>58</xdr:row>
      <xdr:rowOff>65667</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flipV="1">
          <a:off x="8750300" y="9968374"/>
          <a:ext cx="889000" cy="41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27080</xdr:rowOff>
    </xdr:from>
    <xdr:to>
      <xdr:col>50</xdr:col>
      <xdr:colOff>165100</xdr:colOff>
      <xdr:row>56</xdr:row>
      <xdr:rowOff>128680</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9588500" y="962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145207</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372111" y="9403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135275</xdr:rowOff>
    </xdr:from>
    <xdr:to>
      <xdr:col>45</xdr:col>
      <xdr:colOff>177800</xdr:colOff>
      <xdr:row>58</xdr:row>
      <xdr:rowOff>65667</xdr:rowOff>
    </xdr:to>
    <xdr:cxnSp macro="">
      <xdr:nvCxnSpPr>
        <xdr:cNvPr id="364" name="直線コネクタ 363">
          <a:extLst>
            <a:ext uri="{FF2B5EF4-FFF2-40B4-BE49-F238E27FC236}">
              <a16:creationId xmlns:a16="http://schemas.microsoft.com/office/drawing/2014/main" id="{00000000-0008-0000-0600-00006C010000}"/>
            </a:ext>
          </a:extLst>
        </xdr:cNvPr>
        <xdr:cNvCxnSpPr/>
      </xdr:nvCxnSpPr>
      <xdr:spPr>
        <a:xfrm>
          <a:off x="7861300" y="9907925"/>
          <a:ext cx="889000" cy="101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6996</xdr:rowOff>
    </xdr:from>
    <xdr:to>
      <xdr:col>46</xdr:col>
      <xdr:colOff>38100</xdr:colOff>
      <xdr:row>56</xdr:row>
      <xdr:rowOff>108596</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8699500" y="9608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125123</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483111" y="9383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135275</xdr:rowOff>
    </xdr:from>
    <xdr:to>
      <xdr:col>41</xdr:col>
      <xdr:colOff>50800</xdr:colOff>
      <xdr:row>58</xdr:row>
      <xdr:rowOff>129756</xdr:rowOff>
    </xdr:to>
    <xdr:cxnSp macro="">
      <xdr:nvCxnSpPr>
        <xdr:cNvPr id="367" name="直線コネクタ 366">
          <a:extLst>
            <a:ext uri="{FF2B5EF4-FFF2-40B4-BE49-F238E27FC236}">
              <a16:creationId xmlns:a16="http://schemas.microsoft.com/office/drawing/2014/main" id="{00000000-0008-0000-0600-00006F010000}"/>
            </a:ext>
          </a:extLst>
        </xdr:cNvPr>
        <xdr:cNvCxnSpPr/>
      </xdr:nvCxnSpPr>
      <xdr:spPr>
        <a:xfrm flipV="1">
          <a:off x="6972300" y="9907925"/>
          <a:ext cx="889000" cy="165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3584</xdr:rowOff>
    </xdr:from>
    <xdr:to>
      <xdr:col>41</xdr:col>
      <xdr:colOff>101600</xdr:colOff>
      <xdr:row>56</xdr:row>
      <xdr:rowOff>105184</xdr:rowOff>
    </xdr:to>
    <xdr:sp macro="" textlink="">
      <xdr:nvSpPr>
        <xdr:cNvPr id="368" name="フローチャート: 判断 367">
          <a:extLst>
            <a:ext uri="{FF2B5EF4-FFF2-40B4-BE49-F238E27FC236}">
              <a16:creationId xmlns:a16="http://schemas.microsoft.com/office/drawing/2014/main" id="{00000000-0008-0000-0600-000070010000}"/>
            </a:ext>
          </a:extLst>
        </xdr:cNvPr>
        <xdr:cNvSpPr/>
      </xdr:nvSpPr>
      <xdr:spPr>
        <a:xfrm>
          <a:off x="7810500" y="9604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121711</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594111" y="9380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18491</xdr:rowOff>
    </xdr:from>
    <xdr:to>
      <xdr:col>36</xdr:col>
      <xdr:colOff>165100</xdr:colOff>
      <xdr:row>55</xdr:row>
      <xdr:rowOff>120091</xdr:rowOff>
    </xdr:to>
    <xdr:sp macro="" textlink="">
      <xdr:nvSpPr>
        <xdr:cNvPr id="370" name="フローチャート: 判断 369">
          <a:extLst>
            <a:ext uri="{FF2B5EF4-FFF2-40B4-BE49-F238E27FC236}">
              <a16:creationId xmlns:a16="http://schemas.microsoft.com/office/drawing/2014/main" id="{00000000-0008-0000-0600-000072010000}"/>
            </a:ext>
          </a:extLst>
        </xdr:cNvPr>
        <xdr:cNvSpPr/>
      </xdr:nvSpPr>
      <xdr:spPr>
        <a:xfrm>
          <a:off x="6921500" y="9448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136618</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705111" y="9223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144107</xdr:rowOff>
    </xdr:from>
    <xdr:to>
      <xdr:col>55</xdr:col>
      <xdr:colOff>50800</xdr:colOff>
      <xdr:row>58</xdr:row>
      <xdr:rowOff>74257</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10426700" y="9916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122534</xdr:rowOff>
    </xdr:from>
    <xdr:ext cx="534377" cy="259045"/>
    <xdr:sp macro="" textlink="">
      <xdr:nvSpPr>
        <xdr:cNvPr id="378" name="普通建設事業費該当値テキスト">
          <a:extLst>
            <a:ext uri="{FF2B5EF4-FFF2-40B4-BE49-F238E27FC236}">
              <a16:creationId xmlns:a16="http://schemas.microsoft.com/office/drawing/2014/main" id="{00000000-0008-0000-0600-00007A010000}"/>
            </a:ext>
          </a:extLst>
        </xdr:cNvPr>
        <xdr:cNvSpPr txBox="1"/>
      </xdr:nvSpPr>
      <xdr:spPr>
        <a:xfrm>
          <a:off x="10528300" y="9895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144924</xdr:rowOff>
    </xdr:from>
    <xdr:to>
      <xdr:col>50</xdr:col>
      <xdr:colOff>165100</xdr:colOff>
      <xdr:row>58</xdr:row>
      <xdr:rowOff>75074</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9588500" y="9917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66201</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9372111" y="10010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14867</xdr:rowOff>
    </xdr:from>
    <xdr:to>
      <xdr:col>46</xdr:col>
      <xdr:colOff>38100</xdr:colOff>
      <xdr:row>58</xdr:row>
      <xdr:rowOff>116467</xdr:rowOff>
    </xdr:to>
    <xdr:sp macro="" textlink="">
      <xdr:nvSpPr>
        <xdr:cNvPr id="381" name="楕円 380">
          <a:extLst>
            <a:ext uri="{FF2B5EF4-FFF2-40B4-BE49-F238E27FC236}">
              <a16:creationId xmlns:a16="http://schemas.microsoft.com/office/drawing/2014/main" id="{00000000-0008-0000-0600-00007D010000}"/>
            </a:ext>
          </a:extLst>
        </xdr:cNvPr>
        <xdr:cNvSpPr/>
      </xdr:nvSpPr>
      <xdr:spPr>
        <a:xfrm>
          <a:off x="8699500" y="9958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107594</xdr:rowOff>
    </xdr:from>
    <xdr:ext cx="534377"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8483111" y="10051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84475</xdr:rowOff>
    </xdr:from>
    <xdr:to>
      <xdr:col>41</xdr:col>
      <xdr:colOff>101600</xdr:colOff>
      <xdr:row>58</xdr:row>
      <xdr:rowOff>14625</xdr:rowOff>
    </xdr:to>
    <xdr:sp macro="" textlink="">
      <xdr:nvSpPr>
        <xdr:cNvPr id="383" name="楕円 382">
          <a:extLst>
            <a:ext uri="{FF2B5EF4-FFF2-40B4-BE49-F238E27FC236}">
              <a16:creationId xmlns:a16="http://schemas.microsoft.com/office/drawing/2014/main" id="{00000000-0008-0000-0600-00007F010000}"/>
            </a:ext>
          </a:extLst>
        </xdr:cNvPr>
        <xdr:cNvSpPr/>
      </xdr:nvSpPr>
      <xdr:spPr>
        <a:xfrm>
          <a:off x="7810500" y="985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5752</xdr:rowOff>
    </xdr:from>
    <xdr:ext cx="534377"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7594111" y="9949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78956</xdr:rowOff>
    </xdr:from>
    <xdr:to>
      <xdr:col>36</xdr:col>
      <xdr:colOff>165100</xdr:colOff>
      <xdr:row>59</xdr:row>
      <xdr:rowOff>9106</xdr:rowOff>
    </xdr:to>
    <xdr:sp macro="" textlink="">
      <xdr:nvSpPr>
        <xdr:cNvPr id="385" name="楕円 384">
          <a:extLst>
            <a:ext uri="{FF2B5EF4-FFF2-40B4-BE49-F238E27FC236}">
              <a16:creationId xmlns:a16="http://schemas.microsoft.com/office/drawing/2014/main" id="{00000000-0008-0000-0600-000081010000}"/>
            </a:ext>
          </a:extLst>
        </xdr:cNvPr>
        <xdr:cNvSpPr/>
      </xdr:nvSpPr>
      <xdr:spPr>
        <a:xfrm>
          <a:off x="6921500" y="10023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233</xdr:rowOff>
    </xdr:from>
    <xdr:ext cx="534377"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705111" y="10115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2" name="正方形/長方形 391">
          <a:extLst>
            <a:ext uri="{FF2B5EF4-FFF2-40B4-BE49-F238E27FC236}">
              <a16:creationId xmlns:a16="http://schemas.microsoft.com/office/drawing/2014/main" id="{00000000-0008-0000-0600-000088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3" name="正方形/長方形 392">
          <a:extLst>
            <a:ext uri="{FF2B5EF4-FFF2-40B4-BE49-F238E27FC236}">
              <a16:creationId xmlns:a16="http://schemas.microsoft.com/office/drawing/2014/main" id="{00000000-0008-0000-0600-000089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4" name="正方形/長方形 393">
          <a:extLst>
            <a:ext uri="{FF2B5EF4-FFF2-40B4-BE49-F238E27FC236}">
              <a16:creationId xmlns:a16="http://schemas.microsoft.com/office/drawing/2014/main" id="{00000000-0008-0000-0600-00008A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7" name="普通建設事業費 （ うち新規整備　）グラフ枠">
          <a:extLst>
            <a:ext uri="{FF2B5EF4-FFF2-40B4-BE49-F238E27FC236}">
              <a16:creationId xmlns:a16="http://schemas.microsoft.com/office/drawing/2014/main" id="{00000000-0008-0000-0600-000097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105821</xdr:rowOff>
    </xdr:from>
    <xdr:to>
      <xdr:col>54</xdr:col>
      <xdr:colOff>189865</xdr:colOff>
      <xdr:row>78</xdr:row>
      <xdr:rowOff>139700</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10475595" y="12107321"/>
          <a:ext cx="1270" cy="14054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9" name="普通建設事業費 （ うち新規整備　）最小値テキスト">
          <a:extLst>
            <a:ext uri="{FF2B5EF4-FFF2-40B4-BE49-F238E27FC236}">
              <a16:creationId xmlns:a16="http://schemas.microsoft.com/office/drawing/2014/main" id="{00000000-0008-0000-0600-000099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52498</xdr:rowOff>
    </xdr:from>
    <xdr:ext cx="534377" cy="259045"/>
    <xdr:sp macro="" textlink="">
      <xdr:nvSpPr>
        <xdr:cNvPr id="411" name="普通建設事業費 （ うち新規整備　）最大値テキスト">
          <a:extLst>
            <a:ext uri="{FF2B5EF4-FFF2-40B4-BE49-F238E27FC236}">
              <a16:creationId xmlns:a16="http://schemas.microsoft.com/office/drawing/2014/main" id="{00000000-0008-0000-0600-00009B010000}"/>
            </a:ext>
          </a:extLst>
        </xdr:cNvPr>
        <xdr:cNvSpPr txBox="1"/>
      </xdr:nvSpPr>
      <xdr:spPr>
        <a:xfrm>
          <a:off x="10528300" y="11882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105821</xdr:rowOff>
    </xdr:from>
    <xdr:to>
      <xdr:col>55</xdr:col>
      <xdr:colOff>88900</xdr:colOff>
      <xdr:row>70</xdr:row>
      <xdr:rowOff>105821</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10388600" y="12107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88905</xdr:rowOff>
    </xdr:from>
    <xdr:to>
      <xdr:col>55</xdr:col>
      <xdr:colOff>0</xdr:colOff>
      <xdr:row>78</xdr:row>
      <xdr:rowOff>139700</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9639300" y="13462005"/>
          <a:ext cx="838200" cy="5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63794</xdr:rowOff>
    </xdr:from>
    <xdr:ext cx="469744" cy="259045"/>
    <xdr:sp macro="" textlink="">
      <xdr:nvSpPr>
        <xdr:cNvPr id="414" name="普通建設事業費 （ うち新規整備　）平均値テキスト">
          <a:extLst>
            <a:ext uri="{FF2B5EF4-FFF2-40B4-BE49-F238E27FC236}">
              <a16:creationId xmlns:a16="http://schemas.microsoft.com/office/drawing/2014/main" id="{00000000-0008-0000-0600-00009E010000}"/>
            </a:ext>
          </a:extLst>
        </xdr:cNvPr>
        <xdr:cNvSpPr txBox="1"/>
      </xdr:nvSpPr>
      <xdr:spPr>
        <a:xfrm>
          <a:off x="10528300" y="130939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40917</xdr:rowOff>
    </xdr:from>
    <xdr:to>
      <xdr:col>55</xdr:col>
      <xdr:colOff>50800</xdr:colOff>
      <xdr:row>77</xdr:row>
      <xdr:rowOff>142517</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10426700" y="13242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88905</xdr:rowOff>
    </xdr:from>
    <xdr:to>
      <xdr:col>50</xdr:col>
      <xdr:colOff>114300</xdr:colOff>
      <xdr:row>78</xdr:row>
      <xdr:rowOff>125595</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flipV="1">
          <a:off x="8750300" y="13462005"/>
          <a:ext cx="889000" cy="36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34699</xdr:rowOff>
    </xdr:from>
    <xdr:to>
      <xdr:col>50</xdr:col>
      <xdr:colOff>165100</xdr:colOff>
      <xdr:row>77</xdr:row>
      <xdr:rowOff>136299</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9588500" y="1323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152826</xdr:rowOff>
    </xdr:from>
    <xdr:ext cx="469744"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404428" y="13011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125595</xdr:rowOff>
    </xdr:from>
    <xdr:to>
      <xdr:col>45</xdr:col>
      <xdr:colOff>177800</xdr:colOff>
      <xdr:row>78</xdr:row>
      <xdr:rowOff>139700</xdr:rowOff>
    </xdr:to>
    <xdr:cxnSp macro="">
      <xdr:nvCxnSpPr>
        <xdr:cNvPr id="419" name="直線コネクタ 418">
          <a:extLst>
            <a:ext uri="{FF2B5EF4-FFF2-40B4-BE49-F238E27FC236}">
              <a16:creationId xmlns:a16="http://schemas.microsoft.com/office/drawing/2014/main" id="{00000000-0008-0000-0600-0000A3010000}"/>
            </a:ext>
          </a:extLst>
        </xdr:cNvPr>
        <xdr:cNvCxnSpPr/>
      </xdr:nvCxnSpPr>
      <xdr:spPr>
        <a:xfrm flipV="1">
          <a:off x="7861300" y="13498695"/>
          <a:ext cx="889000" cy="14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3152</xdr:rowOff>
    </xdr:from>
    <xdr:to>
      <xdr:col>46</xdr:col>
      <xdr:colOff>38100</xdr:colOff>
      <xdr:row>77</xdr:row>
      <xdr:rowOff>104752</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8699500" y="13204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121279</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483111" y="12980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96335</xdr:rowOff>
    </xdr:from>
    <xdr:to>
      <xdr:col>41</xdr:col>
      <xdr:colOff>50800</xdr:colOff>
      <xdr:row>78</xdr:row>
      <xdr:rowOff>139700</xdr:rowOff>
    </xdr:to>
    <xdr:cxnSp macro="">
      <xdr:nvCxnSpPr>
        <xdr:cNvPr id="422" name="直線コネクタ 421">
          <a:extLst>
            <a:ext uri="{FF2B5EF4-FFF2-40B4-BE49-F238E27FC236}">
              <a16:creationId xmlns:a16="http://schemas.microsoft.com/office/drawing/2014/main" id="{00000000-0008-0000-0600-0000A6010000}"/>
            </a:ext>
          </a:extLst>
        </xdr:cNvPr>
        <xdr:cNvCxnSpPr/>
      </xdr:nvCxnSpPr>
      <xdr:spPr>
        <a:xfrm>
          <a:off x="6972300" y="13469435"/>
          <a:ext cx="889000" cy="43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135306</xdr:rowOff>
    </xdr:from>
    <xdr:to>
      <xdr:col>41</xdr:col>
      <xdr:colOff>101600</xdr:colOff>
      <xdr:row>77</xdr:row>
      <xdr:rowOff>65456</xdr:rowOff>
    </xdr:to>
    <xdr:sp macro="" textlink="">
      <xdr:nvSpPr>
        <xdr:cNvPr id="423" name="フローチャート: 判断 422">
          <a:extLst>
            <a:ext uri="{FF2B5EF4-FFF2-40B4-BE49-F238E27FC236}">
              <a16:creationId xmlns:a16="http://schemas.microsoft.com/office/drawing/2014/main" id="{00000000-0008-0000-0600-0000A7010000}"/>
            </a:ext>
          </a:extLst>
        </xdr:cNvPr>
        <xdr:cNvSpPr/>
      </xdr:nvSpPr>
      <xdr:spPr>
        <a:xfrm>
          <a:off x="7810500" y="13165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81983</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594111" y="12940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7862</xdr:rowOff>
    </xdr:from>
    <xdr:to>
      <xdr:col>36</xdr:col>
      <xdr:colOff>165100</xdr:colOff>
      <xdr:row>76</xdr:row>
      <xdr:rowOff>109462</xdr:rowOff>
    </xdr:to>
    <xdr:sp macro="" textlink="">
      <xdr:nvSpPr>
        <xdr:cNvPr id="425" name="フローチャート: 判断 424">
          <a:extLst>
            <a:ext uri="{FF2B5EF4-FFF2-40B4-BE49-F238E27FC236}">
              <a16:creationId xmlns:a16="http://schemas.microsoft.com/office/drawing/2014/main" id="{00000000-0008-0000-0600-0000A9010000}"/>
            </a:ext>
          </a:extLst>
        </xdr:cNvPr>
        <xdr:cNvSpPr/>
      </xdr:nvSpPr>
      <xdr:spPr>
        <a:xfrm>
          <a:off x="6921500" y="13038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125989</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705111" y="12813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88900</xdr:rowOff>
    </xdr:from>
    <xdr:to>
      <xdr:col>55</xdr:col>
      <xdr:colOff>50800</xdr:colOff>
      <xdr:row>79</xdr:row>
      <xdr:rowOff>19050</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10426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3827</xdr:rowOff>
    </xdr:from>
    <xdr:ext cx="249299" cy="259045"/>
    <xdr:sp macro="" textlink="">
      <xdr:nvSpPr>
        <xdr:cNvPr id="433" name="普通建設事業費 （ うち新規整備　）該当値テキスト">
          <a:extLst>
            <a:ext uri="{FF2B5EF4-FFF2-40B4-BE49-F238E27FC236}">
              <a16:creationId xmlns:a16="http://schemas.microsoft.com/office/drawing/2014/main" id="{00000000-0008-0000-0600-0000B1010000}"/>
            </a:ext>
          </a:extLst>
        </xdr:cNvPr>
        <xdr:cNvSpPr txBox="1"/>
      </xdr:nvSpPr>
      <xdr:spPr>
        <a:xfrm>
          <a:off x="10528300" y="13376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38105</xdr:rowOff>
    </xdr:from>
    <xdr:to>
      <xdr:col>50</xdr:col>
      <xdr:colOff>165100</xdr:colOff>
      <xdr:row>78</xdr:row>
      <xdr:rowOff>139705</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9588500" y="13411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130832</xdr:rowOff>
    </xdr:from>
    <xdr:ext cx="469744"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9404428" y="13503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74795</xdr:rowOff>
    </xdr:from>
    <xdr:to>
      <xdr:col>46</xdr:col>
      <xdr:colOff>38100</xdr:colOff>
      <xdr:row>79</xdr:row>
      <xdr:rowOff>4945</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8699500" y="13447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78</xdr:row>
      <xdr:rowOff>167522</xdr:rowOff>
    </xdr:from>
    <xdr:ext cx="378565"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8561017" y="135406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88900</xdr:rowOff>
    </xdr:from>
    <xdr:to>
      <xdr:col>41</xdr:col>
      <xdr:colOff>101600</xdr:colOff>
      <xdr:row>79</xdr:row>
      <xdr:rowOff>19050</xdr:rowOff>
    </xdr:to>
    <xdr:sp macro="" textlink="">
      <xdr:nvSpPr>
        <xdr:cNvPr id="438" name="楕円 437">
          <a:extLst>
            <a:ext uri="{FF2B5EF4-FFF2-40B4-BE49-F238E27FC236}">
              <a16:creationId xmlns:a16="http://schemas.microsoft.com/office/drawing/2014/main" id="{00000000-0008-0000-0600-0000B6010000}"/>
            </a:ext>
          </a:extLst>
        </xdr:cNvPr>
        <xdr:cNvSpPr/>
      </xdr:nvSpPr>
      <xdr:spPr>
        <a:xfrm>
          <a:off x="781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79</xdr:row>
      <xdr:rowOff>10177</xdr:rowOff>
    </xdr:from>
    <xdr:ext cx="249299"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773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45535</xdr:rowOff>
    </xdr:from>
    <xdr:to>
      <xdr:col>36</xdr:col>
      <xdr:colOff>165100</xdr:colOff>
      <xdr:row>78</xdr:row>
      <xdr:rowOff>147135</xdr:rowOff>
    </xdr:to>
    <xdr:sp macro="" textlink="">
      <xdr:nvSpPr>
        <xdr:cNvPr id="440" name="楕円 439">
          <a:extLst>
            <a:ext uri="{FF2B5EF4-FFF2-40B4-BE49-F238E27FC236}">
              <a16:creationId xmlns:a16="http://schemas.microsoft.com/office/drawing/2014/main" id="{00000000-0008-0000-0600-0000B8010000}"/>
            </a:ext>
          </a:extLst>
        </xdr:cNvPr>
        <xdr:cNvSpPr/>
      </xdr:nvSpPr>
      <xdr:spPr>
        <a:xfrm>
          <a:off x="6921500" y="13418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138262</xdr:rowOff>
    </xdr:from>
    <xdr:ext cx="469744"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737428" y="13511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9" name="正方形/長方形 448">
          <a:extLst>
            <a:ext uri="{FF2B5EF4-FFF2-40B4-BE49-F238E27FC236}">
              <a16:creationId xmlns:a16="http://schemas.microsoft.com/office/drawing/2014/main" id="{00000000-0008-0000-0600-0000C1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6" name="普通建設事業費 （ うち更新整備　）グラフ枠">
          <a:extLst>
            <a:ext uri="{FF2B5EF4-FFF2-40B4-BE49-F238E27FC236}">
              <a16:creationId xmlns:a16="http://schemas.microsoft.com/office/drawing/2014/main" id="{00000000-0008-0000-0600-0000D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152045</xdr:rowOff>
    </xdr:from>
    <xdr:to>
      <xdr:col>54</xdr:col>
      <xdr:colOff>189865</xdr:colOff>
      <xdr:row>98</xdr:row>
      <xdr:rowOff>112660</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10475595" y="15582545"/>
          <a:ext cx="1270" cy="1332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116487</xdr:rowOff>
    </xdr:from>
    <xdr:ext cx="469744" cy="259045"/>
    <xdr:sp macro="" textlink="">
      <xdr:nvSpPr>
        <xdr:cNvPr id="468" name="普通建設事業費 （ うち更新整備　）最小値テキスト">
          <a:extLst>
            <a:ext uri="{FF2B5EF4-FFF2-40B4-BE49-F238E27FC236}">
              <a16:creationId xmlns:a16="http://schemas.microsoft.com/office/drawing/2014/main" id="{00000000-0008-0000-0600-0000D4010000}"/>
            </a:ext>
          </a:extLst>
        </xdr:cNvPr>
        <xdr:cNvSpPr txBox="1"/>
      </xdr:nvSpPr>
      <xdr:spPr>
        <a:xfrm>
          <a:off x="10528300" y="16918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112660</xdr:rowOff>
    </xdr:from>
    <xdr:to>
      <xdr:col>55</xdr:col>
      <xdr:colOff>88900</xdr:colOff>
      <xdr:row>98</xdr:row>
      <xdr:rowOff>112660</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10388600" y="16914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98722</xdr:rowOff>
    </xdr:from>
    <xdr:ext cx="534377" cy="259045"/>
    <xdr:sp macro="" textlink="">
      <xdr:nvSpPr>
        <xdr:cNvPr id="470" name="普通建設事業費 （ うち更新整備　）最大値テキスト">
          <a:extLst>
            <a:ext uri="{FF2B5EF4-FFF2-40B4-BE49-F238E27FC236}">
              <a16:creationId xmlns:a16="http://schemas.microsoft.com/office/drawing/2014/main" id="{00000000-0008-0000-0600-0000D6010000}"/>
            </a:ext>
          </a:extLst>
        </xdr:cNvPr>
        <xdr:cNvSpPr txBox="1"/>
      </xdr:nvSpPr>
      <xdr:spPr>
        <a:xfrm>
          <a:off x="10528300" y="15357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152045</xdr:rowOff>
    </xdr:from>
    <xdr:to>
      <xdr:col>55</xdr:col>
      <xdr:colOff>88900</xdr:colOff>
      <xdr:row>90</xdr:row>
      <xdr:rowOff>152045</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10388600" y="15582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46039</xdr:rowOff>
    </xdr:from>
    <xdr:to>
      <xdr:col>55</xdr:col>
      <xdr:colOff>0</xdr:colOff>
      <xdr:row>97</xdr:row>
      <xdr:rowOff>67233</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9639300" y="16676689"/>
          <a:ext cx="838200" cy="21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98551</xdr:rowOff>
    </xdr:from>
    <xdr:ext cx="534377" cy="259045"/>
    <xdr:sp macro="" textlink="">
      <xdr:nvSpPr>
        <xdr:cNvPr id="473" name="普通建設事業費 （ うち更新整備　）平均値テキスト">
          <a:extLst>
            <a:ext uri="{FF2B5EF4-FFF2-40B4-BE49-F238E27FC236}">
              <a16:creationId xmlns:a16="http://schemas.microsoft.com/office/drawing/2014/main" id="{00000000-0008-0000-0600-0000D9010000}"/>
            </a:ext>
          </a:extLst>
        </xdr:cNvPr>
        <xdr:cNvSpPr txBox="1"/>
      </xdr:nvSpPr>
      <xdr:spPr>
        <a:xfrm>
          <a:off x="10528300" y="162148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75674</xdr:rowOff>
    </xdr:from>
    <xdr:to>
      <xdr:col>55</xdr:col>
      <xdr:colOff>50800</xdr:colOff>
      <xdr:row>96</xdr:row>
      <xdr:rowOff>5824</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10426700" y="16363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165678</xdr:rowOff>
    </xdr:from>
    <xdr:to>
      <xdr:col>50</xdr:col>
      <xdr:colOff>114300</xdr:colOff>
      <xdr:row>97</xdr:row>
      <xdr:rowOff>46039</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a:off x="8750300" y="16624878"/>
          <a:ext cx="889000" cy="51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5917</xdr:rowOff>
    </xdr:from>
    <xdr:to>
      <xdr:col>50</xdr:col>
      <xdr:colOff>165100</xdr:colOff>
      <xdr:row>96</xdr:row>
      <xdr:rowOff>107517</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9588500" y="16465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124044</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372111" y="16240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73227</xdr:rowOff>
    </xdr:from>
    <xdr:to>
      <xdr:col>45</xdr:col>
      <xdr:colOff>177800</xdr:colOff>
      <xdr:row>96</xdr:row>
      <xdr:rowOff>165678</xdr:rowOff>
    </xdr:to>
    <xdr:cxnSp macro="">
      <xdr:nvCxnSpPr>
        <xdr:cNvPr id="478" name="直線コネクタ 477">
          <a:extLst>
            <a:ext uri="{FF2B5EF4-FFF2-40B4-BE49-F238E27FC236}">
              <a16:creationId xmlns:a16="http://schemas.microsoft.com/office/drawing/2014/main" id="{00000000-0008-0000-0600-0000DE010000}"/>
            </a:ext>
          </a:extLst>
        </xdr:cNvPr>
        <xdr:cNvCxnSpPr/>
      </xdr:nvCxnSpPr>
      <xdr:spPr>
        <a:xfrm>
          <a:off x="7861300" y="16532427"/>
          <a:ext cx="889000" cy="92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13103</xdr:rowOff>
    </xdr:from>
    <xdr:to>
      <xdr:col>46</xdr:col>
      <xdr:colOff>38100</xdr:colOff>
      <xdr:row>96</xdr:row>
      <xdr:rowOff>114703</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8699500" y="16472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131230</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483111" y="16247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73227</xdr:rowOff>
    </xdr:from>
    <xdr:to>
      <xdr:col>41</xdr:col>
      <xdr:colOff>50800</xdr:colOff>
      <xdr:row>97</xdr:row>
      <xdr:rowOff>34953</xdr:rowOff>
    </xdr:to>
    <xdr:cxnSp macro="">
      <xdr:nvCxnSpPr>
        <xdr:cNvPr id="481" name="直線コネクタ 480">
          <a:extLst>
            <a:ext uri="{FF2B5EF4-FFF2-40B4-BE49-F238E27FC236}">
              <a16:creationId xmlns:a16="http://schemas.microsoft.com/office/drawing/2014/main" id="{00000000-0008-0000-0600-0000E1010000}"/>
            </a:ext>
          </a:extLst>
        </xdr:cNvPr>
        <xdr:cNvCxnSpPr/>
      </xdr:nvCxnSpPr>
      <xdr:spPr>
        <a:xfrm flipV="1">
          <a:off x="6972300" y="16532427"/>
          <a:ext cx="889000" cy="133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34837</xdr:rowOff>
    </xdr:from>
    <xdr:to>
      <xdr:col>41</xdr:col>
      <xdr:colOff>101600</xdr:colOff>
      <xdr:row>96</xdr:row>
      <xdr:rowOff>136437</xdr:rowOff>
    </xdr:to>
    <xdr:sp macro="" textlink="">
      <xdr:nvSpPr>
        <xdr:cNvPr id="482" name="フローチャート: 判断 481">
          <a:extLst>
            <a:ext uri="{FF2B5EF4-FFF2-40B4-BE49-F238E27FC236}">
              <a16:creationId xmlns:a16="http://schemas.microsoft.com/office/drawing/2014/main" id="{00000000-0008-0000-0600-0000E2010000}"/>
            </a:ext>
          </a:extLst>
        </xdr:cNvPr>
        <xdr:cNvSpPr/>
      </xdr:nvSpPr>
      <xdr:spPr>
        <a:xfrm>
          <a:off x="7810500" y="16494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127564</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594111" y="16586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136024</xdr:rowOff>
    </xdr:from>
    <xdr:to>
      <xdr:col>36</xdr:col>
      <xdr:colOff>165100</xdr:colOff>
      <xdr:row>96</xdr:row>
      <xdr:rowOff>66174</xdr:rowOff>
    </xdr:to>
    <xdr:sp macro="" textlink="">
      <xdr:nvSpPr>
        <xdr:cNvPr id="484" name="フローチャート: 判断 483">
          <a:extLst>
            <a:ext uri="{FF2B5EF4-FFF2-40B4-BE49-F238E27FC236}">
              <a16:creationId xmlns:a16="http://schemas.microsoft.com/office/drawing/2014/main" id="{00000000-0008-0000-0600-0000E4010000}"/>
            </a:ext>
          </a:extLst>
        </xdr:cNvPr>
        <xdr:cNvSpPr/>
      </xdr:nvSpPr>
      <xdr:spPr>
        <a:xfrm>
          <a:off x="6921500" y="16423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82701</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05111" y="16199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16433</xdr:rowOff>
    </xdr:from>
    <xdr:to>
      <xdr:col>55</xdr:col>
      <xdr:colOff>50800</xdr:colOff>
      <xdr:row>97</xdr:row>
      <xdr:rowOff>118033</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10426700" y="16647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166310</xdr:rowOff>
    </xdr:from>
    <xdr:ext cx="534377" cy="259045"/>
    <xdr:sp macro="" textlink="">
      <xdr:nvSpPr>
        <xdr:cNvPr id="492" name="普通建設事業費 （ うち更新整備　）該当値テキスト">
          <a:extLst>
            <a:ext uri="{FF2B5EF4-FFF2-40B4-BE49-F238E27FC236}">
              <a16:creationId xmlns:a16="http://schemas.microsoft.com/office/drawing/2014/main" id="{00000000-0008-0000-0600-0000EC010000}"/>
            </a:ext>
          </a:extLst>
        </xdr:cNvPr>
        <xdr:cNvSpPr txBox="1"/>
      </xdr:nvSpPr>
      <xdr:spPr>
        <a:xfrm>
          <a:off x="10528300" y="16625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166689</xdr:rowOff>
    </xdr:from>
    <xdr:to>
      <xdr:col>50</xdr:col>
      <xdr:colOff>165100</xdr:colOff>
      <xdr:row>97</xdr:row>
      <xdr:rowOff>96839</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9588500" y="16625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87966</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9372111" y="16718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114878</xdr:rowOff>
    </xdr:from>
    <xdr:to>
      <xdr:col>46</xdr:col>
      <xdr:colOff>38100</xdr:colOff>
      <xdr:row>97</xdr:row>
      <xdr:rowOff>45028</xdr:rowOff>
    </xdr:to>
    <xdr:sp macro="" textlink="">
      <xdr:nvSpPr>
        <xdr:cNvPr id="495" name="楕円 494">
          <a:extLst>
            <a:ext uri="{FF2B5EF4-FFF2-40B4-BE49-F238E27FC236}">
              <a16:creationId xmlns:a16="http://schemas.microsoft.com/office/drawing/2014/main" id="{00000000-0008-0000-0600-0000EF010000}"/>
            </a:ext>
          </a:extLst>
        </xdr:cNvPr>
        <xdr:cNvSpPr/>
      </xdr:nvSpPr>
      <xdr:spPr>
        <a:xfrm>
          <a:off x="8699500" y="16574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36155</xdr:rowOff>
    </xdr:from>
    <xdr:ext cx="534377"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8483111" y="16666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22427</xdr:rowOff>
    </xdr:from>
    <xdr:to>
      <xdr:col>41</xdr:col>
      <xdr:colOff>101600</xdr:colOff>
      <xdr:row>96</xdr:row>
      <xdr:rowOff>124027</xdr:rowOff>
    </xdr:to>
    <xdr:sp macro="" textlink="">
      <xdr:nvSpPr>
        <xdr:cNvPr id="497" name="楕円 496">
          <a:extLst>
            <a:ext uri="{FF2B5EF4-FFF2-40B4-BE49-F238E27FC236}">
              <a16:creationId xmlns:a16="http://schemas.microsoft.com/office/drawing/2014/main" id="{00000000-0008-0000-0600-0000F1010000}"/>
            </a:ext>
          </a:extLst>
        </xdr:cNvPr>
        <xdr:cNvSpPr/>
      </xdr:nvSpPr>
      <xdr:spPr>
        <a:xfrm>
          <a:off x="7810500" y="16481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140554</xdr:rowOff>
    </xdr:from>
    <xdr:ext cx="534377"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7594111" y="16256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155603</xdr:rowOff>
    </xdr:from>
    <xdr:to>
      <xdr:col>36</xdr:col>
      <xdr:colOff>165100</xdr:colOff>
      <xdr:row>97</xdr:row>
      <xdr:rowOff>85753</xdr:rowOff>
    </xdr:to>
    <xdr:sp macro="" textlink="">
      <xdr:nvSpPr>
        <xdr:cNvPr id="499" name="楕円 498">
          <a:extLst>
            <a:ext uri="{FF2B5EF4-FFF2-40B4-BE49-F238E27FC236}">
              <a16:creationId xmlns:a16="http://schemas.microsoft.com/office/drawing/2014/main" id="{00000000-0008-0000-0600-0000F3010000}"/>
            </a:ext>
          </a:extLst>
        </xdr:cNvPr>
        <xdr:cNvSpPr/>
      </xdr:nvSpPr>
      <xdr:spPr>
        <a:xfrm>
          <a:off x="6921500" y="16614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76880</xdr:rowOff>
    </xdr:from>
    <xdr:ext cx="534377"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6705111" y="16707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7" name="正方形/長方形 506">
          <a:extLst>
            <a:ext uri="{FF2B5EF4-FFF2-40B4-BE49-F238E27FC236}">
              <a16:creationId xmlns:a16="http://schemas.microsoft.com/office/drawing/2014/main" id="{00000000-0008-0000-0600-0000F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8" name="正方形/長方形 507">
          <a:extLst>
            <a:ext uri="{FF2B5EF4-FFF2-40B4-BE49-F238E27FC236}">
              <a16:creationId xmlns:a16="http://schemas.microsoft.com/office/drawing/2014/main" id="{00000000-0008-0000-0600-0000F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1" name="災害復旧事業費グラフ枠">
          <a:extLst>
            <a:ext uri="{FF2B5EF4-FFF2-40B4-BE49-F238E27FC236}">
              <a16:creationId xmlns:a16="http://schemas.microsoft.com/office/drawing/2014/main" id="{00000000-0008-0000-0600-000009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30886</xdr:rowOff>
    </xdr:from>
    <xdr:to>
      <xdr:col>85</xdr:col>
      <xdr:colOff>126364</xdr:colOff>
      <xdr:row>38</xdr:row>
      <xdr:rowOff>139700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6317595" y="5517286"/>
          <a:ext cx="1269" cy="11375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23" name="災害復旧事業費最小値テキスト">
          <a:extLst>
            <a:ext uri="{FF2B5EF4-FFF2-40B4-BE49-F238E27FC236}">
              <a16:creationId xmlns:a16="http://schemas.microsoft.com/office/drawing/2014/main" id="{00000000-0008-0000-0600-00000B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149013</xdr:rowOff>
    </xdr:from>
    <xdr:ext cx="534377" cy="259045"/>
    <xdr:sp macro="" textlink="">
      <xdr:nvSpPr>
        <xdr:cNvPr id="525" name="災害復旧事業費最大値テキスト">
          <a:extLst>
            <a:ext uri="{FF2B5EF4-FFF2-40B4-BE49-F238E27FC236}">
              <a16:creationId xmlns:a16="http://schemas.microsoft.com/office/drawing/2014/main" id="{00000000-0008-0000-0600-00000D020000}"/>
            </a:ext>
          </a:extLst>
        </xdr:cNvPr>
        <xdr:cNvSpPr txBox="1"/>
      </xdr:nvSpPr>
      <xdr:spPr>
        <a:xfrm>
          <a:off x="16370300" y="5292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30886</xdr:rowOff>
    </xdr:from>
    <xdr:to>
      <xdr:col>86</xdr:col>
      <xdr:colOff>25400</xdr:colOff>
      <xdr:row>32</xdr:row>
      <xdr:rowOff>30886</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6230600" y="5517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21800</xdr:rowOff>
    </xdr:from>
    <xdr:ext cx="469744" cy="259045"/>
    <xdr:sp macro="" textlink="">
      <xdr:nvSpPr>
        <xdr:cNvPr id="528" name="災害復旧事業費平均値テキスト">
          <a:extLst>
            <a:ext uri="{FF2B5EF4-FFF2-40B4-BE49-F238E27FC236}">
              <a16:creationId xmlns:a16="http://schemas.microsoft.com/office/drawing/2014/main" id="{00000000-0008-0000-0600-000010020000}"/>
            </a:ext>
          </a:extLst>
        </xdr:cNvPr>
        <xdr:cNvSpPr txBox="1"/>
      </xdr:nvSpPr>
      <xdr:spPr>
        <a:xfrm>
          <a:off x="16370300" y="63654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170373</xdr:rowOff>
    </xdr:from>
    <xdr:to>
      <xdr:col>85</xdr:col>
      <xdr:colOff>177800</xdr:colOff>
      <xdr:row>38</xdr:row>
      <xdr:rowOff>100523</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6268700" y="6514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144450</xdr:rowOff>
    </xdr:from>
    <xdr:to>
      <xdr:col>81</xdr:col>
      <xdr:colOff>101600</xdr:colOff>
      <xdr:row>38</xdr:row>
      <xdr:rowOff>74600</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5430500" y="64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91127</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5246428" y="626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146324</xdr:rowOff>
    </xdr:from>
    <xdr:to>
      <xdr:col>76</xdr:col>
      <xdr:colOff>165100</xdr:colOff>
      <xdr:row>38</xdr:row>
      <xdr:rowOff>76474</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4541500" y="6489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93001</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357428" y="6265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36" name="直線コネクタ 535">
          <a:extLst>
            <a:ext uri="{FF2B5EF4-FFF2-40B4-BE49-F238E27FC236}">
              <a16:creationId xmlns:a16="http://schemas.microsoft.com/office/drawing/2014/main" id="{00000000-0008-0000-0600-000018020000}"/>
            </a:ext>
          </a:extLst>
        </xdr:cNvPr>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150805</xdr:rowOff>
    </xdr:from>
    <xdr:to>
      <xdr:col>72</xdr:col>
      <xdr:colOff>38100</xdr:colOff>
      <xdr:row>38</xdr:row>
      <xdr:rowOff>80955</xdr:rowOff>
    </xdr:to>
    <xdr:sp macro="" textlink="">
      <xdr:nvSpPr>
        <xdr:cNvPr id="537" name="フローチャート: 判断 536">
          <a:extLst>
            <a:ext uri="{FF2B5EF4-FFF2-40B4-BE49-F238E27FC236}">
              <a16:creationId xmlns:a16="http://schemas.microsoft.com/office/drawing/2014/main" id="{00000000-0008-0000-0600-000019020000}"/>
            </a:ext>
          </a:extLst>
        </xdr:cNvPr>
        <xdr:cNvSpPr/>
      </xdr:nvSpPr>
      <xdr:spPr>
        <a:xfrm>
          <a:off x="13652500" y="6494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97482</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468428" y="6269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63480</xdr:rowOff>
    </xdr:from>
    <xdr:to>
      <xdr:col>67</xdr:col>
      <xdr:colOff>101600</xdr:colOff>
      <xdr:row>37</xdr:row>
      <xdr:rowOff>165080</xdr:rowOff>
    </xdr:to>
    <xdr:sp macro="" textlink="">
      <xdr:nvSpPr>
        <xdr:cNvPr id="539" name="フローチャート: 判断 538">
          <a:extLst>
            <a:ext uri="{FF2B5EF4-FFF2-40B4-BE49-F238E27FC236}">
              <a16:creationId xmlns:a16="http://schemas.microsoft.com/office/drawing/2014/main" id="{00000000-0008-0000-0600-00001B020000}"/>
            </a:ext>
          </a:extLst>
        </xdr:cNvPr>
        <xdr:cNvSpPr/>
      </xdr:nvSpPr>
      <xdr:spPr>
        <a:xfrm>
          <a:off x="12763500" y="6407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10157</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579428" y="6182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3827</xdr:rowOff>
    </xdr:from>
    <xdr:ext cx="249299" cy="259045"/>
    <xdr:sp macro="" textlink="">
      <xdr:nvSpPr>
        <xdr:cNvPr id="547" name="災害復旧事業費該当値テキスト">
          <a:extLst>
            <a:ext uri="{FF2B5EF4-FFF2-40B4-BE49-F238E27FC236}">
              <a16:creationId xmlns:a16="http://schemas.microsoft.com/office/drawing/2014/main" id="{00000000-0008-0000-0600-000023020000}"/>
            </a:ext>
          </a:extLst>
        </xdr:cNvPr>
        <xdr:cNvSpPr txBox="1"/>
      </xdr:nvSpPr>
      <xdr:spPr>
        <a:xfrm>
          <a:off x="16370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52" name="楕円 551">
          <a:extLst>
            <a:ext uri="{FF2B5EF4-FFF2-40B4-BE49-F238E27FC236}">
              <a16:creationId xmlns:a16="http://schemas.microsoft.com/office/drawing/2014/main" id="{00000000-0008-0000-0600-000028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54" name="楕円 553">
          <a:extLst>
            <a:ext uri="{FF2B5EF4-FFF2-40B4-BE49-F238E27FC236}">
              <a16:creationId xmlns:a16="http://schemas.microsoft.com/office/drawing/2014/main" id="{00000000-0008-0000-0600-00002A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失業対策事業費グラフ枠">
          <a:extLst>
            <a:ext uri="{FF2B5EF4-FFF2-40B4-BE49-F238E27FC236}">
              <a16:creationId xmlns:a16="http://schemas.microsoft.com/office/drawing/2014/main" id="{00000000-0008-0000-0600-00003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2" name="失業対策事業費最小値テキスト">
          <a:extLst>
            <a:ext uri="{FF2B5EF4-FFF2-40B4-BE49-F238E27FC236}">
              <a16:creationId xmlns:a16="http://schemas.microsoft.com/office/drawing/2014/main" id="{00000000-0008-0000-0600-00003C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4" name="失業対策事業費最大値テキスト">
          <a:extLst>
            <a:ext uri="{FF2B5EF4-FFF2-40B4-BE49-F238E27FC236}">
              <a16:creationId xmlns:a16="http://schemas.microsoft.com/office/drawing/2014/main" id="{00000000-0008-0000-0600-00003E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7" name="失業対策事業費平均値テキスト">
          <a:extLst>
            <a:ext uri="{FF2B5EF4-FFF2-40B4-BE49-F238E27FC236}">
              <a16:creationId xmlns:a16="http://schemas.microsoft.com/office/drawing/2014/main" id="{00000000-0008-0000-0600-000041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5" name="直線コネクタ 584">
          <a:extLst>
            <a:ext uri="{FF2B5EF4-FFF2-40B4-BE49-F238E27FC236}">
              <a16:creationId xmlns:a16="http://schemas.microsoft.com/office/drawing/2014/main" id="{00000000-0008-0000-0600-000049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8" name="フローチャート: 判断 587">
          <a:extLst>
            <a:ext uri="{FF2B5EF4-FFF2-40B4-BE49-F238E27FC236}">
              <a16:creationId xmlns:a16="http://schemas.microsoft.com/office/drawing/2014/main" id="{00000000-0008-0000-0600-00004C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6" name="失業対策事業費該当値テキスト">
          <a:extLst>
            <a:ext uri="{FF2B5EF4-FFF2-40B4-BE49-F238E27FC236}">
              <a16:creationId xmlns:a16="http://schemas.microsoft.com/office/drawing/2014/main" id="{00000000-0008-0000-0600-000054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3" name="楕円 602">
          <a:extLst>
            <a:ext uri="{FF2B5EF4-FFF2-40B4-BE49-F238E27FC236}">
              <a16:creationId xmlns:a16="http://schemas.microsoft.com/office/drawing/2014/main" id="{00000000-0008-0000-0600-00005B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公債費グラフ枠">
          <a:extLst>
            <a:ext uri="{FF2B5EF4-FFF2-40B4-BE49-F238E27FC236}">
              <a16:creationId xmlns:a16="http://schemas.microsoft.com/office/drawing/2014/main" id="{00000000-0008-0000-06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31589</xdr:rowOff>
    </xdr:from>
    <xdr:to>
      <xdr:col>85</xdr:col>
      <xdr:colOff>126364</xdr:colOff>
      <xdr:row>78</xdr:row>
      <xdr:rowOff>79153</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6317595" y="12033089"/>
          <a:ext cx="1269" cy="1419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82980</xdr:rowOff>
    </xdr:from>
    <xdr:ext cx="534377" cy="259045"/>
    <xdr:sp macro="" textlink="">
      <xdr:nvSpPr>
        <xdr:cNvPr id="631" name="公債費最小値テキスト">
          <a:extLst>
            <a:ext uri="{FF2B5EF4-FFF2-40B4-BE49-F238E27FC236}">
              <a16:creationId xmlns:a16="http://schemas.microsoft.com/office/drawing/2014/main" id="{00000000-0008-0000-0600-000077020000}"/>
            </a:ext>
          </a:extLst>
        </xdr:cNvPr>
        <xdr:cNvSpPr txBox="1"/>
      </xdr:nvSpPr>
      <xdr:spPr>
        <a:xfrm>
          <a:off x="16370300" y="13456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79153</xdr:rowOff>
    </xdr:from>
    <xdr:to>
      <xdr:col>86</xdr:col>
      <xdr:colOff>25400</xdr:colOff>
      <xdr:row>78</xdr:row>
      <xdr:rowOff>79153</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6230600" y="13452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149716</xdr:rowOff>
    </xdr:from>
    <xdr:ext cx="534377" cy="259045"/>
    <xdr:sp macro="" textlink="">
      <xdr:nvSpPr>
        <xdr:cNvPr id="633" name="公債費最大値テキスト">
          <a:extLst>
            <a:ext uri="{FF2B5EF4-FFF2-40B4-BE49-F238E27FC236}">
              <a16:creationId xmlns:a16="http://schemas.microsoft.com/office/drawing/2014/main" id="{00000000-0008-0000-0600-000079020000}"/>
            </a:ext>
          </a:extLst>
        </xdr:cNvPr>
        <xdr:cNvSpPr txBox="1"/>
      </xdr:nvSpPr>
      <xdr:spPr>
        <a:xfrm>
          <a:off x="16370300" y="11808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31589</xdr:rowOff>
    </xdr:from>
    <xdr:to>
      <xdr:col>86</xdr:col>
      <xdr:colOff>25400</xdr:colOff>
      <xdr:row>70</xdr:row>
      <xdr:rowOff>31589</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6230600" y="12033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126295</xdr:rowOff>
    </xdr:from>
    <xdr:to>
      <xdr:col>85</xdr:col>
      <xdr:colOff>127000</xdr:colOff>
      <xdr:row>77</xdr:row>
      <xdr:rowOff>128956</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5481300" y="13327945"/>
          <a:ext cx="838200" cy="2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70303</xdr:rowOff>
    </xdr:from>
    <xdr:ext cx="534377" cy="259045"/>
    <xdr:sp macro="" textlink="">
      <xdr:nvSpPr>
        <xdr:cNvPr id="636" name="公債費平均値テキスト">
          <a:extLst>
            <a:ext uri="{FF2B5EF4-FFF2-40B4-BE49-F238E27FC236}">
              <a16:creationId xmlns:a16="http://schemas.microsoft.com/office/drawing/2014/main" id="{00000000-0008-0000-0600-00007C020000}"/>
            </a:ext>
          </a:extLst>
        </xdr:cNvPr>
        <xdr:cNvSpPr txBox="1"/>
      </xdr:nvSpPr>
      <xdr:spPr>
        <a:xfrm>
          <a:off x="16370300" y="127576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47426</xdr:rowOff>
    </xdr:from>
    <xdr:to>
      <xdr:col>85</xdr:col>
      <xdr:colOff>177800</xdr:colOff>
      <xdr:row>75</xdr:row>
      <xdr:rowOff>149027</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6268700" y="1290617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112007</xdr:rowOff>
    </xdr:from>
    <xdr:to>
      <xdr:col>81</xdr:col>
      <xdr:colOff>50800</xdr:colOff>
      <xdr:row>77</xdr:row>
      <xdr:rowOff>126295</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a:off x="14592300" y="13313657"/>
          <a:ext cx="889000" cy="14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5493</xdr:rowOff>
    </xdr:from>
    <xdr:to>
      <xdr:col>81</xdr:col>
      <xdr:colOff>101600</xdr:colOff>
      <xdr:row>75</xdr:row>
      <xdr:rowOff>107093</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5430500" y="1286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123620</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14111" y="12639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112007</xdr:rowOff>
    </xdr:from>
    <xdr:to>
      <xdr:col>76</xdr:col>
      <xdr:colOff>114300</xdr:colOff>
      <xdr:row>77</xdr:row>
      <xdr:rowOff>118016</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flipV="1">
          <a:off x="13703300" y="13313657"/>
          <a:ext cx="889000" cy="6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28403</xdr:rowOff>
    </xdr:from>
    <xdr:to>
      <xdr:col>76</xdr:col>
      <xdr:colOff>165100</xdr:colOff>
      <xdr:row>75</xdr:row>
      <xdr:rowOff>130003</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4541500" y="12887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146530</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325111" y="12662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118016</xdr:rowOff>
    </xdr:from>
    <xdr:to>
      <xdr:col>71</xdr:col>
      <xdr:colOff>177800</xdr:colOff>
      <xdr:row>77</xdr:row>
      <xdr:rowOff>133544</xdr:rowOff>
    </xdr:to>
    <xdr:cxnSp macro="">
      <xdr:nvCxnSpPr>
        <xdr:cNvPr id="644" name="直線コネクタ 643">
          <a:extLst>
            <a:ext uri="{FF2B5EF4-FFF2-40B4-BE49-F238E27FC236}">
              <a16:creationId xmlns:a16="http://schemas.microsoft.com/office/drawing/2014/main" id="{00000000-0008-0000-0600-000084020000}"/>
            </a:ext>
          </a:extLst>
        </xdr:cNvPr>
        <xdr:cNvCxnSpPr/>
      </xdr:nvCxnSpPr>
      <xdr:spPr>
        <a:xfrm flipV="1">
          <a:off x="12814300" y="13319666"/>
          <a:ext cx="889000" cy="15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23880</xdr:rowOff>
    </xdr:from>
    <xdr:to>
      <xdr:col>72</xdr:col>
      <xdr:colOff>38100</xdr:colOff>
      <xdr:row>75</xdr:row>
      <xdr:rowOff>125480</xdr:rowOff>
    </xdr:to>
    <xdr:sp macro="" textlink="">
      <xdr:nvSpPr>
        <xdr:cNvPr id="645" name="フローチャート: 判断 644">
          <a:extLst>
            <a:ext uri="{FF2B5EF4-FFF2-40B4-BE49-F238E27FC236}">
              <a16:creationId xmlns:a16="http://schemas.microsoft.com/office/drawing/2014/main" id="{00000000-0008-0000-0600-000085020000}"/>
            </a:ext>
          </a:extLst>
        </xdr:cNvPr>
        <xdr:cNvSpPr/>
      </xdr:nvSpPr>
      <xdr:spPr>
        <a:xfrm>
          <a:off x="13652500" y="12882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142007</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36111" y="12657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85553</xdr:rowOff>
    </xdr:from>
    <xdr:to>
      <xdr:col>67</xdr:col>
      <xdr:colOff>101600</xdr:colOff>
      <xdr:row>76</xdr:row>
      <xdr:rowOff>15703</xdr:rowOff>
    </xdr:to>
    <xdr:sp macro="" textlink="">
      <xdr:nvSpPr>
        <xdr:cNvPr id="647" name="フローチャート: 判断 646">
          <a:extLst>
            <a:ext uri="{FF2B5EF4-FFF2-40B4-BE49-F238E27FC236}">
              <a16:creationId xmlns:a16="http://schemas.microsoft.com/office/drawing/2014/main" id="{00000000-0008-0000-0600-000087020000}"/>
            </a:ext>
          </a:extLst>
        </xdr:cNvPr>
        <xdr:cNvSpPr/>
      </xdr:nvSpPr>
      <xdr:spPr>
        <a:xfrm>
          <a:off x="12763500" y="12944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32230</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7111" y="12719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78156</xdr:rowOff>
    </xdr:from>
    <xdr:to>
      <xdr:col>85</xdr:col>
      <xdr:colOff>177800</xdr:colOff>
      <xdr:row>78</xdr:row>
      <xdr:rowOff>8306</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6268700" y="13279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164533</xdr:rowOff>
    </xdr:from>
    <xdr:ext cx="534377" cy="259045"/>
    <xdr:sp macro="" textlink="">
      <xdr:nvSpPr>
        <xdr:cNvPr id="655" name="公債費該当値テキスト">
          <a:extLst>
            <a:ext uri="{FF2B5EF4-FFF2-40B4-BE49-F238E27FC236}">
              <a16:creationId xmlns:a16="http://schemas.microsoft.com/office/drawing/2014/main" id="{00000000-0008-0000-0600-00008F020000}"/>
            </a:ext>
          </a:extLst>
        </xdr:cNvPr>
        <xdr:cNvSpPr txBox="1"/>
      </xdr:nvSpPr>
      <xdr:spPr>
        <a:xfrm>
          <a:off x="16370300" y="13194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75495</xdr:rowOff>
    </xdr:from>
    <xdr:to>
      <xdr:col>81</xdr:col>
      <xdr:colOff>101600</xdr:colOff>
      <xdr:row>78</xdr:row>
      <xdr:rowOff>5645</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5430500" y="1327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168222</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5214111" y="13369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61207</xdr:rowOff>
    </xdr:from>
    <xdr:to>
      <xdr:col>76</xdr:col>
      <xdr:colOff>165100</xdr:colOff>
      <xdr:row>77</xdr:row>
      <xdr:rowOff>162807</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4541500" y="13262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153934</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4325111" y="13355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67216</xdr:rowOff>
    </xdr:from>
    <xdr:to>
      <xdr:col>72</xdr:col>
      <xdr:colOff>38100</xdr:colOff>
      <xdr:row>77</xdr:row>
      <xdr:rowOff>168816</xdr:rowOff>
    </xdr:to>
    <xdr:sp macro="" textlink="">
      <xdr:nvSpPr>
        <xdr:cNvPr id="660" name="楕円 659">
          <a:extLst>
            <a:ext uri="{FF2B5EF4-FFF2-40B4-BE49-F238E27FC236}">
              <a16:creationId xmlns:a16="http://schemas.microsoft.com/office/drawing/2014/main" id="{00000000-0008-0000-0600-000094020000}"/>
            </a:ext>
          </a:extLst>
        </xdr:cNvPr>
        <xdr:cNvSpPr/>
      </xdr:nvSpPr>
      <xdr:spPr>
        <a:xfrm>
          <a:off x="13652500" y="13268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159943</xdr:rowOff>
    </xdr:from>
    <xdr:ext cx="534377"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3436111" y="13361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82744</xdr:rowOff>
    </xdr:from>
    <xdr:to>
      <xdr:col>67</xdr:col>
      <xdr:colOff>101600</xdr:colOff>
      <xdr:row>78</xdr:row>
      <xdr:rowOff>12894</xdr:rowOff>
    </xdr:to>
    <xdr:sp macro="" textlink="">
      <xdr:nvSpPr>
        <xdr:cNvPr id="662" name="楕円 661">
          <a:extLst>
            <a:ext uri="{FF2B5EF4-FFF2-40B4-BE49-F238E27FC236}">
              <a16:creationId xmlns:a16="http://schemas.microsoft.com/office/drawing/2014/main" id="{00000000-0008-0000-0600-000096020000}"/>
            </a:ext>
          </a:extLst>
        </xdr:cNvPr>
        <xdr:cNvSpPr/>
      </xdr:nvSpPr>
      <xdr:spPr>
        <a:xfrm>
          <a:off x="12763500" y="13284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4021</xdr:rowOff>
    </xdr:from>
    <xdr:ext cx="534377"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547111" y="13377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積立金グラフ枠">
          <a:extLst>
            <a:ext uri="{FF2B5EF4-FFF2-40B4-BE49-F238E27FC236}">
              <a16:creationId xmlns:a16="http://schemas.microsoft.com/office/drawing/2014/main" id="{00000000-0008-0000-0600-0000A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78612</xdr:rowOff>
    </xdr:from>
    <xdr:to>
      <xdr:col>85</xdr:col>
      <xdr:colOff>126364</xdr:colOff>
      <xdr:row>99</xdr:row>
      <xdr:rowOff>38139</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6317595" y="15680562"/>
          <a:ext cx="1269" cy="1331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41966</xdr:rowOff>
    </xdr:from>
    <xdr:ext cx="378565" cy="259045"/>
    <xdr:sp macro="" textlink="">
      <xdr:nvSpPr>
        <xdr:cNvPr id="688" name="積立金最小値テキスト">
          <a:extLst>
            <a:ext uri="{FF2B5EF4-FFF2-40B4-BE49-F238E27FC236}">
              <a16:creationId xmlns:a16="http://schemas.microsoft.com/office/drawing/2014/main" id="{00000000-0008-0000-0600-0000B0020000}"/>
            </a:ext>
          </a:extLst>
        </xdr:cNvPr>
        <xdr:cNvSpPr txBox="1"/>
      </xdr:nvSpPr>
      <xdr:spPr>
        <a:xfrm>
          <a:off x="16370300" y="170155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38139</xdr:rowOff>
    </xdr:from>
    <xdr:to>
      <xdr:col>86</xdr:col>
      <xdr:colOff>25400</xdr:colOff>
      <xdr:row>99</xdr:row>
      <xdr:rowOff>38139</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6230600" y="17011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25289</xdr:rowOff>
    </xdr:from>
    <xdr:ext cx="599010" cy="259045"/>
    <xdr:sp macro="" textlink="">
      <xdr:nvSpPr>
        <xdr:cNvPr id="690" name="積立金最大値テキスト">
          <a:extLst>
            <a:ext uri="{FF2B5EF4-FFF2-40B4-BE49-F238E27FC236}">
              <a16:creationId xmlns:a16="http://schemas.microsoft.com/office/drawing/2014/main" id="{00000000-0008-0000-0600-0000B2020000}"/>
            </a:ext>
          </a:extLst>
        </xdr:cNvPr>
        <xdr:cNvSpPr txBox="1"/>
      </xdr:nvSpPr>
      <xdr:spPr>
        <a:xfrm>
          <a:off x="16370300" y="15455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78612</xdr:rowOff>
    </xdr:from>
    <xdr:to>
      <xdr:col>86</xdr:col>
      <xdr:colOff>25400</xdr:colOff>
      <xdr:row>91</xdr:row>
      <xdr:rowOff>78612</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6230600" y="156805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52146</xdr:rowOff>
    </xdr:from>
    <xdr:to>
      <xdr:col>85</xdr:col>
      <xdr:colOff>127000</xdr:colOff>
      <xdr:row>97</xdr:row>
      <xdr:rowOff>127673</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5481300" y="16682796"/>
          <a:ext cx="838200" cy="75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10532</xdr:rowOff>
    </xdr:from>
    <xdr:ext cx="534377" cy="259045"/>
    <xdr:sp macro="" textlink="">
      <xdr:nvSpPr>
        <xdr:cNvPr id="693" name="積立金平均値テキスト">
          <a:extLst>
            <a:ext uri="{FF2B5EF4-FFF2-40B4-BE49-F238E27FC236}">
              <a16:creationId xmlns:a16="http://schemas.microsoft.com/office/drawing/2014/main" id="{00000000-0008-0000-0600-0000B5020000}"/>
            </a:ext>
          </a:extLst>
        </xdr:cNvPr>
        <xdr:cNvSpPr txBox="1"/>
      </xdr:nvSpPr>
      <xdr:spPr>
        <a:xfrm>
          <a:off x="16370300" y="166411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32105</xdr:rowOff>
    </xdr:from>
    <xdr:to>
      <xdr:col>85</xdr:col>
      <xdr:colOff>177800</xdr:colOff>
      <xdr:row>97</xdr:row>
      <xdr:rowOff>133705</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6268700" y="16662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42583</xdr:rowOff>
    </xdr:from>
    <xdr:to>
      <xdr:col>81</xdr:col>
      <xdr:colOff>50800</xdr:colOff>
      <xdr:row>97</xdr:row>
      <xdr:rowOff>127673</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a:off x="14592300" y="16501783"/>
          <a:ext cx="889000" cy="256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29820</xdr:rowOff>
    </xdr:from>
    <xdr:to>
      <xdr:col>81</xdr:col>
      <xdr:colOff>101600</xdr:colOff>
      <xdr:row>97</xdr:row>
      <xdr:rowOff>131420</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5430500" y="1666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147947</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14111" y="16435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42583</xdr:rowOff>
    </xdr:from>
    <xdr:to>
      <xdr:col>76</xdr:col>
      <xdr:colOff>114300</xdr:colOff>
      <xdr:row>96</xdr:row>
      <xdr:rowOff>77546</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flipV="1">
          <a:off x="13703300" y="16501783"/>
          <a:ext cx="889000" cy="34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12802</xdr:rowOff>
    </xdr:from>
    <xdr:to>
      <xdr:col>76</xdr:col>
      <xdr:colOff>165100</xdr:colOff>
      <xdr:row>97</xdr:row>
      <xdr:rowOff>114402</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4541500" y="16643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105529</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4325111" y="16736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3911</xdr:rowOff>
    </xdr:from>
    <xdr:to>
      <xdr:col>71</xdr:col>
      <xdr:colOff>177800</xdr:colOff>
      <xdr:row>96</xdr:row>
      <xdr:rowOff>77546</xdr:rowOff>
    </xdr:to>
    <xdr:cxnSp macro="">
      <xdr:nvCxnSpPr>
        <xdr:cNvPr id="701" name="直線コネクタ 700">
          <a:extLst>
            <a:ext uri="{FF2B5EF4-FFF2-40B4-BE49-F238E27FC236}">
              <a16:creationId xmlns:a16="http://schemas.microsoft.com/office/drawing/2014/main" id="{00000000-0008-0000-0600-0000BD020000}"/>
            </a:ext>
          </a:extLst>
        </xdr:cNvPr>
        <xdr:cNvCxnSpPr/>
      </xdr:nvCxnSpPr>
      <xdr:spPr>
        <a:xfrm>
          <a:off x="12814300" y="16463111"/>
          <a:ext cx="889000" cy="73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1206</xdr:rowOff>
    </xdr:from>
    <xdr:to>
      <xdr:col>72</xdr:col>
      <xdr:colOff>38100</xdr:colOff>
      <xdr:row>97</xdr:row>
      <xdr:rowOff>102806</xdr:rowOff>
    </xdr:to>
    <xdr:sp macro="" textlink="">
      <xdr:nvSpPr>
        <xdr:cNvPr id="702" name="フローチャート: 判断 701">
          <a:extLst>
            <a:ext uri="{FF2B5EF4-FFF2-40B4-BE49-F238E27FC236}">
              <a16:creationId xmlns:a16="http://schemas.microsoft.com/office/drawing/2014/main" id="{00000000-0008-0000-0600-0000BE020000}"/>
            </a:ext>
          </a:extLst>
        </xdr:cNvPr>
        <xdr:cNvSpPr/>
      </xdr:nvSpPr>
      <xdr:spPr>
        <a:xfrm>
          <a:off x="13652500" y="16631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93933</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36111" y="16724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123406</xdr:rowOff>
    </xdr:from>
    <xdr:to>
      <xdr:col>67</xdr:col>
      <xdr:colOff>101600</xdr:colOff>
      <xdr:row>98</xdr:row>
      <xdr:rowOff>53556</xdr:rowOff>
    </xdr:to>
    <xdr:sp macro="" textlink="">
      <xdr:nvSpPr>
        <xdr:cNvPr id="704" name="フローチャート: 判断 703">
          <a:extLst>
            <a:ext uri="{FF2B5EF4-FFF2-40B4-BE49-F238E27FC236}">
              <a16:creationId xmlns:a16="http://schemas.microsoft.com/office/drawing/2014/main" id="{00000000-0008-0000-0600-0000C0020000}"/>
            </a:ext>
          </a:extLst>
        </xdr:cNvPr>
        <xdr:cNvSpPr/>
      </xdr:nvSpPr>
      <xdr:spPr>
        <a:xfrm>
          <a:off x="12763500" y="16754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44683</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47111" y="16846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1346</xdr:rowOff>
    </xdr:from>
    <xdr:to>
      <xdr:col>85</xdr:col>
      <xdr:colOff>177800</xdr:colOff>
      <xdr:row>97</xdr:row>
      <xdr:rowOff>102946</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6268700" y="16631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24223</xdr:rowOff>
    </xdr:from>
    <xdr:ext cx="534377" cy="259045"/>
    <xdr:sp macro="" textlink="">
      <xdr:nvSpPr>
        <xdr:cNvPr id="712" name="積立金該当値テキスト">
          <a:extLst>
            <a:ext uri="{FF2B5EF4-FFF2-40B4-BE49-F238E27FC236}">
              <a16:creationId xmlns:a16="http://schemas.microsoft.com/office/drawing/2014/main" id="{00000000-0008-0000-0600-0000C8020000}"/>
            </a:ext>
          </a:extLst>
        </xdr:cNvPr>
        <xdr:cNvSpPr txBox="1"/>
      </xdr:nvSpPr>
      <xdr:spPr>
        <a:xfrm>
          <a:off x="16370300" y="16483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76873</xdr:rowOff>
    </xdr:from>
    <xdr:to>
      <xdr:col>81</xdr:col>
      <xdr:colOff>101600</xdr:colOff>
      <xdr:row>98</xdr:row>
      <xdr:rowOff>7023</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5430500" y="16707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169600</xdr:rowOff>
    </xdr:from>
    <xdr:ext cx="534377"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5214111" y="16800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163233</xdr:rowOff>
    </xdr:from>
    <xdr:to>
      <xdr:col>76</xdr:col>
      <xdr:colOff>165100</xdr:colOff>
      <xdr:row>96</xdr:row>
      <xdr:rowOff>93383</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4541500" y="16450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109910</xdr:rowOff>
    </xdr:from>
    <xdr:ext cx="534377"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4325111" y="16226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26746</xdr:rowOff>
    </xdr:from>
    <xdr:to>
      <xdr:col>72</xdr:col>
      <xdr:colOff>38100</xdr:colOff>
      <xdr:row>96</xdr:row>
      <xdr:rowOff>128346</xdr:rowOff>
    </xdr:to>
    <xdr:sp macro="" textlink="">
      <xdr:nvSpPr>
        <xdr:cNvPr id="717" name="楕円 716">
          <a:extLst>
            <a:ext uri="{FF2B5EF4-FFF2-40B4-BE49-F238E27FC236}">
              <a16:creationId xmlns:a16="http://schemas.microsoft.com/office/drawing/2014/main" id="{00000000-0008-0000-0600-0000CD020000}"/>
            </a:ext>
          </a:extLst>
        </xdr:cNvPr>
        <xdr:cNvSpPr/>
      </xdr:nvSpPr>
      <xdr:spPr>
        <a:xfrm>
          <a:off x="13652500" y="16485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144873</xdr:rowOff>
    </xdr:from>
    <xdr:ext cx="534377"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3436111" y="16261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124561</xdr:rowOff>
    </xdr:from>
    <xdr:to>
      <xdr:col>67</xdr:col>
      <xdr:colOff>101600</xdr:colOff>
      <xdr:row>96</xdr:row>
      <xdr:rowOff>54711</xdr:rowOff>
    </xdr:to>
    <xdr:sp macro="" textlink="">
      <xdr:nvSpPr>
        <xdr:cNvPr id="719" name="楕円 718">
          <a:extLst>
            <a:ext uri="{FF2B5EF4-FFF2-40B4-BE49-F238E27FC236}">
              <a16:creationId xmlns:a16="http://schemas.microsoft.com/office/drawing/2014/main" id="{00000000-0008-0000-0600-0000CF020000}"/>
            </a:ext>
          </a:extLst>
        </xdr:cNvPr>
        <xdr:cNvSpPr/>
      </xdr:nvSpPr>
      <xdr:spPr>
        <a:xfrm>
          <a:off x="12763500" y="1641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71238</xdr:rowOff>
    </xdr:from>
    <xdr:ext cx="534377"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2547111" y="16187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a16="http://schemas.microsoft.com/office/drawing/2014/main" id="{00000000-0008-0000-0600-0000D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投資及び出資金グラフ枠">
          <a:extLst>
            <a:ext uri="{FF2B5EF4-FFF2-40B4-BE49-F238E27FC236}">
              <a16:creationId xmlns:a16="http://schemas.microsoft.com/office/drawing/2014/main" id="{00000000-0008-0000-0600-0000E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99146</xdr:rowOff>
    </xdr:from>
    <xdr:to>
      <xdr:col>116</xdr:col>
      <xdr:colOff>62864</xdr:colOff>
      <xdr:row>38</xdr:row>
      <xdr:rowOff>139700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22159595" y="5585546"/>
          <a:ext cx="1269" cy="10692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3" name="投資及び出資金最小値テキスト">
          <a:extLst>
            <a:ext uri="{FF2B5EF4-FFF2-40B4-BE49-F238E27FC236}">
              <a16:creationId xmlns:a16="http://schemas.microsoft.com/office/drawing/2014/main" id="{00000000-0008-0000-0600-0000E7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45823</xdr:rowOff>
    </xdr:from>
    <xdr:ext cx="534377" cy="259045"/>
    <xdr:sp macro="" textlink="">
      <xdr:nvSpPr>
        <xdr:cNvPr id="745" name="投資及び出資金最大値テキスト">
          <a:extLst>
            <a:ext uri="{FF2B5EF4-FFF2-40B4-BE49-F238E27FC236}">
              <a16:creationId xmlns:a16="http://schemas.microsoft.com/office/drawing/2014/main" id="{00000000-0008-0000-0600-0000E9020000}"/>
            </a:ext>
          </a:extLst>
        </xdr:cNvPr>
        <xdr:cNvSpPr txBox="1"/>
      </xdr:nvSpPr>
      <xdr:spPr>
        <a:xfrm>
          <a:off x="22212300" y="5360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99146</xdr:rowOff>
    </xdr:from>
    <xdr:to>
      <xdr:col>116</xdr:col>
      <xdr:colOff>152400</xdr:colOff>
      <xdr:row>32</xdr:row>
      <xdr:rowOff>99146</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2072600" y="5585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32166</xdr:rowOff>
    </xdr:from>
    <xdr:to>
      <xdr:col>116</xdr:col>
      <xdr:colOff>63500</xdr:colOff>
      <xdr:row>38</xdr:row>
      <xdr:rowOff>58913</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1323300" y="6547266"/>
          <a:ext cx="838200" cy="26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129333</xdr:rowOff>
    </xdr:from>
    <xdr:ext cx="469744" cy="259045"/>
    <xdr:sp macro="" textlink="">
      <xdr:nvSpPr>
        <xdr:cNvPr id="748" name="投資及び出資金平均値テキスト">
          <a:extLst>
            <a:ext uri="{FF2B5EF4-FFF2-40B4-BE49-F238E27FC236}">
              <a16:creationId xmlns:a16="http://schemas.microsoft.com/office/drawing/2014/main" id="{00000000-0008-0000-0600-0000EC020000}"/>
            </a:ext>
          </a:extLst>
        </xdr:cNvPr>
        <xdr:cNvSpPr txBox="1"/>
      </xdr:nvSpPr>
      <xdr:spPr>
        <a:xfrm>
          <a:off x="22212300" y="63015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106456</xdr:rowOff>
    </xdr:from>
    <xdr:to>
      <xdr:col>116</xdr:col>
      <xdr:colOff>114300</xdr:colOff>
      <xdr:row>38</xdr:row>
      <xdr:rowOff>36606</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2110700" y="6450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32166</xdr:rowOff>
    </xdr:from>
    <xdr:to>
      <xdr:col>111</xdr:col>
      <xdr:colOff>177800</xdr:colOff>
      <xdr:row>38</xdr:row>
      <xdr:rowOff>32624</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flipV="1">
          <a:off x="20434300" y="6547266"/>
          <a:ext cx="8890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98867</xdr:rowOff>
    </xdr:from>
    <xdr:to>
      <xdr:col>112</xdr:col>
      <xdr:colOff>38100</xdr:colOff>
      <xdr:row>38</xdr:row>
      <xdr:rowOff>29017</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1272500" y="6442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45544</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088428" y="6217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19593</xdr:rowOff>
    </xdr:from>
    <xdr:to>
      <xdr:col>107</xdr:col>
      <xdr:colOff>50800</xdr:colOff>
      <xdr:row>38</xdr:row>
      <xdr:rowOff>32624</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19545300" y="6534693"/>
          <a:ext cx="889000" cy="13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100879</xdr:rowOff>
    </xdr:from>
    <xdr:to>
      <xdr:col>107</xdr:col>
      <xdr:colOff>101600</xdr:colOff>
      <xdr:row>38</xdr:row>
      <xdr:rowOff>31029</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20383500" y="6444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47556</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199428" y="6219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19593</xdr:rowOff>
    </xdr:from>
    <xdr:to>
      <xdr:col>102</xdr:col>
      <xdr:colOff>114300</xdr:colOff>
      <xdr:row>38</xdr:row>
      <xdr:rowOff>48123</xdr:rowOff>
    </xdr:to>
    <xdr:cxnSp macro="">
      <xdr:nvCxnSpPr>
        <xdr:cNvPr id="756" name="直線コネクタ 755">
          <a:extLst>
            <a:ext uri="{FF2B5EF4-FFF2-40B4-BE49-F238E27FC236}">
              <a16:creationId xmlns:a16="http://schemas.microsoft.com/office/drawing/2014/main" id="{00000000-0008-0000-0600-0000F4020000}"/>
            </a:ext>
          </a:extLst>
        </xdr:cNvPr>
        <xdr:cNvCxnSpPr/>
      </xdr:nvCxnSpPr>
      <xdr:spPr>
        <a:xfrm flipV="1">
          <a:off x="18656300" y="6534693"/>
          <a:ext cx="889000" cy="28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97221</xdr:rowOff>
    </xdr:from>
    <xdr:to>
      <xdr:col>102</xdr:col>
      <xdr:colOff>165100</xdr:colOff>
      <xdr:row>38</xdr:row>
      <xdr:rowOff>27371</xdr:rowOff>
    </xdr:to>
    <xdr:sp macro="" textlink="">
      <xdr:nvSpPr>
        <xdr:cNvPr id="757" name="フローチャート: 判断 756">
          <a:extLst>
            <a:ext uri="{FF2B5EF4-FFF2-40B4-BE49-F238E27FC236}">
              <a16:creationId xmlns:a16="http://schemas.microsoft.com/office/drawing/2014/main" id="{00000000-0008-0000-0600-0000F5020000}"/>
            </a:ext>
          </a:extLst>
        </xdr:cNvPr>
        <xdr:cNvSpPr/>
      </xdr:nvSpPr>
      <xdr:spPr>
        <a:xfrm>
          <a:off x="19494500" y="6440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43898</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10428" y="6216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92558</xdr:rowOff>
    </xdr:from>
    <xdr:to>
      <xdr:col>98</xdr:col>
      <xdr:colOff>38100</xdr:colOff>
      <xdr:row>38</xdr:row>
      <xdr:rowOff>22707</xdr:rowOff>
    </xdr:to>
    <xdr:sp macro="" textlink="">
      <xdr:nvSpPr>
        <xdr:cNvPr id="759" name="フローチャート: 判断 758">
          <a:extLst>
            <a:ext uri="{FF2B5EF4-FFF2-40B4-BE49-F238E27FC236}">
              <a16:creationId xmlns:a16="http://schemas.microsoft.com/office/drawing/2014/main" id="{00000000-0008-0000-0600-0000F7020000}"/>
            </a:ext>
          </a:extLst>
        </xdr:cNvPr>
        <xdr:cNvSpPr/>
      </xdr:nvSpPr>
      <xdr:spPr>
        <a:xfrm>
          <a:off x="18605500" y="643620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39235</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21428" y="6211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8113</xdr:rowOff>
    </xdr:from>
    <xdr:to>
      <xdr:col>116</xdr:col>
      <xdr:colOff>114300</xdr:colOff>
      <xdr:row>38</xdr:row>
      <xdr:rowOff>109713</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2110700" y="6523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94490</xdr:rowOff>
    </xdr:from>
    <xdr:ext cx="469744" cy="259045"/>
    <xdr:sp macro="" textlink="">
      <xdr:nvSpPr>
        <xdr:cNvPr id="767" name="投資及び出資金該当値テキスト">
          <a:extLst>
            <a:ext uri="{FF2B5EF4-FFF2-40B4-BE49-F238E27FC236}">
              <a16:creationId xmlns:a16="http://schemas.microsoft.com/office/drawing/2014/main" id="{00000000-0008-0000-0600-0000FF020000}"/>
            </a:ext>
          </a:extLst>
        </xdr:cNvPr>
        <xdr:cNvSpPr txBox="1"/>
      </xdr:nvSpPr>
      <xdr:spPr>
        <a:xfrm>
          <a:off x="22212300" y="6438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152817</xdr:rowOff>
    </xdr:from>
    <xdr:to>
      <xdr:col>112</xdr:col>
      <xdr:colOff>38100</xdr:colOff>
      <xdr:row>38</xdr:row>
      <xdr:rowOff>82967</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21272500" y="6496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74093</xdr:rowOff>
    </xdr:from>
    <xdr:ext cx="469744"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21088428" y="6589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153274</xdr:rowOff>
    </xdr:from>
    <xdr:to>
      <xdr:col>107</xdr:col>
      <xdr:colOff>101600</xdr:colOff>
      <xdr:row>38</xdr:row>
      <xdr:rowOff>83424</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20383500" y="6496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74551</xdr:rowOff>
    </xdr:from>
    <xdr:ext cx="469744"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20199428" y="6589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140243</xdr:rowOff>
    </xdr:from>
    <xdr:to>
      <xdr:col>102</xdr:col>
      <xdr:colOff>165100</xdr:colOff>
      <xdr:row>38</xdr:row>
      <xdr:rowOff>70393</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19494500" y="6483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61520</xdr:rowOff>
    </xdr:from>
    <xdr:ext cx="469744"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9310428" y="6576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168773</xdr:rowOff>
    </xdr:from>
    <xdr:to>
      <xdr:col>98</xdr:col>
      <xdr:colOff>38100</xdr:colOff>
      <xdr:row>38</xdr:row>
      <xdr:rowOff>98923</xdr:rowOff>
    </xdr:to>
    <xdr:sp macro="" textlink="">
      <xdr:nvSpPr>
        <xdr:cNvPr id="774" name="楕円 773">
          <a:extLst>
            <a:ext uri="{FF2B5EF4-FFF2-40B4-BE49-F238E27FC236}">
              <a16:creationId xmlns:a16="http://schemas.microsoft.com/office/drawing/2014/main" id="{00000000-0008-0000-0600-000006030000}"/>
            </a:ext>
          </a:extLst>
        </xdr:cNvPr>
        <xdr:cNvSpPr/>
      </xdr:nvSpPr>
      <xdr:spPr>
        <a:xfrm>
          <a:off x="18605500" y="6512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90050</xdr:rowOff>
    </xdr:from>
    <xdr:ext cx="469744"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421428" y="6605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6" name="貸付金グラフ枠">
          <a:extLst>
            <a:ext uri="{FF2B5EF4-FFF2-40B4-BE49-F238E27FC236}">
              <a16:creationId xmlns:a16="http://schemas.microsoft.com/office/drawing/2014/main" id="{00000000-0008-0000-0600-00001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114920</xdr:rowOff>
    </xdr:from>
    <xdr:to>
      <xdr:col>116</xdr:col>
      <xdr:colOff>62864</xdr:colOff>
      <xdr:row>58</xdr:row>
      <xdr:rowOff>139700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flipV="1">
          <a:off x="22159595" y="8858870"/>
          <a:ext cx="1269" cy="12249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8" name="貸付金最小値テキスト">
          <a:extLst>
            <a:ext uri="{FF2B5EF4-FFF2-40B4-BE49-F238E27FC236}">
              <a16:creationId xmlns:a16="http://schemas.microsoft.com/office/drawing/2014/main" id="{00000000-0008-0000-0600-00001E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61597</xdr:rowOff>
    </xdr:from>
    <xdr:ext cx="534377" cy="259045"/>
    <xdr:sp macro="" textlink="">
      <xdr:nvSpPr>
        <xdr:cNvPr id="800" name="貸付金最大値テキスト">
          <a:extLst>
            <a:ext uri="{FF2B5EF4-FFF2-40B4-BE49-F238E27FC236}">
              <a16:creationId xmlns:a16="http://schemas.microsoft.com/office/drawing/2014/main" id="{00000000-0008-0000-0600-000020030000}"/>
            </a:ext>
          </a:extLst>
        </xdr:cNvPr>
        <xdr:cNvSpPr txBox="1"/>
      </xdr:nvSpPr>
      <xdr:spPr>
        <a:xfrm>
          <a:off x="22212300" y="8634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114920</xdr:rowOff>
    </xdr:from>
    <xdr:to>
      <xdr:col>116</xdr:col>
      <xdr:colOff>152400</xdr:colOff>
      <xdr:row>51</xdr:row>
      <xdr:rowOff>114920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2072600" y="8858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91146</xdr:rowOff>
    </xdr:from>
    <xdr:to>
      <xdr:col>116</xdr:col>
      <xdr:colOff>63500</xdr:colOff>
      <xdr:row>58</xdr:row>
      <xdr:rowOff>91329</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flipV="1">
          <a:off x="21323300" y="10035246"/>
          <a:ext cx="838200" cy="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99936</xdr:rowOff>
    </xdr:from>
    <xdr:ext cx="469744" cy="259045"/>
    <xdr:sp macro="" textlink="">
      <xdr:nvSpPr>
        <xdr:cNvPr id="803" name="貸付金平均値テキスト">
          <a:extLst>
            <a:ext uri="{FF2B5EF4-FFF2-40B4-BE49-F238E27FC236}">
              <a16:creationId xmlns:a16="http://schemas.microsoft.com/office/drawing/2014/main" id="{00000000-0008-0000-0600-000023030000}"/>
            </a:ext>
          </a:extLst>
        </xdr:cNvPr>
        <xdr:cNvSpPr txBox="1"/>
      </xdr:nvSpPr>
      <xdr:spPr>
        <a:xfrm>
          <a:off x="22212300" y="97011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77059</xdr:rowOff>
    </xdr:from>
    <xdr:to>
      <xdr:col>116</xdr:col>
      <xdr:colOff>114300</xdr:colOff>
      <xdr:row>58</xdr:row>
      <xdr:rowOff>7209</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22110700" y="9849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91329</xdr:rowOff>
    </xdr:from>
    <xdr:to>
      <xdr:col>111</xdr:col>
      <xdr:colOff>177800</xdr:colOff>
      <xdr:row>58</xdr:row>
      <xdr:rowOff>91511</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20434300" y="10035429"/>
          <a:ext cx="889000" cy="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54976</xdr:rowOff>
    </xdr:from>
    <xdr:to>
      <xdr:col>112</xdr:col>
      <xdr:colOff>38100</xdr:colOff>
      <xdr:row>57</xdr:row>
      <xdr:rowOff>156576</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1272500" y="9827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1653</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088428" y="9602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91191</xdr:rowOff>
    </xdr:from>
    <xdr:to>
      <xdr:col>107</xdr:col>
      <xdr:colOff>50800</xdr:colOff>
      <xdr:row>58</xdr:row>
      <xdr:rowOff>91511</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19545300" y="10035291"/>
          <a:ext cx="889000" cy="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57627</xdr:rowOff>
    </xdr:from>
    <xdr:to>
      <xdr:col>107</xdr:col>
      <xdr:colOff>101600</xdr:colOff>
      <xdr:row>57</xdr:row>
      <xdr:rowOff>159227</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20383500" y="983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4304</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199428" y="9605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91191</xdr:rowOff>
    </xdr:from>
    <xdr:to>
      <xdr:col>102</xdr:col>
      <xdr:colOff>114300</xdr:colOff>
      <xdr:row>58</xdr:row>
      <xdr:rowOff>91511</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flipV="1">
          <a:off x="18656300" y="10035291"/>
          <a:ext cx="889000" cy="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54244</xdr:rowOff>
    </xdr:from>
    <xdr:to>
      <xdr:col>102</xdr:col>
      <xdr:colOff>165100</xdr:colOff>
      <xdr:row>57</xdr:row>
      <xdr:rowOff>155844</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19494500" y="9826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921</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10428" y="9602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27361</xdr:rowOff>
    </xdr:from>
    <xdr:to>
      <xdr:col>98</xdr:col>
      <xdr:colOff>38100</xdr:colOff>
      <xdr:row>57</xdr:row>
      <xdr:rowOff>128961</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18605500" y="9800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145488</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21428" y="9575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40346</xdr:rowOff>
    </xdr:from>
    <xdr:to>
      <xdr:col>116</xdr:col>
      <xdr:colOff>114300</xdr:colOff>
      <xdr:row>58</xdr:row>
      <xdr:rowOff>141946</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2110700" y="9984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126723</xdr:rowOff>
    </xdr:from>
    <xdr:ext cx="469744" cy="259045"/>
    <xdr:sp macro="" textlink="">
      <xdr:nvSpPr>
        <xdr:cNvPr id="822" name="貸付金該当値テキスト">
          <a:extLst>
            <a:ext uri="{FF2B5EF4-FFF2-40B4-BE49-F238E27FC236}">
              <a16:creationId xmlns:a16="http://schemas.microsoft.com/office/drawing/2014/main" id="{00000000-0008-0000-0600-000036030000}"/>
            </a:ext>
          </a:extLst>
        </xdr:cNvPr>
        <xdr:cNvSpPr txBox="1"/>
      </xdr:nvSpPr>
      <xdr:spPr>
        <a:xfrm>
          <a:off x="22212300" y="9899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40529</xdr:rowOff>
    </xdr:from>
    <xdr:to>
      <xdr:col>112</xdr:col>
      <xdr:colOff>38100</xdr:colOff>
      <xdr:row>58</xdr:row>
      <xdr:rowOff>142129</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1272500" y="9984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133256</xdr:rowOff>
    </xdr:from>
    <xdr:ext cx="469744"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1088428" y="10077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40711</xdr:rowOff>
    </xdr:from>
    <xdr:to>
      <xdr:col>107</xdr:col>
      <xdr:colOff>101600</xdr:colOff>
      <xdr:row>58</xdr:row>
      <xdr:rowOff>142311</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20383500" y="9984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133438</xdr:rowOff>
    </xdr:from>
    <xdr:ext cx="469744"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0199428" y="10077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40391</xdr:rowOff>
    </xdr:from>
    <xdr:to>
      <xdr:col>102</xdr:col>
      <xdr:colOff>165100</xdr:colOff>
      <xdr:row>58</xdr:row>
      <xdr:rowOff>141991</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19494500" y="9984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133118</xdr:rowOff>
    </xdr:from>
    <xdr:ext cx="469744"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9310428" y="10077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40711</xdr:rowOff>
    </xdr:from>
    <xdr:to>
      <xdr:col>98</xdr:col>
      <xdr:colOff>38100</xdr:colOff>
      <xdr:row>58</xdr:row>
      <xdr:rowOff>142311</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18605500" y="9984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133438</xdr:rowOff>
    </xdr:from>
    <xdr:ext cx="469744"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421428" y="10077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2" name="繰出金グラフ枠">
          <a:extLst>
            <a:ext uri="{FF2B5EF4-FFF2-40B4-BE49-F238E27FC236}">
              <a16:creationId xmlns:a16="http://schemas.microsoft.com/office/drawing/2014/main" id="{00000000-0008-0000-0600-000054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4255</xdr:rowOff>
    </xdr:from>
    <xdr:to>
      <xdr:col>116</xdr:col>
      <xdr:colOff>62864</xdr:colOff>
      <xdr:row>79</xdr:row>
      <xdr:rowOff>16050</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2159595" y="12177205"/>
          <a:ext cx="1269" cy="1383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19877</xdr:rowOff>
    </xdr:from>
    <xdr:ext cx="534377" cy="259045"/>
    <xdr:sp macro="" textlink="">
      <xdr:nvSpPr>
        <xdr:cNvPr id="854" name="繰出金最小値テキスト">
          <a:extLst>
            <a:ext uri="{FF2B5EF4-FFF2-40B4-BE49-F238E27FC236}">
              <a16:creationId xmlns:a16="http://schemas.microsoft.com/office/drawing/2014/main" id="{00000000-0008-0000-0600-000056030000}"/>
            </a:ext>
          </a:extLst>
        </xdr:cNvPr>
        <xdr:cNvSpPr txBox="1"/>
      </xdr:nvSpPr>
      <xdr:spPr>
        <a:xfrm>
          <a:off x="22212300" y="13564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16050</xdr:rowOff>
    </xdr:from>
    <xdr:to>
      <xdr:col>116</xdr:col>
      <xdr:colOff>152400</xdr:colOff>
      <xdr:row>79</xdr:row>
      <xdr:rowOff>16050</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3560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122382</xdr:rowOff>
    </xdr:from>
    <xdr:ext cx="534377" cy="259045"/>
    <xdr:sp macro="" textlink="">
      <xdr:nvSpPr>
        <xdr:cNvPr id="856" name="繰出金最大値テキスト">
          <a:extLst>
            <a:ext uri="{FF2B5EF4-FFF2-40B4-BE49-F238E27FC236}">
              <a16:creationId xmlns:a16="http://schemas.microsoft.com/office/drawing/2014/main" id="{00000000-0008-0000-0600-000058030000}"/>
            </a:ext>
          </a:extLst>
        </xdr:cNvPr>
        <xdr:cNvSpPr txBox="1"/>
      </xdr:nvSpPr>
      <xdr:spPr>
        <a:xfrm>
          <a:off x="22212300" y="11952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4255</xdr:rowOff>
    </xdr:from>
    <xdr:to>
      <xdr:col>116</xdr:col>
      <xdr:colOff>152400</xdr:colOff>
      <xdr:row>71</xdr:row>
      <xdr:rowOff>4255</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2177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29470</xdr:rowOff>
    </xdr:from>
    <xdr:to>
      <xdr:col>116</xdr:col>
      <xdr:colOff>63500</xdr:colOff>
      <xdr:row>77</xdr:row>
      <xdr:rowOff>1488</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1323300" y="13059670"/>
          <a:ext cx="838200" cy="143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17868</xdr:rowOff>
    </xdr:from>
    <xdr:ext cx="534377" cy="259045"/>
    <xdr:sp macro="" textlink="">
      <xdr:nvSpPr>
        <xdr:cNvPr id="859" name="繰出金平均値テキスト">
          <a:extLst>
            <a:ext uri="{FF2B5EF4-FFF2-40B4-BE49-F238E27FC236}">
              <a16:creationId xmlns:a16="http://schemas.microsoft.com/office/drawing/2014/main" id="{00000000-0008-0000-0600-00005B030000}"/>
            </a:ext>
          </a:extLst>
        </xdr:cNvPr>
        <xdr:cNvSpPr txBox="1"/>
      </xdr:nvSpPr>
      <xdr:spPr>
        <a:xfrm>
          <a:off x="22212300" y="128766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166441</xdr:rowOff>
    </xdr:from>
    <xdr:to>
      <xdr:col>116</xdr:col>
      <xdr:colOff>114300</xdr:colOff>
      <xdr:row>76</xdr:row>
      <xdr:rowOff>96591</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2110700" y="13025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29470</xdr:rowOff>
    </xdr:from>
    <xdr:to>
      <xdr:col>111</xdr:col>
      <xdr:colOff>177800</xdr:colOff>
      <xdr:row>76</xdr:row>
      <xdr:rowOff>146535</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20434300" y="13059670"/>
          <a:ext cx="889000" cy="117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19405</xdr:rowOff>
    </xdr:from>
    <xdr:to>
      <xdr:col>112</xdr:col>
      <xdr:colOff>38100</xdr:colOff>
      <xdr:row>76</xdr:row>
      <xdr:rowOff>121005</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1272500" y="13049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112132</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056111" y="13142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146535</xdr:rowOff>
    </xdr:from>
    <xdr:to>
      <xdr:col>107</xdr:col>
      <xdr:colOff>50800</xdr:colOff>
      <xdr:row>77</xdr:row>
      <xdr:rowOff>75121</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19545300" y="13176735"/>
          <a:ext cx="889000" cy="100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51090</xdr:rowOff>
    </xdr:from>
    <xdr:to>
      <xdr:col>107</xdr:col>
      <xdr:colOff>101600</xdr:colOff>
      <xdr:row>76</xdr:row>
      <xdr:rowOff>152690</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20383500" y="1308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169217</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0167111" y="12856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65520</xdr:rowOff>
    </xdr:from>
    <xdr:to>
      <xdr:col>102</xdr:col>
      <xdr:colOff>114300</xdr:colOff>
      <xdr:row>77</xdr:row>
      <xdr:rowOff>75121</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a:off x="18656300" y="13267170"/>
          <a:ext cx="889000" cy="9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62497</xdr:rowOff>
    </xdr:from>
    <xdr:to>
      <xdr:col>102</xdr:col>
      <xdr:colOff>165100</xdr:colOff>
      <xdr:row>76</xdr:row>
      <xdr:rowOff>164097</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9494500" y="13092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9174</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278111" y="12867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93495</xdr:rowOff>
    </xdr:from>
    <xdr:to>
      <xdr:col>98</xdr:col>
      <xdr:colOff>38100</xdr:colOff>
      <xdr:row>77</xdr:row>
      <xdr:rowOff>23645</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8605500" y="13123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40172</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389111" y="12898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122138</xdr:rowOff>
    </xdr:from>
    <xdr:to>
      <xdr:col>116</xdr:col>
      <xdr:colOff>114300</xdr:colOff>
      <xdr:row>77</xdr:row>
      <xdr:rowOff>52288</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2110700" y="13152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100565</xdr:rowOff>
    </xdr:from>
    <xdr:ext cx="534377" cy="259045"/>
    <xdr:sp macro="" textlink="">
      <xdr:nvSpPr>
        <xdr:cNvPr id="878" name="繰出金該当値テキスト">
          <a:extLst>
            <a:ext uri="{FF2B5EF4-FFF2-40B4-BE49-F238E27FC236}">
              <a16:creationId xmlns:a16="http://schemas.microsoft.com/office/drawing/2014/main" id="{00000000-0008-0000-0600-00006E030000}"/>
            </a:ext>
          </a:extLst>
        </xdr:cNvPr>
        <xdr:cNvSpPr txBox="1"/>
      </xdr:nvSpPr>
      <xdr:spPr>
        <a:xfrm>
          <a:off x="22212300" y="13130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150120</xdr:rowOff>
    </xdr:from>
    <xdr:to>
      <xdr:col>112</xdr:col>
      <xdr:colOff>38100</xdr:colOff>
      <xdr:row>76</xdr:row>
      <xdr:rowOff>80270</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1272500" y="13008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96796</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1056111" y="12784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95735</xdr:rowOff>
    </xdr:from>
    <xdr:to>
      <xdr:col>107</xdr:col>
      <xdr:colOff>101600</xdr:colOff>
      <xdr:row>77</xdr:row>
      <xdr:rowOff>25885</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0383500" y="13125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17012</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0167111" y="13218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24321</xdr:rowOff>
    </xdr:from>
    <xdr:to>
      <xdr:col>102</xdr:col>
      <xdr:colOff>165100</xdr:colOff>
      <xdr:row>77</xdr:row>
      <xdr:rowOff>125921</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9494500" y="13225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117048</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9278111" y="13318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14720</xdr:rowOff>
    </xdr:from>
    <xdr:to>
      <xdr:col>98</xdr:col>
      <xdr:colOff>38100</xdr:colOff>
      <xdr:row>77</xdr:row>
      <xdr:rowOff>116320</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8605500" y="13216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107447</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389111" y="13309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1" name="前年度繰上充用金グラフ枠">
          <a:extLst>
            <a:ext uri="{FF2B5EF4-FFF2-40B4-BE49-F238E27FC236}">
              <a16:creationId xmlns:a16="http://schemas.microsoft.com/office/drawing/2014/main" id="{00000000-0008-0000-0600-000085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3" name="前年度繰上充用金最小値テキスト">
          <a:extLst>
            <a:ext uri="{FF2B5EF4-FFF2-40B4-BE49-F238E27FC236}">
              <a16:creationId xmlns:a16="http://schemas.microsoft.com/office/drawing/2014/main" id="{00000000-0008-0000-0600-000087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5" name="前年度繰上充用金最大値テキスト">
          <a:extLst>
            <a:ext uri="{FF2B5EF4-FFF2-40B4-BE49-F238E27FC236}">
              <a16:creationId xmlns:a16="http://schemas.microsoft.com/office/drawing/2014/main" id="{00000000-0008-0000-0600-000089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8" name="前年度繰上充用金平均値テキスト">
          <a:extLst>
            <a:ext uri="{FF2B5EF4-FFF2-40B4-BE49-F238E27FC236}">
              <a16:creationId xmlns:a16="http://schemas.microsoft.com/office/drawing/2014/main" id="{00000000-0008-0000-0600-00008C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7" name="前年度繰上充用金該当値テキスト">
          <a:extLst>
            <a:ext uri="{FF2B5EF4-FFF2-40B4-BE49-F238E27FC236}">
              <a16:creationId xmlns:a16="http://schemas.microsoft.com/office/drawing/2014/main" id="{00000000-0008-0000-0600-00009F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人件費は、</a:t>
          </a:r>
          <a:r>
            <a:rPr kumimoji="1" lang="ja-JP" altLang="en-US" sz="1100">
              <a:solidFill>
                <a:schemeClr val="dk1"/>
              </a:solidFill>
              <a:effectLst/>
              <a:latin typeface="+mn-lt"/>
              <a:ea typeface="+mn-ea"/>
              <a:cs typeface="+mn-cs"/>
            </a:rPr>
            <a:t>給与改定、賞与支給率の改定に伴い</a:t>
          </a:r>
          <a:r>
            <a:rPr kumimoji="1" lang="ja-JP" altLang="ja-JP" sz="1100">
              <a:solidFill>
                <a:schemeClr val="dk1"/>
              </a:solidFill>
              <a:effectLst/>
              <a:latin typeface="+mn-lt"/>
              <a:ea typeface="+mn-ea"/>
              <a:cs typeface="+mn-cs"/>
            </a:rPr>
            <a:t>上昇した。なお、類似団体平均と比較すると、議員報酬等や会計年度任用職員を含む委員等報酬等はやや高いが、その一方で常勤職員や任期付き職員物件費は低い支出となっている。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扶助費は、令和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年度において非課税世帯等臨時特別給付金により増額、令和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年度は福祉医療助成費</a:t>
          </a:r>
          <a:r>
            <a:rPr kumimoji="1" lang="ja-JP" altLang="en-US" sz="1100">
              <a:solidFill>
                <a:schemeClr val="dk1"/>
              </a:solidFill>
              <a:effectLst/>
              <a:latin typeface="+mn-lt"/>
              <a:ea typeface="+mn-ea"/>
              <a:cs typeface="+mn-cs"/>
            </a:rPr>
            <a:t>が令和</a:t>
          </a:r>
          <a:r>
            <a:rPr kumimoji="1" lang="en-US" altLang="ja-JP" sz="1100">
              <a:solidFill>
                <a:schemeClr val="dk1"/>
              </a:solidFill>
              <a:effectLst/>
              <a:latin typeface="+mn-lt"/>
              <a:ea typeface="+mn-ea"/>
              <a:cs typeface="+mn-cs"/>
            </a:rPr>
            <a:t>4</a:t>
          </a:r>
          <a:r>
            <a:rPr kumimoji="1" lang="ja-JP" altLang="en-US" sz="1100">
              <a:solidFill>
                <a:schemeClr val="dk1"/>
              </a:solidFill>
              <a:effectLst/>
              <a:latin typeface="+mn-lt"/>
              <a:ea typeface="+mn-ea"/>
              <a:cs typeface="+mn-cs"/>
            </a:rPr>
            <a:t>年度比</a:t>
          </a:r>
          <a:r>
            <a:rPr kumimoji="1" lang="en-US" altLang="ja-JP" sz="1100">
              <a:solidFill>
                <a:schemeClr val="dk1"/>
              </a:solidFill>
              <a:effectLst/>
              <a:latin typeface="+mn-lt"/>
              <a:ea typeface="+mn-ea"/>
              <a:cs typeface="+mn-cs"/>
            </a:rPr>
            <a:t>47</a:t>
          </a:r>
          <a:r>
            <a:rPr kumimoji="1" lang="ja-JP" altLang="ja-JP" sz="1100">
              <a:solidFill>
                <a:schemeClr val="dk1"/>
              </a:solidFill>
              <a:effectLst/>
              <a:latin typeface="+mn-lt"/>
              <a:ea typeface="+mn-ea"/>
              <a:cs typeface="+mn-cs"/>
            </a:rPr>
            <a:t>百万円増加</a:t>
          </a:r>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6</a:t>
          </a:r>
          <a:r>
            <a:rPr kumimoji="1" lang="ja-JP" altLang="en-US" sz="1100">
              <a:solidFill>
                <a:schemeClr val="dk1"/>
              </a:solidFill>
              <a:effectLst/>
              <a:latin typeface="+mn-lt"/>
              <a:ea typeface="+mn-ea"/>
              <a:cs typeface="+mn-cs"/>
            </a:rPr>
            <a:t>年度は定額減税調整給付金により令和</a:t>
          </a:r>
          <a:r>
            <a:rPr kumimoji="1" lang="en-US" altLang="ja-JP" sz="1100">
              <a:solidFill>
                <a:schemeClr val="dk1"/>
              </a:solidFill>
              <a:effectLst/>
              <a:latin typeface="+mn-lt"/>
              <a:ea typeface="+mn-ea"/>
              <a:cs typeface="+mn-cs"/>
            </a:rPr>
            <a:t>5</a:t>
          </a:r>
          <a:r>
            <a:rPr kumimoji="1" lang="ja-JP" altLang="en-US" sz="1100">
              <a:solidFill>
                <a:schemeClr val="dk1"/>
              </a:solidFill>
              <a:effectLst/>
              <a:latin typeface="+mn-lt"/>
              <a:ea typeface="+mn-ea"/>
              <a:cs typeface="+mn-cs"/>
            </a:rPr>
            <a:t>年度比</a:t>
          </a:r>
          <a:r>
            <a:rPr kumimoji="1" lang="en-US" altLang="ja-JP" sz="1100">
              <a:solidFill>
                <a:schemeClr val="dk1"/>
              </a:solidFill>
              <a:effectLst/>
              <a:latin typeface="+mn-lt"/>
              <a:ea typeface="+mn-ea"/>
              <a:cs typeface="+mn-cs"/>
            </a:rPr>
            <a:t>473</a:t>
          </a:r>
          <a:r>
            <a:rPr kumimoji="1" lang="ja-JP" altLang="en-US" sz="1100">
              <a:solidFill>
                <a:schemeClr val="dk1"/>
              </a:solidFill>
              <a:effectLst/>
              <a:latin typeface="+mn-lt"/>
              <a:ea typeface="+mn-ea"/>
              <a:cs typeface="+mn-cs"/>
            </a:rPr>
            <a:t>百万円増加した</a:t>
          </a:r>
          <a:r>
            <a:rPr kumimoji="1" lang="ja-JP" altLang="ja-JP" sz="1100">
              <a:solidFill>
                <a:schemeClr val="dk1"/>
              </a:solidFill>
              <a:effectLst/>
              <a:latin typeface="+mn-lt"/>
              <a:ea typeface="+mn-ea"/>
              <a:cs typeface="+mn-cs"/>
            </a:rPr>
            <a:t>。</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補助費等は、令和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年度は上記グラフで見るとおり、特に減少が大きい。令和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年度に新規であった新型コロナウイルス対策の特別定額給付金が皆減となったことが主な要因である。令和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年度は約</a:t>
          </a:r>
          <a:r>
            <a:rPr kumimoji="1" lang="en-US" altLang="ja-JP" sz="1100">
              <a:solidFill>
                <a:schemeClr val="dk1"/>
              </a:solidFill>
              <a:effectLst/>
              <a:latin typeface="+mn-lt"/>
              <a:ea typeface="+mn-ea"/>
              <a:cs typeface="+mn-cs"/>
            </a:rPr>
            <a:t>180</a:t>
          </a:r>
          <a:r>
            <a:rPr kumimoji="1" lang="ja-JP" altLang="ja-JP" sz="1100">
              <a:solidFill>
                <a:schemeClr val="dk1"/>
              </a:solidFill>
              <a:effectLst/>
              <a:latin typeface="+mn-lt"/>
              <a:ea typeface="+mn-ea"/>
              <a:cs typeface="+mn-cs"/>
            </a:rPr>
            <a:t>百万円、令和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年度は約</a:t>
          </a:r>
          <a:r>
            <a:rPr kumimoji="1" lang="en-US" altLang="ja-JP" sz="1100">
              <a:solidFill>
                <a:schemeClr val="dk1"/>
              </a:solidFill>
              <a:effectLst/>
              <a:latin typeface="+mn-lt"/>
              <a:ea typeface="+mn-ea"/>
              <a:cs typeface="+mn-cs"/>
            </a:rPr>
            <a:t>49</a:t>
          </a:r>
          <a:r>
            <a:rPr kumimoji="1" lang="ja-JP" altLang="ja-JP" sz="1100">
              <a:solidFill>
                <a:schemeClr val="dk1"/>
              </a:solidFill>
              <a:effectLst/>
              <a:latin typeface="+mn-lt"/>
              <a:ea typeface="+mn-ea"/>
              <a:cs typeface="+mn-cs"/>
            </a:rPr>
            <a:t>百万円東部知多衛生組合負担金が増加し</a:t>
          </a:r>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6</a:t>
          </a:r>
          <a:r>
            <a:rPr kumimoji="1" lang="ja-JP" altLang="en-US" sz="1100">
              <a:solidFill>
                <a:schemeClr val="dk1"/>
              </a:solidFill>
              <a:effectLst/>
              <a:latin typeface="+mn-lt"/>
              <a:ea typeface="+mn-ea"/>
              <a:cs typeface="+mn-cs"/>
            </a:rPr>
            <a:t>年度は尾三消防組合負担金が</a:t>
          </a:r>
          <a:r>
            <a:rPr kumimoji="1" lang="en-US" altLang="ja-JP" sz="1100">
              <a:solidFill>
                <a:schemeClr val="dk1"/>
              </a:solidFill>
              <a:effectLst/>
              <a:latin typeface="+mn-lt"/>
              <a:ea typeface="+mn-ea"/>
              <a:cs typeface="+mn-cs"/>
            </a:rPr>
            <a:t>64</a:t>
          </a:r>
          <a:r>
            <a:rPr kumimoji="1" lang="ja-JP" altLang="en-US" sz="1100">
              <a:solidFill>
                <a:schemeClr val="dk1"/>
              </a:solidFill>
              <a:effectLst/>
              <a:latin typeface="+mn-lt"/>
              <a:ea typeface="+mn-ea"/>
              <a:cs typeface="+mn-cs"/>
            </a:rPr>
            <a:t>百万円増加し、増加傾向にある。</a:t>
          </a:r>
          <a:endParaRPr kumimoji="0" lang="en-US" altLang="ja-JP" sz="1100">
            <a:solidFill>
              <a:schemeClr val="dk1"/>
            </a:solidFill>
            <a:effectLst/>
            <a:latin typeface="+mn-lt"/>
            <a:ea typeface="+mn-ea"/>
            <a:cs typeface="+mn-cs"/>
          </a:endParaRPr>
        </a:p>
        <a:p>
          <a:pPr eaLnBrk="1" fontAlgn="auto" latinLnBrk="0" hangingPunct="1"/>
          <a:r>
            <a:rPr kumimoji="0" lang="ja-JP" altLang="en-US" sz="1100">
              <a:solidFill>
                <a:schemeClr val="dk1"/>
              </a:solidFill>
              <a:effectLst/>
              <a:latin typeface="+mn-lt"/>
              <a:ea typeface="+mn-ea"/>
              <a:cs typeface="+mn-cs"/>
            </a:rPr>
            <a:t>積立金は、福祉基金積立金が</a:t>
          </a:r>
          <a:r>
            <a:rPr kumimoji="0" lang="en-US" altLang="ja-JP" sz="1100">
              <a:solidFill>
                <a:schemeClr val="dk1"/>
              </a:solidFill>
              <a:effectLst/>
              <a:latin typeface="+mn-lt"/>
              <a:ea typeface="+mn-ea"/>
              <a:cs typeface="+mn-cs"/>
            </a:rPr>
            <a:t>246</a:t>
          </a:r>
          <a:r>
            <a:rPr kumimoji="0" lang="ja-JP" altLang="en-US" sz="1100">
              <a:solidFill>
                <a:schemeClr val="dk1"/>
              </a:solidFill>
              <a:effectLst/>
              <a:latin typeface="+mn-lt"/>
              <a:ea typeface="+mn-ea"/>
              <a:cs typeface="+mn-cs"/>
            </a:rPr>
            <a:t>百万増加、教育施設建設及び整備基金積立金が</a:t>
          </a:r>
          <a:r>
            <a:rPr kumimoji="0" lang="en-US" altLang="ja-JP" sz="1100">
              <a:solidFill>
                <a:schemeClr val="dk1"/>
              </a:solidFill>
              <a:effectLst/>
              <a:latin typeface="+mn-lt"/>
              <a:ea typeface="+mn-ea"/>
              <a:cs typeface="+mn-cs"/>
            </a:rPr>
            <a:t>199</a:t>
          </a:r>
          <a:r>
            <a:rPr kumimoji="0" lang="ja-JP" altLang="en-US" sz="1100">
              <a:solidFill>
                <a:schemeClr val="dk1"/>
              </a:solidFill>
              <a:effectLst/>
              <a:latin typeface="+mn-lt"/>
              <a:ea typeface="+mn-ea"/>
              <a:cs typeface="+mn-cs"/>
            </a:rPr>
            <a:t>百万増加し、扶助費等の増額や教育施設の更新に備えている。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愛知県豊明市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67,902
63,581
23.22
29,197,299
27,648,684
1,435,320
15,475,133
13,103,741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37287</xdr:rowOff>
    </xdr:from>
    <xdr:to>
      <xdr:col>24</xdr:col>
      <xdr:colOff>62865</xdr:colOff>
      <xdr:row>38</xdr:row>
      <xdr:rowOff>15799</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352237"/>
          <a:ext cx="1270" cy="11786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19626</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534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15799</xdr:rowOff>
    </xdr:from>
    <xdr:to>
      <xdr:col>24</xdr:col>
      <xdr:colOff>152400</xdr:colOff>
      <xdr:row>38</xdr:row>
      <xdr:rowOff>15799</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530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155414</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127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4,849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37287</xdr:rowOff>
    </xdr:from>
    <xdr:to>
      <xdr:col>24</xdr:col>
      <xdr:colOff>152400</xdr:colOff>
      <xdr:row>31</xdr:row>
      <xdr:rowOff>37287</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352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157531</xdr:rowOff>
    </xdr:from>
    <xdr:to>
      <xdr:col>24</xdr:col>
      <xdr:colOff>63500</xdr:colOff>
      <xdr:row>35</xdr:row>
      <xdr:rowOff>88493</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5986831"/>
          <a:ext cx="838200" cy="102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146880</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9761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168453</xdr:rowOff>
    </xdr:from>
    <xdr:to>
      <xdr:col>24</xdr:col>
      <xdr:colOff>114300</xdr:colOff>
      <xdr:row>35</xdr:row>
      <xdr:rowOff>98603</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5997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88493</xdr:rowOff>
    </xdr:from>
    <xdr:to>
      <xdr:col>19</xdr:col>
      <xdr:colOff>177800</xdr:colOff>
      <xdr:row>35</xdr:row>
      <xdr:rowOff>104496</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6089243"/>
          <a:ext cx="889000" cy="16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47752</xdr:rowOff>
    </xdr:from>
    <xdr:to>
      <xdr:col>20</xdr:col>
      <xdr:colOff>38100</xdr:colOff>
      <xdr:row>35</xdr:row>
      <xdr:rowOff>149352</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48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140479</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6141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87579</xdr:rowOff>
    </xdr:from>
    <xdr:to>
      <xdr:col>15</xdr:col>
      <xdr:colOff>50800</xdr:colOff>
      <xdr:row>35</xdr:row>
      <xdr:rowOff>104496</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6088329"/>
          <a:ext cx="889000" cy="16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58725</xdr:rowOff>
    </xdr:from>
    <xdr:to>
      <xdr:col>15</xdr:col>
      <xdr:colOff>101600</xdr:colOff>
      <xdr:row>35</xdr:row>
      <xdr:rowOff>160325</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59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151452</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6152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34544</xdr:rowOff>
    </xdr:from>
    <xdr:to>
      <xdr:col>10</xdr:col>
      <xdr:colOff>114300</xdr:colOff>
      <xdr:row>35</xdr:row>
      <xdr:rowOff>87579</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6035294"/>
          <a:ext cx="889000" cy="53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67869</xdr:rowOff>
    </xdr:from>
    <xdr:to>
      <xdr:col>10</xdr:col>
      <xdr:colOff>165100</xdr:colOff>
      <xdr:row>35</xdr:row>
      <xdr:rowOff>169469</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68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160596</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6161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75641</xdr:rowOff>
    </xdr:from>
    <xdr:to>
      <xdr:col>6</xdr:col>
      <xdr:colOff>38100</xdr:colOff>
      <xdr:row>36</xdr:row>
      <xdr:rowOff>5791</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076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168368</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6169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106731</xdr:rowOff>
    </xdr:from>
    <xdr:to>
      <xdr:col>24</xdr:col>
      <xdr:colOff>114300</xdr:colOff>
      <xdr:row>35</xdr:row>
      <xdr:rowOff>36881</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936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129608</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787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37693</xdr:rowOff>
    </xdr:from>
    <xdr:to>
      <xdr:col>20</xdr:col>
      <xdr:colOff>38100</xdr:colOff>
      <xdr:row>35</xdr:row>
      <xdr:rowOff>139293</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038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155820</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5813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53696</xdr:rowOff>
    </xdr:from>
    <xdr:to>
      <xdr:col>15</xdr:col>
      <xdr:colOff>101600</xdr:colOff>
      <xdr:row>35</xdr:row>
      <xdr:rowOff>155296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054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373</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829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36779</xdr:rowOff>
    </xdr:from>
    <xdr:to>
      <xdr:col>10</xdr:col>
      <xdr:colOff>165100</xdr:colOff>
      <xdr:row>35</xdr:row>
      <xdr:rowOff>138379</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037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154906</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812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155194</xdr:rowOff>
    </xdr:from>
    <xdr:to>
      <xdr:col>6</xdr:col>
      <xdr:colOff>38100</xdr:colOff>
      <xdr:row>35</xdr:row>
      <xdr:rowOff>85344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984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101871</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5759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138054</xdr:rowOff>
    </xdr:from>
    <xdr:to>
      <xdr:col>24</xdr:col>
      <xdr:colOff>62865</xdr:colOff>
      <xdr:row>57</xdr:row>
      <xdr:rowOff>105250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710554"/>
          <a:ext cx="1270" cy="11673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109077</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881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105250</xdr:rowOff>
    </xdr:from>
    <xdr:to>
      <xdr:col>24</xdr:col>
      <xdr:colOff>152400</xdr:colOff>
      <xdr:row>57</xdr:row>
      <xdr:rowOff>105250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877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84731</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485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190,216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138054</xdr:rowOff>
    </xdr:from>
    <xdr:to>
      <xdr:col>24</xdr:col>
      <xdr:colOff>152400</xdr:colOff>
      <xdr:row>50</xdr:row>
      <xdr:rowOff>138054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710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162675</xdr:rowOff>
    </xdr:from>
    <xdr:to>
      <xdr:col>24</xdr:col>
      <xdr:colOff>63500</xdr:colOff>
      <xdr:row>55</xdr:row>
      <xdr:rowOff>165555</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3797300" y="9592425"/>
          <a:ext cx="838200" cy="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91446</xdr:rowOff>
    </xdr:from>
    <xdr:ext cx="534377"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3497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68569</xdr:rowOff>
    </xdr:from>
    <xdr:to>
      <xdr:col>24</xdr:col>
      <xdr:colOff>114300</xdr:colOff>
      <xdr:row>55</xdr:row>
      <xdr:rowOff>170169</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498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130937</xdr:rowOff>
    </xdr:from>
    <xdr:to>
      <xdr:col>19</xdr:col>
      <xdr:colOff>177800</xdr:colOff>
      <xdr:row>55</xdr:row>
      <xdr:rowOff>165555</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908300" y="9560687"/>
          <a:ext cx="889000" cy="34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120401</xdr:rowOff>
    </xdr:from>
    <xdr:to>
      <xdr:col>20</xdr:col>
      <xdr:colOff>38100</xdr:colOff>
      <xdr:row>56</xdr:row>
      <xdr:rowOff>50551</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550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41678</xdr:rowOff>
    </xdr:from>
    <xdr:ext cx="534377"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530111" y="9642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123370</xdr:rowOff>
    </xdr:from>
    <xdr:to>
      <xdr:col>15</xdr:col>
      <xdr:colOff>50800</xdr:colOff>
      <xdr:row>55</xdr:row>
      <xdr:rowOff>130937</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9553120"/>
          <a:ext cx="889000" cy="7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113223</xdr:rowOff>
    </xdr:from>
    <xdr:to>
      <xdr:col>15</xdr:col>
      <xdr:colOff>101600</xdr:colOff>
      <xdr:row>56</xdr:row>
      <xdr:rowOff>43373</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542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34500</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41111" y="9635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151564</xdr:rowOff>
    </xdr:from>
    <xdr:to>
      <xdr:col>10</xdr:col>
      <xdr:colOff>114300</xdr:colOff>
      <xdr:row>55</xdr:row>
      <xdr:rowOff>123370</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1130300" y="8895514"/>
          <a:ext cx="889000" cy="657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124661</xdr:rowOff>
    </xdr:from>
    <xdr:to>
      <xdr:col>10</xdr:col>
      <xdr:colOff>165100</xdr:colOff>
      <xdr:row>56</xdr:row>
      <xdr:rowOff>54811</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554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45938</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52111" y="9647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90637</xdr:rowOff>
    </xdr:from>
    <xdr:to>
      <xdr:col>6</xdr:col>
      <xdr:colOff>38100</xdr:colOff>
      <xdr:row>52</xdr:row>
      <xdr:rowOff>20787</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883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50</xdr:row>
      <xdr:rowOff>37314</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8609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111875</xdr:rowOff>
    </xdr:from>
    <xdr:to>
      <xdr:col>24</xdr:col>
      <xdr:colOff>114300</xdr:colOff>
      <xdr:row>56</xdr:row>
      <xdr:rowOff>42025</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541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90302</xdr:rowOff>
    </xdr:from>
    <xdr:ext cx="534377"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520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114755</xdr:rowOff>
    </xdr:from>
    <xdr:to>
      <xdr:col>20</xdr:col>
      <xdr:colOff>38100</xdr:colOff>
      <xdr:row>56</xdr:row>
      <xdr:rowOff>44905</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544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61432</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530111" y="9319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80137</xdr:rowOff>
    </xdr:from>
    <xdr:to>
      <xdr:col>15</xdr:col>
      <xdr:colOff>101600</xdr:colOff>
      <xdr:row>56</xdr:row>
      <xdr:rowOff>10287</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509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26814</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41111" y="9285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72570</xdr:rowOff>
    </xdr:from>
    <xdr:to>
      <xdr:col>10</xdr:col>
      <xdr:colOff>165100</xdr:colOff>
      <xdr:row>56</xdr:row>
      <xdr:rowOff>2720</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502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19247</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52111" y="9277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100764</xdr:rowOff>
    </xdr:from>
    <xdr:to>
      <xdr:col>6</xdr:col>
      <xdr:colOff>38100</xdr:colOff>
      <xdr:row>52</xdr:row>
      <xdr:rowOff>30914</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8844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52</xdr:row>
      <xdr:rowOff>22041</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30795" y="8937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153188</xdr:rowOff>
    </xdr:from>
    <xdr:to>
      <xdr:col>24</xdr:col>
      <xdr:colOff>62865</xdr:colOff>
      <xdr:row>78</xdr:row>
      <xdr:rowOff>76116</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154688"/>
          <a:ext cx="1270" cy="12945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79943</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453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76116</xdr:rowOff>
    </xdr:from>
    <xdr:to>
      <xdr:col>24</xdr:col>
      <xdr:colOff>152400</xdr:colOff>
      <xdr:row>78</xdr:row>
      <xdr:rowOff>76116</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449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99865</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9299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256,761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153188</xdr:rowOff>
    </xdr:from>
    <xdr:to>
      <xdr:col>24</xdr:col>
      <xdr:colOff>152400</xdr:colOff>
      <xdr:row>70</xdr:row>
      <xdr:rowOff>153188</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154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97246</xdr:rowOff>
    </xdr:from>
    <xdr:to>
      <xdr:col>24</xdr:col>
      <xdr:colOff>63500</xdr:colOff>
      <xdr:row>76</xdr:row>
      <xdr:rowOff>57730</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2955996"/>
          <a:ext cx="838200" cy="131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165368</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6812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142491</xdr:rowOff>
    </xdr:from>
    <xdr:to>
      <xdr:col>24</xdr:col>
      <xdr:colOff>114300</xdr:colOff>
      <xdr:row>75</xdr:row>
      <xdr:rowOff>72641</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829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39715</xdr:rowOff>
    </xdr:from>
    <xdr:to>
      <xdr:col>19</xdr:col>
      <xdr:colOff>177800</xdr:colOff>
      <xdr:row>76</xdr:row>
      <xdr:rowOff>57730</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2908300" y="13069915"/>
          <a:ext cx="889000" cy="18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104184</xdr:rowOff>
    </xdr:from>
    <xdr:to>
      <xdr:col>20</xdr:col>
      <xdr:colOff>38100</xdr:colOff>
      <xdr:row>76</xdr:row>
      <xdr:rowOff>34333</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296293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50861</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738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39715</xdr:rowOff>
    </xdr:from>
    <xdr:to>
      <xdr:col>15</xdr:col>
      <xdr:colOff>50800</xdr:colOff>
      <xdr:row>76</xdr:row>
      <xdr:rowOff>110026</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3069915"/>
          <a:ext cx="889000" cy="70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44258</xdr:rowOff>
    </xdr:from>
    <xdr:to>
      <xdr:col>15</xdr:col>
      <xdr:colOff>101600</xdr:colOff>
      <xdr:row>76</xdr:row>
      <xdr:rowOff>145858</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074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136985</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167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110026</xdr:rowOff>
    </xdr:from>
    <xdr:to>
      <xdr:col>10</xdr:col>
      <xdr:colOff>114300</xdr:colOff>
      <xdr:row>77</xdr:row>
      <xdr:rowOff>89309</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140226"/>
          <a:ext cx="889000" cy="150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124801</xdr:rowOff>
    </xdr:from>
    <xdr:to>
      <xdr:col>10</xdr:col>
      <xdr:colOff>165100</xdr:colOff>
      <xdr:row>76</xdr:row>
      <xdr:rowOff>54952</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298355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71478</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2758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60520</xdr:rowOff>
    </xdr:from>
    <xdr:to>
      <xdr:col>6</xdr:col>
      <xdr:colOff>38100</xdr:colOff>
      <xdr:row>77</xdr:row>
      <xdr:rowOff>162120</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262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153247</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354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46446</xdr:rowOff>
    </xdr:from>
    <xdr:to>
      <xdr:col>24</xdr:col>
      <xdr:colOff>114300</xdr:colOff>
      <xdr:row>75</xdr:row>
      <xdr:rowOff>148047</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90519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24873</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883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6930</xdr:rowOff>
    </xdr:from>
    <xdr:to>
      <xdr:col>20</xdr:col>
      <xdr:colOff>38100</xdr:colOff>
      <xdr:row>76</xdr:row>
      <xdr:rowOff>108530</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037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99657</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129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160365</xdr:rowOff>
    </xdr:from>
    <xdr:to>
      <xdr:col>15</xdr:col>
      <xdr:colOff>101600</xdr:colOff>
      <xdr:row>76</xdr:row>
      <xdr:rowOff>90515</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019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107042</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794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59226</xdr:rowOff>
    </xdr:from>
    <xdr:to>
      <xdr:col>10</xdr:col>
      <xdr:colOff>165100</xdr:colOff>
      <xdr:row>76</xdr:row>
      <xdr:rowOff>160826</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089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151953</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182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38509</xdr:rowOff>
    </xdr:from>
    <xdr:to>
      <xdr:col>6</xdr:col>
      <xdr:colOff>38100</xdr:colOff>
      <xdr:row>77</xdr:row>
      <xdr:rowOff>140109</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240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156636</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015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74454</xdr:rowOff>
    </xdr:from>
    <xdr:to>
      <xdr:col>24</xdr:col>
      <xdr:colOff>62865</xdr:colOff>
      <xdr:row>98</xdr:row>
      <xdr:rowOff>114288</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504954"/>
          <a:ext cx="1270" cy="14114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118115</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920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114288</xdr:rowOff>
    </xdr:from>
    <xdr:to>
      <xdr:col>24</xdr:col>
      <xdr:colOff>152400</xdr:colOff>
      <xdr:row>98</xdr:row>
      <xdr:rowOff>114288</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916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21131</xdr:rowOff>
    </xdr:from>
    <xdr:ext cx="534377"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280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99,425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74454</xdr:rowOff>
    </xdr:from>
    <xdr:to>
      <xdr:col>24</xdr:col>
      <xdr:colOff>152400</xdr:colOff>
      <xdr:row>90</xdr:row>
      <xdr:rowOff>74454</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504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47613</xdr:rowOff>
    </xdr:from>
    <xdr:to>
      <xdr:col>24</xdr:col>
      <xdr:colOff>63500</xdr:colOff>
      <xdr:row>98</xdr:row>
      <xdr:rowOff>56242</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3797300" y="16849713"/>
          <a:ext cx="838200" cy="8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71829</xdr:rowOff>
    </xdr:from>
    <xdr:ext cx="534377"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3595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48952</xdr:rowOff>
    </xdr:from>
    <xdr:to>
      <xdr:col>24</xdr:col>
      <xdr:colOff>114300</xdr:colOff>
      <xdr:row>96</xdr:row>
      <xdr:rowOff>150552</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508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9874</xdr:rowOff>
    </xdr:from>
    <xdr:to>
      <xdr:col>19</xdr:col>
      <xdr:colOff>177800</xdr:colOff>
      <xdr:row>98</xdr:row>
      <xdr:rowOff>56242</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2908300" y="16811974"/>
          <a:ext cx="889000" cy="46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45465</xdr:rowOff>
    </xdr:from>
    <xdr:to>
      <xdr:col>20</xdr:col>
      <xdr:colOff>38100</xdr:colOff>
      <xdr:row>96</xdr:row>
      <xdr:rowOff>147065</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504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163592</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30111" y="16279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148501</xdr:rowOff>
    </xdr:from>
    <xdr:to>
      <xdr:col>15</xdr:col>
      <xdr:colOff>50800</xdr:colOff>
      <xdr:row>98</xdr:row>
      <xdr:rowOff>9874</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2019300" y="16779151"/>
          <a:ext cx="889000" cy="32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151975</xdr:rowOff>
    </xdr:from>
    <xdr:to>
      <xdr:col>15</xdr:col>
      <xdr:colOff>101600</xdr:colOff>
      <xdr:row>96</xdr:row>
      <xdr:rowOff>82125</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439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98652</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6214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148501</xdr:rowOff>
    </xdr:from>
    <xdr:to>
      <xdr:col>10</xdr:col>
      <xdr:colOff>114300</xdr:colOff>
      <xdr:row>99</xdr:row>
      <xdr:rowOff>35344</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1130300" y="16779151"/>
          <a:ext cx="889000" cy="22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133725</xdr:rowOff>
    </xdr:from>
    <xdr:to>
      <xdr:col>10</xdr:col>
      <xdr:colOff>165100</xdr:colOff>
      <xdr:row>96</xdr:row>
      <xdr:rowOff>63875</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42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80402</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6196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60534</xdr:rowOff>
    </xdr:from>
    <xdr:to>
      <xdr:col>6</xdr:col>
      <xdr:colOff>38100</xdr:colOff>
      <xdr:row>96</xdr:row>
      <xdr:rowOff>162134</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519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7211</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6294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168263</xdr:rowOff>
    </xdr:from>
    <xdr:to>
      <xdr:col>24</xdr:col>
      <xdr:colOff>114300</xdr:colOff>
      <xdr:row>98</xdr:row>
      <xdr:rowOff>98413</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798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83190</xdr:rowOff>
    </xdr:from>
    <xdr:ext cx="534377"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713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5442</xdr:rowOff>
    </xdr:from>
    <xdr:to>
      <xdr:col>20</xdr:col>
      <xdr:colOff>38100</xdr:colOff>
      <xdr:row>98</xdr:row>
      <xdr:rowOff>107042</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807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98169</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6900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130524</xdr:rowOff>
    </xdr:from>
    <xdr:to>
      <xdr:col>15</xdr:col>
      <xdr:colOff>101600</xdr:colOff>
      <xdr:row>98</xdr:row>
      <xdr:rowOff>60674</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761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51801</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6853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97701</xdr:rowOff>
    </xdr:from>
    <xdr:to>
      <xdr:col>10</xdr:col>
      <xdr:colOff>165100</xdr:colOff>
      <xdr:row>98</xdr:row>
      <xdr:rowOff>27851</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728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18978</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6821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155994</xdr:rowOff>
    </xdr:from>
    <xdr:to>
      <xdr:col>6</xdr:col>
      <xdr:colOff>38100</xdr:colOff>
      <xdr:row>99</xdr:row>
      <xdr:rowOff>86144</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958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77271</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7050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21970</xdr:rowOff>
    </xdr:from>
    <xdr:ext cx="53129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a:extLst>
            <a:ext uri="{FF2B5EF4-FFF2-40B4-BE49-F238E27FC236}">
              <a16:creationId xmlns:a16="http://schemas.microsoft.com/office/drawing/2014/main" id="{00000000-0008-0000-07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55118</xdr:rowOff>
    </xdr:from>
    <xdr:to>
      <xdr:col>54</xdr:col>
      <xdr:colOff>189865</xdr:colOff>
      <xdr:row>39</xdr:row>
      <xdr:rowOff>98878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10475595" y="5198618"/>
          <a:ext cx="1270" cy="1586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9" name="労働費最小値テキスト">
          <a:extLst>
            <a:ext uri="{FF2B5EF4-FFF2-40B4-BE49-F238E27FC236}">
              <a16:creationId xmlns:a16="http://schemas.microsoft.com/office/drawing/2014/main" id="{00000000-0008-0000-0700-000021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1795</xdr:rowOff>
    </xdr:from>
    <xdr:ext cx="534377" cy="259045"/>
    <xdr:sp macro="" textlink="">
      <xdr:nvSpPr>
        <xdr:cNvPr id="291" name="労働費最大値テキスト">
          <a:extLst>
            <a:ext uri="{FF2B5EF4-FFF2-40B4-BE49-F238E27FC236}">
              <a16:creationId xmlns:a16="http://schemas.microsoft.com/office/drawing/2014/main" id="{00000000-0008-0000-0700-000023010000}"/>
            </a:ext>
          </a:extLst>
        </xdr:cNvPr>
        <xdr:cNvSpPr txBox="1"/>
      </xdr:nvSpPr>
      <xdr:spPr>
        <a:xfrm>
          <a:off x="10528300" y="4973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14,577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55118</xdr:rowOff>
    </xdr:from>
    <xdr:to>
      <xdr:col>55</xdr:col>
      <xdr:colOff>88900</xdr:colOff>
      <xdr:row>30</xdr:row>
      <xdr:rowOff>55118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5198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170507</xdr:rowOff>
    </xdr:from>
    <xdr:to>
      <xdr:col>55</xdr:col>
      <xdr:colOff>0</xdr:colOff>
      <xdr:row>39</xdr:row>
      <xdr:rowOff>4717</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9639300" y="6685607"/>
          <a:ext cx="838200" cy="5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119397</xdr:rowOff>
    </xdr:from>
    <xdr:ext cx="469744" cy="259045"/>
    <xdr:sp macro="" textlink="">
      <xdr:nvSpPr>
        <xdr:cNvPr id="294" name="労働費平均値テキスト">
          <a:extLst>
            <a:ext uri="{FF2B5EF4-FFF2-40B4-BE49-F238E27FC236}">
              <a16:creationId xmlns:a16="http://schemas.microsoft.com/office/drawing/2014/main" id="{00000000-0008-0000-0700-000026010000}"/>
            </a:ext>
          </a:extLst>
        </xdr:cNvPr>
        <xdr:cNvSpPr txBox="1"/>
      </xdr:nvSpPr>
      <xdr:spPr>
        <a:xfrm>
          <a:off x="10528300" y="64630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96520</xdr:rowOff>
    </xdr:from>
    <xdr:to>
      <xdr:col>55</xdr:col>
      <xdr:colOff>50800</xdr:colOff>
      <xdr:row>39</xdr:row>
      <xdr:rowOff>26670</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10426700" y="6611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141986</xdr:rowOff>
    </xdr:from>
    <xdr:to>
      <xdr:col>50</xdr:col>
      <xdr:colOff>114300</xdr:colOff>
      <xdr:row>39</xdr:row>
      <xdr:rowOff>4717</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8750300" y="6657086"/>
          <a:ext cx="889000" cy="34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84328</xdr:rowOff>
    </xdr:from>
    <xdr:to>
      <xdr:col>50</xdr:col>
      <xdr:colOff>165100</xdr:colOff>
      <xdr:row>39</xdr:row>
      <xdr:rowOff>14478</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9588500" y="659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31005</xdr:rowOff>
    </xdr:from>
    <xdr:ext cx="469744"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9404428" y="6374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111615</xdr:rowOff>
    </xdr:from>
    <xdr:to>
      <xdr:col>45</xdr:col>
      <xdr:colOff>177800</xdr:colOff>
      <xdr:row>38</xdr:row>
      <xdr:rowOff>141986</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7861300" y="6626715"/>
          <a:ext cx="889000" cy="30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86070</xdr:rowOff>
    </xdr:from>
    <xdr:to>
      <xdr:col>46</xdr:col>
      <xdr:colOff>38100</xdr:colOff>
      <xdr:row>39</xdr:row>
      <xdr:rowOff>16220</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8699500" y="660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32747</xdr:rowOff>
    </xdr:from>
    <xdr:ext cx="469744"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15428" y="6376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111615</xdr:rowOff>
    </xdr:from>
    <xdr:to>
      <xdr:col>41</xdr:col>
      <xdr:colOff>50800</xdr:colOff>
      <xdr:row>38</xdr:row>
      <xdr:rowOff>116949</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flipV="1">
          <a:off x="6972300" y="6626715"/>
          <a:ext cx="88900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84546</xdr:rowOff>
    </xdr:from>
    <xdr:to>
      <xdr:col>41</xdr:col>
      <xdr:colOff>101600</xdr:colOff>
      <xdr:row>39</xdr:row>
      <xdr:rowOff>14696</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7810500" y="6599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39</xdr:row>
      <xdr:rowOff>5823</xdr:rowOff>
    </xdr:from>
    <xdr:ext cx="469744"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26428" y="6692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84981</xdr:rowOff>
    </xdr:from>
    <xdr:to>
      <xdr:col>36</xdr:col>
      <xdr:colOff>165100</xdr:colOff>
      <xdr:row>39</xdr:row>
      <xdr:rowOff>15131</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6921500" y="6600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39</xdr:row>
      <xdr:rowOff>6258</xdr:rowOff>
    </xdr:from>
    <xdr:ext cx="469744"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37428" y="6692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119707</xdr:rowOff>
    </xdr:from>
    <xdr:to>
      <xdr:col>55</xdr:col>
      <xdr:colOff>50800</xdr:colOff>
      <xdr:row>39</xdr:row>
      <xdr:rowOff>49857</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10426700" y="6634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74947</xdr:rowOff>
    </xdr:from>
    <xdr:ext cx="378565" cy="259045"/>
    <xdr:sp macro="" textlink="">
      <xdr:nvSpPr>
        <xdr:cNvPr id="313" name="労働費該当値テキスト">
          <a:extLst>
            <a:ext uri="{FF2B5EF4-FFF2-40B4-BE49-F238E27FC236}">
              <a16:creationId xmlns:a16="http://schemas.microsoft.com/office/drawing/2014/main" id="{00000000-0008-0000-0700-000039010000}"/>
            </a:ext>
          </a:extLst>
        </xdr:cNvPr>
        <xdr:cNvSpPr txBox="1"/>
      </xdr:nvSpPr>
      <xdr:spPr>
        <a:xfrm>
          <a:off x="10528300" y="65900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125367</xdr:rowOff>
    </xdr:from>
    <xdr:to>
      <xdr:col>50</xdr:col>
      <xdr:colOff>165100</xdr:colOff>
      <xdr:row>39</xdr:row>
      <xdr:rowOff>55517</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9588500" y="6640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46644</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9450017" y="67331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91186</xdr:rowOff>
    </xdr:from>
    <xdr:to>
      <xdr:col>46</xdr:col>
      <xdr:colOff>38100</xdr:colOff>
      <xdr:row>39</xdr:row>
      <xdr:rowOff>21336</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8699500" y="6606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39</xdr:row>
      <xdr:rowOff>12463</xdr:rowOff>
    </xdr:from>
    <xdr:ext cx="469744"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8515428" y="6699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60815</xdr:rowOff>
    </xdr:from>
    <xdr:to>
      <xdr:col>41</xdr:col>
      <xdr:colOff>101600</xdr:colOff>
      <xdr:row>38</xdr:row>
      <xdr:rowOff>162415</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7810500" y="6575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7492</xdr:rowOff>
    </xdr:from>
    <xdr:ext cx="469744"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7626428" y="6351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66149</xdr:rowOff>
    </xdr:from>
    <xdr:to>
      <xdr:col>36</xdr:col>
      <xdr:colOff>165100</xdr:colOff>
      <xdr:row>38</xdr:row>
      <xdr:rowOff>167749</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6921500" y="6581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12826</xdr:rowOff>
    </xdr:from>
    <xdr:ext cx="469744"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737428" y="6356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3237</xdr:rowOff>
    </xdr:from>
    <xdr:to>
      <xdr:col>54</xdr:col>
      <xdr:colOff>189865</xdr:colOff>
      <xdr:row>59</xdr:row>
      <xdr:rowOff>80689</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747187"/>
          <a:ext cx="1270" cy="14490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84516</xdr:rowOff>
    </xdr:from>
    <xdr:ext cx="469744"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200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80689</xdr:rowOff>
    </xdr:from>
    <xdr:to>
      <xdr:col>55</xdr:col>
      <xdr:colOff>88900</xdr:colOff>
      <xdr:row>59</xdr:row>
      <xdr:rowOff>80689</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196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121364</xdr:rowOff>
    </xdr:from>
    <xdr:ext cx="599010"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522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134,786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3237</xdr:rowOff>
    </xdr:from>
    <xdr:to>
      <xdr:col>55</xdr:col>
      <xdr:colOff>88900</xdr:colOff>
      <xdr:row>51</xdr:row>
      <xdr:rowOff>3237</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747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49349</xdr:rowOff>
    </xdr:from>
    <xdr:to>
      <xdr:col>55</xdr:col>
      <xdr:colOff>0</xdr:colOff>
      <xdr:row>59</xdr:row>
      <xdr:rowOff>61998</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9639300" y="10164899"/>
          <a:ext cx="838200" cy="12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84301</xdr:rowOff>
    </xdr:from>
    <xdr:ext cx="534377"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8569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61424</xdr:rowOff>
    </xdr:from>
    <xdr:to>
      <xdr:col>55</xdr:col>
      <xdr:colOff>50800</xdr:colOff>
      <xdr:row>58</xdr:row>
      <xdr:rowOff>163024</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10005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61998</xdr:rowOff>
    </xdr:from>
    <xdr:to>
      <xdr:col>50</xdr:col>
      <xdr:colOff>114300</xdr:colOff>
      <xdr:row>59</xdr:row>
      <xdr:rowOff>64491</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8750300" y="10177548"/>
          <a:ext cx="889000" cy="2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65050</xdr:rowOff>
    </xdr:from>
    <xdr:to>
      <xdr:col>50</xdr:col>
      <xdr:colOff>165100</xdr:colOff>
      <xdr:row>58</xdr:row>
      <xdr:rowOff>166650</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1000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11727</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372111" y="9784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64491</xdr:rowOff>
    </xdr:from>
    <xdr:to>
      <xdr:col>45</xdr:col>
      <xdr:colOff>177800</xdr:colOff>
      <xdr:row>59</xdr:row>
      <xdr:rowOff>68410</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7861300" y="10180041"/>
          <a:ext cx="889000" cy="3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60456</xdr:rowOff>
    </xdr:from>
    <xdr:to>
      <xdr:col>46</xdr:col>
      <xdr:colOff>38100</xdr:colOff>
      <xdr:row>58</xdr:row>
      <xdr:rowOff>162056</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10004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7133</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483111" y="9779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66243</xdr:rowOff>
    </xdr:from>
    <xdr:to>
      <xdr:col>41</xdr:col>
      <xdr:colOff>50800</xdr:colOff>
      <xdr:row>59</xdr:row>
      <xdr:rowOff>68410</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a:off x="6972300" y="10181793"/>
          <a:ext cx="889000" cy="2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65430</xdr:rowOff>
    </xdr:from>
    <xdr:to>
      <xdr:col>41</xdr:col>
      <xdr:colOff>101600</xdr:colOff>
      <xdr:row>58</xdr:row>
      <xdr:rowOff>167030</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1000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12107</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94111" y="9784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81106</xdr:rowOff>
    </xdr:from>
    <xdr:to>
      <xdr:col>36</xdr:col>
      <xdr:colOff>165100</xdr:colOff>
      <xdr:row>59</xdr:row>
      <xdr:rowOff>11256</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1002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27783</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05111" y="9800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169999</xdr:rowOff>
    </xdr:from>
    <xdr:to>
      <xdr:col>55</xdr:col>
      <xdr:colOff>50800</xdr:colOff>
      <xdr:row>59</xdr:row>
      <xdr:rowOff>100149</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10114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84926</xdr:rowOff>
    </xdr:from>
    <xdr:ext cx="469744"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10029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11198</xdr:rowOff>
    </xdr:from>
    <xdr:to>
      <xdr:col>50</xdr:col>
      <xdr:colOff>165100</xdr:colOff>
      <xdr:row>59</xdr:row>
      <xdr:rowOff>112798</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10126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103925</xdr:rowOff>
    </xdr:from>
    <xdr:ext cx="469744"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404428" y="10219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59</xdr:row>
      <xdr:rowOff>13691</xdr:rowOff>
    </xdr:from>
    <xdr:to>
      <xdr:col>46</xdr:col>
      <xdr:colOff>38100</xdr:colOff>
      <xdr:row>59</xdr:row>
      <xdr:rowOff>115291</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10129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106418</xdr:rowOff>
    </xdr:from>
    <xdr:ext cx="469744"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515428" y="10221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59</xdr:row>
      <xdr:rowOff>17610</xdr:rowOff>
    </xdr:from>
    <xdr:to>
      <xdr:col>41</xdr:col>
      <xdr:colOff>101600</xdr:colOff>
      <xdr:row>59</xdr:row>
      <xdr:rowOff>119210</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1013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110337</xdr:rowOff>
    </xdr:from>
    <xdr:ext cx="469744"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626428" y="10225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59</xdr:row>
      <xdr:rowOff>15443</xdr:rowOff>
    </xdr:from>
    <xdr:to>
      <xdr:col>36</xdr:col>
      <xdr:colOff>165100</xdr:colOff>
      <xdr:row>59</xdr:row>
      <xdr:rowOff>117043</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10130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108170</xdr:rowOff>
    </xdr:from>
    <xdr:ext cx="469744"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37428" y="10223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a:extLst>
            <a:ext uri="{FF2B5EF4-FFF2-40B4-BE49-F238E27FC236}">
              <a16:creationId xmlns:a16="http://schemas.microsoft.com/office/drawing/2014/main" id="{00000000-0008-0000-07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141300</xdr:rowOff>
    </xdr:from>
    <xdr:to>
      <xdr:col>54</xdr:col>
      <xdr:colOff>189865</xdr:colOff>
      <xdr:row>78</xdr:row>
      <xdr:rowOff>98667</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10475595" y="12142800"/>
          <a:ext cx="1270" cy="13289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102494</xdr:rowOff>
    </xdr:from>
    <xdr:ext cx="469744" cy="259045"/>
    <xdr:sp macro="" textlink="">
      <xdr:nvSpPr>
        <xdr:cNvPr id="403" name="商工費最小値テキスト">
          <a:extLst>
            <a:ext uri="{FF2B5EF4-FFF2-40B4-BE49-F238E27FC236}">
              <a16:creationId xmlns:a16="http://schemas.microsoft.com/office/drawing/2014/main" id="{00000000-0008-0000-0700-000093010000}"/>
            </a:ext>
          </a:extLst>
        </xdr:cNvPr>
        <xdr:cNvSpPr txBox="1"/>
      </xdr:nvSpPr>
      <xdr:spPr>
        <a:xfrm>
          <a:off x="10528300" y="13475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98667</xdr:rowOff>
    </xdr:from>
    <xdr:to>
      <xdr:col>55</xdr:col>
      <xdr:colOff>88900</xdr:colOff>
      <xdr:row>78</xdr:row>
      <xdr:rowOff>98667</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3471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87977</xdr:rowOff>
    </xdr:from>
    <xdr:ext cx="534377" cy="259045"/>
    <xdr:sp macro="" textlink="">
      <xdr:nvSpPr>
        <xdr:cNvPr id="405" name="商工費最大値テキスト">
          <a:extLst>
            <a:ext uri="{FF2B5EF4-FFF2-40B4-BE49-F238E27FC236}">
              <a16:creationId xmlns:a16="http://schemas.microsoft.com/office/drawing/2014/main" id="{00000000-0008-0000-0700-000095010000}"/>
            </a:ext>
          </a:extLst>
        </xdr:cNvPr>
        <xdr:cNvSpPr txBox="1"/>
      </xdr:nvSpPr>
      <xdr:spPr>
        <a:xfrm>
          <a:off x="10528300" y="11918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59,930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141300</xdr:rowOff>
    </xdr:from>
    <xdr:to>
      <xdr:col>55</xdr:col>
      <xdr:colOff>88900</xdr:colOff>
      <xdr:row>70</xdr:row>
      <xdr:rowOff>141300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214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46065</xdr:rowOff>
    </xdr:from>
    <xdr:to>
      <xdr:col>55</xdr:col>
      <xdr:colOff>0</xdr:colOff>
      <xdr:row>78</xdr:row>
      <xdr:rowOff>62112</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9639300" y="13419165"/>
          <a:ext cx="838200" cy="16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143713</xdr:rowOff>
    </xdr:from>
    <xdr:ext cx="534377" cy="259045"/>
    <xdr:sp macro="" textlink="">
      <xdr:nvSpPr>
        <xdr:cNvPr id="408" name="商工費平均値テキスト">
          <a:extLst>
            <a:ext uri="{FF2B5EF4-FFF2-40B4-BE49-F238E27FC236}">
              <a16:creationId xmlns:a16="http://schemas.microsoft.com/office/drawing/2014/main" id="{00000000-0008-0000-0700-000098010000}"/>
            </a:ext>
          </a:extLst>
        </xdr:cNvPr>
        <xdr:cNvSpPr txBox="1"/>
      </xdr:nvSpPr>
      <xdr:spPr>
        <a:xfrm>
          <a:off x="10528300" y="130024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120836</xdr:rowOff>
    </xdr:from>
    <xdr:to>
      <xdr:col>55</xdr:col>
      <xdr:colOff>50800</xdr:colOff>
      <xdr:row>77</xdr:row>
      <xdr:rowOff>50986</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10426700" y="13151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46065</xdr:rowOff>
    </xdr:from>
    <xdr:to>
      <xdr:col>50</xdr:col>
      <xdr:colOff>114300</xdr:colOff>
      <xdr:row>78</xdr:row>
      <xdr:rowOff>62640</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8750300" y="13419165"/>
          <a:ext cx="889000" cy="16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90866</xdr:rowOff>
    </xdr:from>
    <xdr:to>
      <xdr:col>50</xdr:col>
      <xdr:colOff>165100</xdr:colOff>
      <xdr:row>77</xdr:row>
      <xdr:rowOff>21016</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9588500" y="13121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37543</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9372111" y="12896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62640</xdr:rowOff>
    </xdr:from>
    <xdr:to>
      <xdr:col>45</xdr:col>
      <xdr:colOff>177800</xdr:colOff>
      <xdr:row>78</xdr:row>
      <xdr:rowOff>73909</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flipV="1">
          <a:off x="7861300" y="13435740"/>
          <a:ext cx="889000" cy="11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38722</xdr:rowOff>
    </xdr:from>
    <xdr:to>
      <xdr:col>46</xdr:col>
      <xdr:colOff>38100</xdr:colOff>
      <xdr:row>76</xdr:row>
      <xdr:rowOff>140322</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8699500" y="13068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156849</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483111" y="12844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169281</xdr:rowOff>
    </xdr:from>
    <xdr:to>
      <xdr:col>41</xdr:col>
      <xdr:colOff>50800</xdr:colOff>
      <xdr:row>78</xdr:row>
      <xdr:rowOff>73909</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a:off x="6972300" y="13370931"/>
          <a:ext cx="889000" cy="76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51090</xdr:rowOff>
    </xdr:from>
    <xdr:to>
      <xdr:col>41</xdr:col>
      <xdr:colOff>101600</xdr:colOff>
      <xdr:row>76</xdr:row>
      <xdr:rowOff>152690</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7810500" y="1308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169217</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594111" y="12856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1095</xdr:rowOff>
    </xdr:from>
    <xdr:to>
      <xdr:col>36</xdr:col>
      <xdr:colOff>165100</xdr:colOff>
      <xdr:row>76</xdr:row>
      <xdr:rowOff>102695</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6921500" y="13031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119222</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05111" y="12806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11312</xdr:rowOff>
    </xdr:from>
    <xdr:to>
      <xdr:col>55</xdr:col>
      <xdr:colOff>50800</xdr:colOff>
      <xdr:row>78</xdr:row>
      <xdr:rowOff>112912</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10426700" y="1338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97689</xdr:rowOff>
    </xdr:from>
    <xdr:ext cx="469744" cy="259045"/>
    <xdr:sp macro="" textlink="">
      <xdr:nvSpPr>
        <xdr:cNvPr id="427" name="商工費該当値テキスト">
          <a:extLst>
            <a:ext uri="{FF2B5EF4-FFF2-40B4-BE49-F238E27FC236}">
              <a16:creationId xmlns:a16="http://schemas.microsoft.com/office/drawing/2014/main" id="{00000000-0008-0000-0700-0000AB010000}"/>
            </a:ext>
          </a:extLst>
        </xdr:cNvPr>
        <xdr:cNvSpPr txBox="1"/>
      </xdr:nvSpPr>
      <xdr:spPr>
        <a:xfrm>
          <a:off x="10528300" y="13299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166715</xdr:rowOff>
    </xdr:from>
    <xdr:to>
      <xdr:col>50</xdr:col>
      <xdr:colOff>165100</xdr:colOff>
      <xdr:row>78</xdr:row>
      <xdr:rowOff>96865</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9588500" y="13368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87992</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9404428" y="13461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11840</xdr:rowOff>
    </xdr:from>
    <xdr:to>
      <xdr:col>46</xdr:col>
      <xdr:colOff>38100</xdr:colOff>
      <xdr:row>78</xdr:row>
      <xdr:rowOff>113440</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8699500" y="1338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104567</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8515428" y="13477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23109</xdr:rowOff>
    </xdr:from>
    <xdr:to>
      <xdr:col>41</xdr:col>
      <xdr:colOff>101600</xdr:colOff>
      <xdr:row>78</xdr:row>
      <xdr:rowOff>124709</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7810500" y="13396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115836</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7626428" y="13488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118481</xdr:rowOff>
    </xdr:from>
    <xdr:to>
      <xdr:col>36</xdr:col>
      <xdr:colOff>165100</xdr:colOff>
      <xdr:row>78</xdr:row>
      <xdr:rowOff>48631</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6921500" y="13320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39758</xdr:rowOff>
    </xdr:from>
    <xdr:ext cx="469744"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737428" y="13412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a:extLst>
            <a:ext uri="{FF2B5EF4-FFF2-40B4-BE49-F238E27FC236}">
              <a16:creationId xmlns:a16="http://schemas.microsoft.com/office/drawing/2014/main" id="{00000000-0008-0000-07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15811</xdr:rowOff>
    </xdr:from>
    <xdr:to>
      <xdr:col>54</xdr:col>
      <xdr:colOff>189865</xdr:colOff>
      <xdr:row>97</xdr:row>
      <xdr:rowOff>150952</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10475595" y="15446311"/>
          <a:ext cx="1270" cy="1335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154779</xdr:rowOff>
    </xdr:from>
    <xdr:ext cx="534377" cy="259045"/>
    <xdr:sp macro="" textlink="">
      <xdr:nvSpPr>
        <xdr:cNvPr id="460" name="土木費最小値テキスト">
          <a:extLst>
            <a:ext uri="{FF2B5EF4-FFF2-40B4-BE49-F238E27FC236}">
              <a16:creationId xmlns:a16="http://schemas.microsoft.com/office/drawing/2014/main" id="{00000000-0008-0000-0700-0000CC010000}"/>
            </a:ext>
          </a:extLst>
        </xdr:cNvPr>
        <xdr:cNvSpPr txBox="1"/>
      </xdr:nvSpPr>
      <xdr:spPr>
        <a:xfrm>
          <a:off x="10528300" y="16785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150952</xdr:rowOff>
    </xdr:from>
    <xdr:to>
      <xdr:col>55</xdr:col>
      <xdr:colOff>88900</xdr:colOff>
      <xdr:row>97</xdr:row>
      <xdr:rowOff>150952</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6781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133938</xdr:rowOff>
    </xdr:from>
    <xdr:ext cx="599010" cy="259045"/>
    <xdr:sp macro="" textlink="">
      <xdr:nvSpPr>
        <xdr:cNvPr id="462" name="土木費最大値テキスト">
          <a:extLst>
            <a:ext uri="{FF2B5EF4-FFF2-40B4-BE49-F238E27FC236}">
              <a16:creationId xmlns:a16="http://schemas.microsoft.com/office/drawing/2014/main" id="{00000000-0008-0000-0700-0000CE010000}"/>
            </a:ext>
          </a:extLst>
        </xdr:cNvPr>
        <xdr:cNvSpPr txBox="1"/>
      </xdr:nvSpPr>
      <xdr:spPr>
        <a:xfrm>
          <a:off x="10528300" y="15221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123,755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15811</xdr:rowOff>
    </xdr:from>
    <xdr:to>
      <xdr:col>55</xdr:col>
      <xdr:colOff>88900</xdr:colOff>
      <xdr:row>90</xdr:row>
      <xdr:rowOff>15811</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5446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136195</xdr:rowOff>
    </xdr:from>
    <xdr:to>
      <xdr:col>55</xdr:col>
      <xdr:colOff>0</xdr:colOff>
      <xdr:row>97</xdr:row>
      <xdr:rowOff>39827</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9639300" y="16595395"/>
          <a:ext cx="838200" cy="75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104512</xdr:rowOff>
    </xdr:from>
    <xdr:ext cx="534377" cy="259045"/>
    <xdr:sp macro="" textlink="">
      <xdr:nvSpPr>
        <xdr:cNvPr id="465" name="土木費平均値テキスト">
          <a:extLst>
            <a:ext uri="{FF2B5EF4-FFF2-40B4-BE49-F238E27FC236}">
              <a16:creationId xmlns:a16="http://schemas.microsoft.com/office/drawing/2014/main" id="{00000000-0008-0000-0700-0000D1010000}"/>
            </a:ext>
          </a:extLst>
        </xdr:cNvPr>
        <xdr:cNvSpPr txBox="1"/>
      </xdr:nvSpPr>
      <xdr:spPr>
        <a:xfrm>
          <a:off x="10528300" y="162208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81635</xdr:rowOff>
    </xdr:from>
    <xdr:to>
      <xdr:col>55</xdr:col>
      <xdr:colOff>50800</xdr:colOff>
      <xdr:row>96</xdr:row>
      <xdr:rowOff>11785</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10426700" y="16369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39827</xdr:rowOff>
    </xdr:from>
    <xdr:to>
      <xdr:col>50</xdr:col>
      <xdr:colOff>114300</xdr:colOff>
      <xdr:row>97</xdr:row>
      <xdr:rowOff>91656</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8750300" y="16670477"/>
          <a:ext cx="889000" cy="5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112637</xdr:rowOff>
    </xdr:from>
    <xdr:to>
      <xdr:col>50</xdr:col>
      <xdr:colOff>165100</xdr:colOff>
      <xdr:row>96</xdr:row>
      <xdr:rowOff>42787</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9588500" y="1640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59314</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9372111" y="16175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91656</xdr:rowOff>
    </xdr:from>
    <xdr:to>
      <xdr:col>45</xdr:col>
      <xdr:colOff>177800</xdr:colOff>
      <xdr:row>97</xdr:row>
      <xdr:rowOff>98234</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7861300" y="16722306"/>
          <a:ext cx="889000" cy="6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100037</xdr:rowOff>
    </xdr:from>
    <xdr:to>
      <xdr:col>46</xdr:col>
      <xdr:colOff>38100</xdr:colOff>
      <xdr:row>96</xdr:row>
      <xdr:rowOff>30187</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8699500" y="16387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46714</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483111" y="16163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98234</xdr:rowOff>
    </xdr:from>
    <xdr:to>
      <xdr:col>41</xdr:col>
      <xdr:colOff>50800</xdr:colOff>
      <xdr:row>97</xdr:row>
      <xdr:rowOff>126785</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flipV="1">
          <a:off x="6972300" y="16728884"/>
          <a:ext cx="889000" cy="28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109525</xdr:rowOff>
    </xdr:from>
    <xdr:to>
      <xdr:col>41</xdr:col>
      <xdr:colOff>101600</xdr:colOff>
      <xdr:row>96</xdr:row>
      <xdr:rowOff>39675</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7810500" y="1639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56202</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594111" y="16172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110426</xdr:rowOff>
    </xdr:from>
    <xdr:to>
      <xdr:col>36</xdr:col>
      <xdr:colOff>165100</xdr:colOff>
      <xdr:row>96</xdr:row>
      <xdr:rowOff>40576</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6921500" y="16398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57103</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05111" y="16173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85395</xdr:rowOff>
    </xdr:from>
    <xdr:to>
      <xdr:col>55</xdr:col>
      <xdr:colOff>50800</xdr:colOff>
      <xdr:row>97</xdr:row>
      <xdr:rowOff>15545</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10426700" y="16544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63822</xdr:rowOff>
    </xdr:from>
    <xdr:ext cx="534377" cy="259045"/>
    <xdr:sp macro="" textlink="">
      <xdr:nvSpPr>
        <xdr:cNvPr id="484" name="土木費該当値テキスト">
          <a:extLst>
            <a:ext uri="{FF2B5EF4-FFF2-40B4-BE49-F238E27FC236}">
              <a16:creationId xmlns:a16="http://schemas.microsoft.com/office/drawing/2014/main" id="{00000000-0008-0000-0700-0000E4010000}"/>
            </a:ext>
          </a:extLst>
        </xdr:cNvPr>
        <xdr:cNvSpPr txBox="1"/>
      </xdr:nvSpPr>
      <xdr:spPr>
        <a:xfrm>
          <a:off x="10528300" y="16523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160477</xdr:rowOff>
    </xdr:from>
    <xdr:to>
      <xdr:col>50</xdr:col>
      <xdr:colOff>165100</xdr:colOff>
      <xdr:row>97</xdr:row>
      <xdr:rowOff>90627</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9588500" y="16619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81754</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9372111" y="16712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40856</xdr:rowOff>
    </xdr:from>
    <xdr:to>
      <xdr:col>46</xdr:col>
      <xdr:colOff>38100</xdr:colOff>
      <xdr:row>97</xdr:row>
      <xdr:rowOff>142456</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8699500" y="16671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133583</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8483111" y="16764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47434</xdr:rowOff>
    </xdr:from>
    <xdr:to>
      <xdr:col>41</xdr:col>
      <xdr:colOff>101600</xdr:colOff>
      <xdr:row>97</xdr:row>
      <xdr:rowOff>149034</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7810500" y="16678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140161</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7594111" y="16770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75985</xdr:rowOff>
    </xdr:from>
    <xdr:to>
      <xdr:col>36</xdr:col>
      <xdr:colOff>165100</xdr:colOff>
      <xdr:row>98</xdr:row>
      <xdr:rowOff>6135</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6921500" y="16706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168712</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6705111" y="16799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88303</xdr:rowOff>
    </xdr:from>
    <xdr:to>
      <xdr:col>85</xdr:col>
      <xdr:colOff>126364</xdr:colOff>
      <xdr:row>39</xdr:row>
      <xdr:rowOff>10008</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403253"/>
          <a:ext cx="1269" cy="1293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13835</xdr:rowOff>
    </xdr:from>
    <xdr:ext cx="534377"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700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10008</xdr:rowOff>
    </xdr:from>
    <xdr:to>
      <xdr:col>86</xdr:col>
      <xdr:colOff>25400</xdr:colOff>
      <xdr:row>39</xdr:row>
      <xdr:rowOff>10008</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696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34980</xdr:rowOff>
    </xdr:from>
    <xdr:ext cx="534377"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5178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44,849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88303</xdr:rowOff>
    </xdr:from>
    <xdr:to>
      <xdr:col>86</xdr:col>
      <xdr:colOff>25400</xdr:colOff>
      <xdr:row>31</xdr:row>
      <xdr:rowOff>88303</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403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70015</xdr:rowOff>
    </xdr:from>
    <xdr:to>
      <xdr:col>85</xdr:col>
      <xdr:colOff>127000</xdr:colOff>
      <xdr:row>38</xdr:row>
      <xdr:rowOff>108229</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5481300" y="6585115"/>
          <a:ext cx="838200" cy="38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27309</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1995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4432</xdr:rowOff>
    </xdr:from>
    <xdr:to>
      <xdr:col>85</xdr:col>
      <xdr:colOff>177800</xdr:colOff>
      <xdr:row>37</xdr:row>
      <xdr:rowOff>106032</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34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108229</xdr:rowOff>
    </xdr:from>
    <xdr:to>
      <xdr:col>81</xdr:col>
      <xdr:colOff>50800</xdr:colOff>
      <xdr:row>38</xdr:row>
      <xdr:rowOff>119507</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4592300" y="6623329"/>
          <a:ext cx="889000" cy="11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45619</xdr:rowOff>
    </xdr:from>
    <xdr:to>
      <xdr:col>81</xdr:col>
      <xdr:colOff>101600</xdr:colOff>
      <xdr:row>37</xdr:row>
      <xdr:rowOff>147219</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389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163746</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164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119507</xdr:rowOff>
    </xdr:from>
    <xdr:to>
      <xdr:col>76</xdr:col>
      <xdr:colOff>114300</xdr:colOff>
      <xdr:row>38</xdr:row>
      <xdr:rowOff>133680</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3703300" y="6634607"/>
          <a:ext cx="889000" cy="14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91872</xdr:rowOff>
    </xdr:from>
    <xdr:to>
      <xdr:col>76</xdr:col>
      <xdr:colOff>165100</xdr:colOff>
      <xdr:row>38</xdr:row>
      <xdr:rowOff>22022</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435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38549</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210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48451</xdr:rowOff>
    </xdr:from>
    <xdr:to>
      <xdr:col>71</xdr:col>
      <xdr:colOff>177800</xdr:colOff>
      <xdr:row>38</xdr:row>
      <xdr:rowOff>133680</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a:off x="12814300" y="6563551"/>
          <a:ext cx="889000" cy="85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85318</xdr:rowOff>
    </xdr:from>
    <xdr:to>
      <xdr:col>72</xdr:col>
      <xdr:colOff>38100</xdr:colOff>
      <xdr:row>38</xdr:row>
      <xdr:rowOff>15469</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42896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31995</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204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71717</xdr:rowOff>
    </xdr:from>
    <xdr:to>
      <xdr:col>67</xdr:col>
      <xdr:colOff>101600</xdr:colOff>
      <xdr:row>38</xdr:row>
      <xdr:rowOff>1867</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415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18394</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190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19215</xdr:rowOff>
    </xdr:from>
    <xdr:to>
      <xdr:col>85</xdr:col>
      <xdr:colOff>177800</xdr:colOff>
      <xdr:row>38</xdr:row>
      <xdr:rowOff>120815</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53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105592</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6449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57429</xdr:rowOff>
    </xdr:from>
    <xdr:to>
      <xdr:col>81</xdr:col>
      <xdr:colOff>101600</xdr:colOff>
      <xdr:row>38</xdr:row>
      <xdr:rowOff>159029</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572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150156</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6665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68707</xdr:rowOff>
    </xdr:from>
    <xdr:to>
      <xdr:col>76</xdr:col>
      <xdr:colOff>165100</xdr:colOff>
      <xdr:row>38</xdr:row>
      <xdr:rowOff>170307</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583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161434</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6676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82880</xdr:rowOff>
    </xdr:from>
    <xdr:to>
      <xdr:col>72</xdr:col>
      <xdr:colOff>38100</xdr:colOff>
      <xdr:row>39</xdr:row>
      <xdr:rowOff>13030</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59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4157</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6690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169101</xdr:rowOff>
    </xdr:from>
    <xdr:to>
      <xdr:col>67</xdr:col>
      <xdr:colOff>101600</xdr:colOff>
      <xdr:row>38</xdr:row>
      <xdr:rowOff>99251</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512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90378</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6605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4" name="教育費グラフ枠">
          <a:extLst>
            <a:ext uri="{FF2B5EF4-FFF2-40B4-BE49-F238E27FC236}">
              <a16:creationId xmlns:a16="http://schemas.microsoft.com/office/drawing/2014/main" id="{00000000-0008-0000-0700-00003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30220</xdr:rowOff>
    </xdr:from>
    <xdr:to>
      <xdr:col>85</xdr:col>
      <xdr:colOff>126364</xdr:colOff>
      <xdr:row>58</xdr:row>
      <xdr:rowOff>90932</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6317595" y="8602720"/>
          <a:ext cx="1269" cy="1432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94759</xdr:rowOff>
    </xdr:from>
    <xdr:ext cx="534377" cy="259045"/>
    <xdr:sp macro="" textlink="">
      <xdr:nvSpPr>
        <xdr:cNvPr id="576" name="教育費最小値テキスト">
          <a:extLst>
            <a:ext uri="{FF2B5EF4-FFF2-40B4-BE49-F238E27FC236}">
              <a16:creationId xmlns:a16="http://schemas.microsoft.com/office/drawing/2014/main" id="{00000000-0008-0000-0700-000040020000}"/>
            </a:ext>
          </a:extLst>
        </xdr:cNvPr>
        <xdr:cNvSpPr txBox="1"/>
      </xdr:nvSpPr>
      <xdr:spPr>
        <a:xfrm>
          <a:off x="16370300" y="10038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90932</xdr:rowOff>
    </xdr:from>
    <xdr:to>
      <xdr:col>86</xdr:col>
      <xdr:colOff>25400</xdr:colOff>
      <xdr:row>58</xdr:row>
      <xdr:rowOff>90932</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10035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148347</xdr:rowOff>
    </xdr:from>
    <xdr:ext cx="599010" cy="259045"/>
    <xdr:sp macro="" textlink="">
      <xdr:nvSpPr>
        <xdr:cNvPr id="578" name="教育費最大値テキスト">
          <a:extLst>
            <a:ext uri="{FF2B5EF4-FFF2-40B4-BE49-F238E27FC236}">
              <a16:creationId xmlns:a16="http://schemas.microsoft.com/office/drawing/2014/main" id="{00000000-0008-0000-0700-000042020000}"/>
            </a:ext>
          </a:extLst>
        </xdr:cNvPr>
        <xdr:cNvSpPr txBox="1"/>
      </xdr:nvSpPr>
      <xdr:spPr>
        <a:xfrm>
          <a:off x="16370300" y="8377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101,747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30220</xdr:rowOff>
    </xdr:from>
    <xdr:to>
      <xdr:col>86</xdr:col>
      <xdr:colOff>25400</xdr:colOff>
      <xdr:row>50</xdr:row>
      <xdr:rowOff>30220</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6230600" y="8602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137205</xdr:rowOff>
    </xdr:from>
    <xdr:to>
      <xdr:col>85</xdr:col>
      <xdr:colOff>127000</xdr:colOff>
      <xdr:row>57</xdr:row>
      <xdr:rowOff>13989</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5481300" y="9738405"/>
          <a:ext cx="838200" cy="48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115720</xdr:rowOff>
    </xdr:from>
    <xdr:ext cx="534377" cy="259045"/>
    <xdr:sp macro="" textlink="">
      <xdr:nvSpPr>
        <xdr:cNvPr id="581" name="教育費平均値テキスト">
          <a:extLst>
            <a:ext uri="{FF2B5EF4-FFF2-40B4-BE49-F238E27FC236}">
              <a16:creationId xmlns:a16="http://schemas.microsoft.com/office/drawing/2014/main" id="{00000000-0008-0000-0700-000045020000}"/>
            </a:ext>
          </a:extLst>
        </xdr:cNvPr>
        <xdr:cNvSpPr txBox="1"/>
      </xdr:nvSpPr>
      <xdr:spPr>
        <a:xfrm>
          <a:off x="16370300" y="92025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92843</xdr:rowOff>
    </xdr:from>
    <xdr:to>
      <xdr:col>85</xdr:col>
      <xdr:colOff>177800</xdr:colOff>
      <xdr:row>55</xdr:row>
      <xdr:rowOff>22993</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6268700" y="9351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161817</xdr:rowOff>
    </xdr:from>
    <xdr:to>
      <xdr:col>81</xdr:col>
      <xdr:colOff>50800</xdr:colOff>
      <xdr:row>57</xdr:row>
      <xdr:rowOff>13989</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4592300" y="9763017"/>
          <a:ext cx="889000" cy="2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12986</xdr:rowOff>
    </xdr:from>
    <xdr:to>
      <xdr:col>81</xdr:col>
      <xdr:colOff>101600</xdr:colOff>
      <xdr:row>55</xdr:row>
      <xdr:rowOff>114586</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5430500" y="944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131113</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14111" y="9217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49974</xdr:rowOff>
    </xdr:from>
    <xdr:to>
      <xdr:col>76</xdr:col>
      <xdr:colOff>114300</xdr:colOff>
      <xdr:row>56</xdr:row>
      <xdr:rowOff>161817</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3703300" y="9651174"/>
          <a:ext cx="889000" cy="111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40742</xdr:rowOff>
    </xdr:from>
    <xdr:to>
      <xdr:col>76</xdr:col>
      <xdr:colOff>165100</xdr:colOff>
      <xdr:row>55</xdr:row>
      <xdr:rowOff>142342</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4541500" y="9470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158869</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325111" y="9245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23571</xdr:rowOff>
    </xdr:from>
    <xdr:to>
      <xdr:col>71</xdr:col>
      <xdr:colOff>177800</xdr:colOff>
      <xdr:row>56</xdr:row>
      <xdr:rowOff>49974</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a:off x="12814300" y="9624771"/>
          <a:ext cx="889000" cy="26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81032</xdr:rowOff>
    </xdr:from>
    <xdr:to>
      <xdr:col>72</xdr:col>
      <xdr:colOff>38100</xdr:colOff>
      <xdr:row>56</xdr:row>
      <xdr:rowOff>11182</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3652500" y="9510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27709</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436111" y="9286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154298</xdr:rowOff>
    </xdr:from>
    <xdr:to>
      <xdr:col>67</xdr:col>
      <xdr:colOff>101600</xdr:colOff>
      <xdr:row>55</xdr:row>
      <xdr:rowOff>84448</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2763500" y="9412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100975</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547111" y="9187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86405</xdr:rowOff>
    </xdr:from>
    <xdr:to>
      <xdr:col>85</xdr:col>
      <xdr:colOff>177800</xdr:colOff>
      <xdr:row>57</xdr:row>
      <xdr:rowOff>16555</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6268700" y="968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64832</xdr:rowOff>
    </xdr:from>
    <xdr:ext cx="534377" cy="259045"/>
    <xdr:sp macro="" textlink="">
      <xdr:nvSpPr>
        <xdr:cNvPr id="600" name="教育費該当値テキスト">
          <a:extLst>
            <a:ext uri="{FF2B5EF4-FFF2-40B4-BE49-F238E27FC236}">
              <a16:creationId xmlns:a16="http://schemas.microsoft.com/office/drawing/2014/main" id="{00000000-0008-0000-0700-000058020000}"/>
            </a:ext>
          </a:extLst>
        </xdr:cNvPr>
        <xdr:cNvSpPr txBox="1"/>
      </xdr:nvSpPr>
      <xdr:spPr>
        <a:xfrm>
          <a:off x="16370300" y="9666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134639</xdr:rowOff>
    </xdr:from>
    <xdr:to>
      <xdr:col>81</xdr:col>
      <xdr:colOff>101600</xdr:colOff>
      <xdr:row>57</xdr:row>
      <xdr:rowOff>64789</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5430500" y="9735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55916</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5214111" y="9828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111017</xdr:rowOff>
    </xdr:from>
    <xdr:to>
      <xdr:col>76</xdr:col>
      <xdr:colOff>165100</xdr:colOff>
      <xdr:row>57</xdr:row>
      <xdr:rowOff>41167</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4541500" y="9712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32294</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4325111" y="9804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170624</xdr:rowOff>
    </xdr:from>
    <xdr:to>
      <xdr:col>72</xdr:col>
      <xdr:colOff>38100</xdr:colOff>
      <xdr:row>56</xdr:row>
      <xdr:rowOff>100774</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3652500" y="9600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91901</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3436111" y="9693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144221</xdr:rowOff>
    </xdr:from>
    <xdr:to>
      <xdr:col>67</xdr:col>
      <xdr:colOff>101600</xdr:colOff>
      <xdr:row>56</xdr:row>
      <xdr:rowOff>74371</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2763500" y="9573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65498</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547111" y="9666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a:extLst>
            <a:ext uri="{FF2B5EF4-FFF2-40B4-BE49-F238E27FC236}">
              <a16:creationId xmlns:a16="http://schemas.microsoft.com/office/drawing/2014/main" id="{00000000-0008-0000-07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30886</xdr:rowOff>
    </xdr:from>
    <xdr:to>
      <xdr:col>85</xdr:col>
      <xdr:colOff>126364</xdr:colOff>
      <xdr:row>78</xdr:row>
      <xdr:rowOff>139700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6317595" y="12375286"/>
          <a:ext cx="1269" cy="11375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31" name="災害復旧費最小値テキスト">
          <a:extLst>
            <a:ext uri="{FF2B5EF4-FFF2-40B4-BE49-F238E27FC236}">
              <a16:creationId xmlns:a16="http://schemas.microsoft.com/office/drawing/2014/main" id="{00000000-0008-0000-0700-000077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149013</xdr:rowOff>
    </xdr:from>
    <xdr:ext cx="534377" cy="259045"/>
    <xdr:sp macro="" textlink="">
      <xdr:nvSpPr>
        <xdr:cNvPr id="633" name="災害復旧費最大値テキスト">
          <a:extLst>
            <a:ext uri="{FF2B5EF4-FFF2-40B4-BE49-F238E27FC236}">
              <a16:creationId xmlns:a16="http://schemas.microsoft.com/office/drawing/2014/main" id="{00000000-0008-0000-0700-000079020000}"/>
            </a:ext>
          </a:extLst>
        </xdr:cNvPr>
        <xdr:cNvSpPr txBox="1"/>
      </xdr:nvSpPr>
      <xdr:spPr>
        <a:xfrm>
          <a:off x="16370300" y="12150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24,880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30886</xdr:rowOff>
    </xdr:from>
    <xdr:to>
      <xdr:col>86</xdr:col>
      <xdr:colOff>25400</xdr:colOff>
      <xdr:row>72</xdr:row>
      <xdr:rowOff>30886</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2375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21800</xdr:rowOff>
    </xdr:from>
    <xdr:ext cx="469744" cy="259045"/>
    <xdr:sp macro="" textlink="">
      <xdr:nvSpPr>
        <xdr:cNvPr id="636" name="災害復旧費平均値テキスト">
          <a:extLst>
            <a:ext uri="{FF2B5EF4-FFF2-40B4-BE49-F238E27FC236}">
              <a16:creationId xmlns:a16="http://schemas.microsoft.com/office/drawing/2014/main" id="{00000000-0008-0000-0700-00007C020000}"/>
            </a:ext>
          </a:extLst>
        </xdr:cNvPr>
        <xdr:cNvSpPr txBox="1"/>
      </xdr:nvSpPr>
      <xdr:spPr>
        <a:xfrm>
          <a:off x="16370300" y="132234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170373</xdr:rowOff>
    </xdr:from>
    <xdr:to>
      <xdr:col>85</xdr:col>
      <xdr:colOff>177800</xdr:colOff>
      <xdr:row>78</xdr:row>
      <xdr:rowOff>100523</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6268700" y="13372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144450</xdr:rowOff>
    </xdr:from>
    <xdr:to>
      <xdr:col>81</xdr:col>
      <xdr:colOff>101600</xdr:colOff>
      <xdr:row>78</xdr:row>
      <xdr:rowOff>74600</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5430500" y="1334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91127</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46428" y="1312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146324</xdr:rowOff>
    </xdr:from>
    <xdr:to>
      <xdr:col>76</xdr:col>
      <xdr:colOff>165100</xdr:colOff>
      <xdr:row>78</xdr:row>
      <xdr:rowOff>76474</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4541500" y="13347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93001</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357428" y="13123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150805</xdr:rowOff>
    </xdr:from>
    <xdr:to>
      <xdr:col>72</xdr:col>
      <xdr:colOff>38100</xdr:colOff>
      <xdr:row>78</xdr:row>
      <xdr:rowOff>80955</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3652500" y="13352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97482</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468428" y="13127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63067</xdr:rowOff>
    </xdr:from>
    <xdr:to>
      <xdr:col>67</xdr:col>
      <xdr:colOff>101600</xdr:colOff>
      <xdr:row>77</xdr:row>
      <xdr:rowOff>164667</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2763500" y="13264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9744</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579428" y="13039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3827</xdr:rowOff>
    </xdr:from>
    <xdr:ext cx="249299" cy="259045"/>
    <xdr:sp macro="" textlink="">
      <xdr:nvSpPr>
        <xdr:cNvPr id="655" name="災害復旧費該当値テキスト">
          <a:extLst>
            <a:ext uri="{FF2B5EF4-FFF2-40B4-BE49-F238E27FC236}">
              <a16:creationId xmlns:a16="http://schemas.microsoft.com/office/drawing/2014/main" id="{00000000-0008-0000-0700-00008F020000}"/>
            </a:ext>
          </a:extLst>
        </xdr:cNvPr>
        <xdr:cNvSpPr txBox="1"/>
      </xdr:nvSpPr>
      <xdr:spPr>
        <a:xfrm>
          <a:off x="16370300" y="13376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8" name="公債費グラフ枠">
          <a:extLst>
            <a:ext uri="{FF2B5EF4-FFF2-40B4-BE49-F238E27FC236}">
              <a16:creationId xmlns:a16="http://schemas.microsoft.com/office/drawing/2014/main" id="{00000000-0008-0000-0700-0000B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31589</xdr:rowOff>
    </xdr:from>
    <xdr:to>
      <xdr:col>85</xdr:col>
      <xdr:colOff>126364</xdr:colOff>
      <xdr:row>98</xdr:row>
      <xdr:rowOff>79153</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6317595" y="15462089"/>
          <a:ext cx="1269" cy="1419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82980</xdr:rowOff>
    </xdr:from>
    <xdr:ext cx="534377" cy="259045"/>
    <xdr:sp macro="" textlink="">
      <xdr:nvSpPr>
        <xdr:cNvPr id="690" name="公債費最小値テキスト">
          <a:extLst>
            <a:ext uri="{FF2B5EF4-FFF2-40B4-BE49-F238E27FC236}">
              <a16:creationId xmlns:a16="http://schemas.microsoft.com/office/drawing/2014/main" id="{00000000-0008-0000-0700-0000B2020000}"/>
            </a:ext>
          </a:extLst>
        </xdr:cNvPr>
        <xdr:cNvSpPr txBox="1"/>
      </xdr:nvSpPr>
      <xdr:spPr>
        <a:xfrm>
          <a:off x="16370300" y="16885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79153</xdr:rowOff>
    </xdr:from>
    <xdr:to>
      <xdr:col>86</xdr:col>
      <xdr:colOff>25400</xdr:colOff>
      <xdr:row>98</xdr:row>
      <xdr:rowOff>79153</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6230600" y="16881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149716</xdr:rowOff>
    </xdr:from>
    <xdr:ext cx="534377" cy="259045"/>
    <xdr:sp macro="" textlink="">
      <xdr:nvSpPr>
        <xdr:cNvPr id="692" name="公債費最大値テキスト">
          <a:extLst>
            <a:ext uri="{FF2B5EF4-FFF2-40B4-BE49-F238E27FC236}">
              <a16:creationId xmlns:a16="http://schemas.microsoft.com/office/drawing/2014/main" id="{00000000-0008-0000-0700-0000B4020000}"/>
            </a:ext>
          </a:extLst>
        </xdr:cNvPr>
        <xdr:cNvSpPr txBox="1"/>
      </xdr:nvSpPr>
      <xdr:spPr>
        <a:xfrm>
          <a:off x="16370300" y="15237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98,621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31589</xdr:rowOff>
    </xdr:from>
    <xdr:to>
      <xdr:col>86</xdr:col>
      <xdr:colOff>25400</xdr:colOff>
      <xdr:row>90</xdr:row>
      <xdr:rowOff>31589</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6230600" y="15462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126295</xdr:rowOff>
    </xdr:from>
    <xdr:to>
      <xdr:col>85</xdr:col>
      <xdr:colOff>127000</xdr:colOff>
      <xdr:row>97</xdr:row>
      <xdr:rowOff>128956</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5481300" y="16756945"/>
          <a:ext cx="838200" cy="2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70302</xdr:rowOff>
    </xdr:from>
    <xdr:ext cx="534377" cy="259045"/>
    <xdr:sp macro="" textlink="">
      <xdr:nvSpPr>
        <xdr:cNvPr id="695" name="公債費平均値テキスト">
          <a:extLst>
            <a:ext uri="{FF2B5EF4-FFF2-40B4-BE49-F238E27FC236}">
              <a16:creationId xmlns:a16="http://schemas.microsoft.com/office/drawing/2014/main" id="{00000000-0008-0000-0700-0000B7020000}"/>
            </a:ext>
          </a:extLst>
        </xdr:cNvPr>
        <xdr:cNvSpPr txBox="1"/>
      </xdr:nvSpPr>
      <xdr:spPr>
        <a:xfrm>
          <a:off x="16370300" y="161866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47425</xdr:rowOff>
    </xdr:from>
    <xdr:to>
      <xdr:col>85</xdr:col>
      <xdr:colOff>177800</xdr:colOff>
      <xdr:row>95</xdr:row>
      <xdr:rowOff>149025</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6268700" y="1633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112007</xdr:rowOff>
    </xdr:from>
    <xdr:to>
      <xdr:col>81</xdr:col>
      <xdr:colOff>50800</xdr:colOff>
      <xdr:row>97</xdr:row>
      <xdr:rowOff>126295</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4592300" y="16742657"/>
          <a:ext cx="889000" cy="14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5412</xdr:rowOff>
    </xdr:from>
    <xdr:to>
      <xdr:col>81</xdr:col>
      <xdr:colOff>101600</xdr:colOff>
      <xdr:row>95</xdr:row>
      <xdr:rowOff>107012</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5430500" y="16293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123539</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214111" y="16068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112007</xdr:rowOff>
    </xdr:from>
    <xdr:to>
      <xdr:col>76</xdr:col>
      <xdr:colOff>114300</xdr:colOff>
      <xdr:row>97</xdr:row>
      <xdr:rowOff>118016</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3703300" y="16742657"/>
          <a:ext cx="889000" cy="6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28403</xdr:rowOff>
    </xdr:from>
    <xdr:to>
      <xdr:col>76</xdr:col>
      <xdr:colOff>165100</xdr:colOff>
      <xdr:row>95</xdr:row>
      <xdr:rowOff>130003</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4541500" y="16316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146530</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4325111" y="16091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118016</xdr:rowOff>
    </xdr:from>
    <xdr:to>
      <xdr:col>71</xdr:col>
      <xdr:colOff>177800</xdr:colOff>
      <xdr:row>97</xdr:row>
      <xdr:rowOff>133544</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2814300" y="16748666"/>
          <a:ext cx="889000" cy="15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23864</xdr:rowOff>
    </xdr:from>
    <xdr:to>
      <xdr:col>72</xdr:col>
      <xdr:colOff>38100</xdr:colOff>
      <xdr:row>95</xdr:row>
      <xdr:rowOff>125464</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3652500" y="16311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141991</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436111" y="16086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85536</xdr:rowOff>
    </xdr:from>
    <xdr:to>
      <xdr:col>67</xdr:col>
      <xdr:colOff>101600</xdr:colOff>
      <xdr:row>96</xdr:row>
      <xdr:rowOff>15686</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2763500" y="16373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32213</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547111" y="16148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78156</xdr:rowOff>
    </xdr:from>
    <xdr:to>
      <xdr:col>85</xdr:col>
      <xdr:colOff>177800</xdr:colOff>
      <xdr:row>98</xdr:row>
      <xdr:rowOff>8306</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6268700" y="16708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164533</xdr:rowOff>
    </xdr:from>
    <xdr:ext cx="534377" cy="259045"/>
    <xdr:sp macro="" textlink="">
      <xdr:nvSpPr>
        <xdr:cNvPr id="714" name="公債費該当値テキスト">
          <a:extLst>
            <a:ext uri="{FF2B5EF4-FFF2-40B4-BE49-F238E27FC236}">
              <a16:creationId xmlns:a16="http://schemas.microsoft.com/office/drawing/2014/main" id="{00000000-0008-0000-0700-0000CA020000}"/>
            </a:ext>
          </a:extLst>
        </xdr:cNvPr>
        <xdr:cNvSpPr txBox="1"/>
      </xdr:nvSpPr>
      <xdr:spPr>
        <a:xfrm>
          <a:off x="16370300" y="16623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75495</xdr:rowOff>
    </xdr:from>
    <xdr:to>
      <xdr:col>81</xdr:col>
      <xdr:colOff>101600</xdr:colOff>
      <xdr:row>98</xdr:row>
      <xdr:rowOff>5645</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5430500" y="16706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168222</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5214111" y="16798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61207</xdr:rowOff>
    </xdr:from>
    <xdr:to>
      <xdr:col>76</xdr:col>
      <xdr:colOff>165100</xdr:colOff>
      <xdr:row>97</xdr:row>
      <xdr:rowOff>162807</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4541500" y="16691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153934</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4325111" y="16784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67216</xdr:rowOff>
    </xdr:from>
    <xdr:to>
      <xdr:col>72</xdr:col>
      <xdr:colOff>38100</xdr:colOff>
      <xdr:row>97</xdr:row>
      <xdr:rowOff>168816</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3652500" y="16697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159943</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3436111" y="16790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82744</xdr:rowOff>
    </xdr:from>
    <xdr:to>
      <xdr:col>67</xdr:col>
      <xdr:colOff>101600</xdr:colOff>
      <xdr:row>98</xdr:row>
      <xdr:rowOff>12894</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2763500" y="16713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4021</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2547111" y="16806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3" name="諸支出金グラフ枠">
          <a:extLst>
            <a:ext uri="{FF2B5EF4-FFF2-40B4-BE49-F238E27FC236}">
              <a16:creationId xmlns:a16="http://schemas.microsoft.com/office/drawing/2014/main" id="{00000000-0008-0000-0700-0000E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11684</xdr:rowOff>
    </xdr:from>
    <xdr:to>
      <xdr:col>116</xdr:col>
      <xdr:colOff>62864</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flipV="1">
          <a:off x="22159595" y="5155184"/>
          <a:ext cx="1269" cy="1499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167809</xdr:rowOff>
    </xdr:from>
    <xdr:ext cx="249299" cy="259045"/>
    <xdr:sp macro="" textlink="">
      <xdr:nvSpPr>
        <xdr:cNvPr id="745" name="諸支出金最小値テキスト">
          <a:extLst>
            <a:ext uri="{FF2B5EF4-FFF2-40B4-BE49-F238E27FC236}">
              <a16:creationId xmlns:a16="http://schemas.microsoft.com/office/drawing/2014/main" id="{00000000-0008-0000-0700-0000E9020000}"/>
            </a:ext>
          </a:extLst>
        </xdr:cNvPr>
        <xdr:cNvSpPr txBox="1"/>
      </xdr:nvSpPr>
      <xdr:spPr>
        <a:xfrm>
          <a:off x="22212300" y="66829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129811</xdr:rowOff>
    </xdr:from>
    <xdr:ext cx="469744" cy="259045"/>
    <xdr:sp macro="" textlink="">
      <xdr:nvSpPr>
        <xdr:cNvPr id="747" name="諸支出金最大値テキスト">
          <a:extLst>
            <a:ext uri="{FF2B5EF4-FFF2-40B4-BE49-F238E27FC236}">
              <a16:creationId xmlns:a16="http://schemas.microsoft.com/office/drawing/2014/main" id="{00000000-0008-0000-0700-0000EB020000}"/>
            </a:ext>
          </a:extLst>
        </xdr:cNvPr>
        <xdr:cNvSpPr txBox="1"/>
      </xdr:nvSpPr>
      <xdr:spPr>
        <a:xfrm>
          <a:off x="22212300" y="4930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6,560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11684</xdr:rowOff>
    </xdr:from>
    <xdr:to>
      <xdr:col>116</xdr:col>
      <xdr:colOff>152400</xdr:colOff>
      <xdr:row>30</xdr:row>
      <xdr:rowOff>11684</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2072600" y="5155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85259</xdr:rowOff>
    </xdr:from>
    <xdr:ext cx="378565" cy="259045"/>
    <xdr:sp macro="" textlink="">
      <xdr:nvSpPr>
        <xdr:cNvPr id="750" name="諸支出金平均値テキスト">
          <a:extLst>
            <a:ext uri="{FF2B5EF4-FFF2-40B4-BE49-F238E27FC236}">
              <a16:creationId xmlns:a16="http://schemas.microsoft.com/office/drawing/2014/main" id="{00000000-0008-0000-0700-0000EE020000}"/>
            </a:ext>
          </a:extLst>
        </xdr:cNvPr>
        <xdr:cNvSpPr txBox="1"/>
      </xdr:nvSpPr>
      <xdr:spPr>
        <a:xfrm>
          <a:off x="22212300" y="642890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62382</xdr:rowOff>
    </xdr:from>
    <xdr:to>
      <xdr:col>116</xdr:col>
      <xdr:colOff>114300</xdr:colOff>
      <xdr:row>38</xdr:row>
      <xdr:rowOff>163982</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2110700" y="657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128219</xdr:rowOff>
    </xdr:from>
    <xdr:to>
      <xdr:col>112</xdr:col>
      <xdr:colOff>38100</xdr:colOff>
      <xdr:row>38</xdr:row>
      <xdr:rowOff>58369</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1272500" y="6471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74896</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134017" y="62470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6833</xdr:rowOff>
    </xdr:from>
    <xdr:to>
      <xdr:col>107</xdr:col>
      <xdr:colOff>101600</xdr:colOff>
      <xdr:row>38</xdr:row>
      <xdr:rowOff>108433</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0383500" y="6521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124960</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45017" y="62971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3175</xdr:rowOff>
    </xdr:from>
    <xdr:to>
      <xdr:col>102</xdr:col>
      <xdr:colOff>165100</xdr:colOff>
      <xdr:row>38</xdr:row>
      <xdr:rowOff>104775</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19494500" y="651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121302</xdr:rowOff>
    </xdr:from>
    <xdr:ext cx="378565"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356017" y="62935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72212</xdr:rowOff>
    </xdr:from>
    <xdr:to>
      <xdr:col>98</xdr:col>
      <xdr:colOff>38100</xdr:colOff>
      <xdr:row>39</xdr:row>
      <xdr:rowOff>2362</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8605500" y="6587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18889</xdr:rowOff>
    </xdr:from>
    <xdr:ext cx="313932"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99333" y="63625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40809</xdr:rowOff>
    </xdr:from>
    <xdr:ext cx="249299" cy="259045"/>
    <xdr:sp macro="" textlink="">
      <xdr:nvSpPr>
        <xdr:cNvPr id="769" name="諸支出金該当値テキスト">
          <a:extLst>
            <a:ext uri="{FF2B5EF4-FFF2-40B4-BE49-F238E27FC236}">
              <a16:creationId xmlns:a16="http://schemas.microsoft.com/office/drawing/2014/main" id="{00000000-0008-0000-0700-000001030000}"/>
            </a:ext>
          </a:extLst>
        </xdr:cNvPr>
        <xdr:cNvSpPr txBox="1"/>
      </xdr:nvSpPr>
      <xdr:spPr>
        <a:xfrm>
          <a:off x="22212300" y="65559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前年度繰上充用金グラフ枠">
          <a:extLst>
            <a:ext uri="{FF2B5EF4-FFF2-40B4-BE49-F238E27FC236}">
              <a16:creationId xmlns:a16="http://schemas.microsoft.com/office/drawing/2014/main" id="{00000000-0008-0000-0700-00001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4" name="前年度繰上充用金最小値テキスト">
          <a:extLst>
            <a:ext uri="{FF2B5EF4-FFF2-40B4-BE49-F238E27FC236}">
              <a16:creationId xmlns:a16="http://schemas.microsoft.com/office/drawing/2014/main" id="{00000000-0008-0000-0700-00001A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6" name="前年度繰上充用金最大値テキスト">
          <a:extLst>
            <a:ext uri="{FF2B5EF4-FFF2-40B4-BE49-F238E27FC236}">
              <a16:creationId xmlns:a16="http://schemas.microsoft.com/office/drawing/2014/main" id="{00000000-0008-0000-0700-00001C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9" name="前年度繰上充用金平均値テキスト">
          <a:extLst>
            <a:ext uri="{FF2B5EF4-FFF2-40B4-BE49-F238E27FC236}">
              <a16:creationId xmlns:a16="http://schemas.microsoft.com/office/drawing/2014/main" id="{00000000-0008-0000-0700-00001F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8" name="前年度繰上充用金該当値テキスト">
          <a:extLst>
            <a:ext uri="{FF2B5EF4-FFF2-40B4-BE49-F238E27FC236}">
              <a16:creationId xmlns:a16="http://schemas.microsoft.com/office/drawing/2014/main" id="{00000000-0008-0000-0700-000032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8" name="正方形/長方形 827">
          <a:extLst>
            <a:ext uri="{FF2B5EF4-FFF2-40B4-BE49-F238E27FC236}">
              <a16:creationId xmlns:a16="http://schemas.microsoft.com/office/drawing/2014/main" id="{00000000-0008-0000-0700-00003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民</a:t>
          </a:r>
          <a:r>
            <a:rPr kumimoji="1" lang="ja-JP" altLang="ja-JP" sz="1100">
              <a:solidFill>
                <a:schemeClr val="dk1"/>
              </a:solidFill>
              <a:effectLst/>
              <a:latin typeface="+mn-lt"/>
              <a:ea typeface="+mn-ea"/>
              <a:cs typeface="+mn-cs"/>
            </a:rPr>
            <a:t>生費は、</a:t>
          </a:r>
          <a:r>
            <a:rPr kumimoji="1" lang="ja-JP" altLang="en-US" sz="1100">
              <a:solidFill>
                <a:schemeClr val="dk1"/>
              </a:solidFill>
              <a:effectLst/>
              <a:latin typeface="+mn-lt"/>
              <a:ea typeface="+mn-ea"/>
              <a:cs typeface="+mn-cs"/>
            </a:rPr>
            <a:t>定額減税調整給付金、施設型・地域型保育給付費</a:t>
          </a:r>
          <a:r>
            <a:rPr kumimoji="1" lang="ja-JP" altLang="ja-JP" sz="1100">
              <a:solidFill>
                <a:schemeClr val="dk1"/>
              </a:solidFill>
              <a:effectLst/>
              <a:latin typeface="+mn-lt"/>
              <a:ea typeface="+mn-ea"/>
              <a:cs typeface="+mn-cs"/>
            </a:rPr>
            <a:t>に要する費用により増額した。</a:t>
          </a:r>
          <a:endParaRPr lang="ja-JP" altLang="ja-JP" sz="1400">
            <a:effectLst/>
          </a:endParaRPr>
        </a:p>
        <a:p>
          <a:r>
            <a:rPr kumimoji="1" lang="ja-JP" altLang="ja-JP" sz="1100">
              <a:solidFill>
                <a:schemeClr val="dk1"/>
              </a:solidFill>
              <a:effectLst/>
              <a:latin typeface="+mn-lt"/>
              <a:ea typeface="+mn-ea"/>
              <a:cs typeface="+mn-cs"/>
            </a:rPr>
            <a:t>土木費は、令和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年度より間米南部土地区画整理事業が始まり</a:t>
          </a:r>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6</a:t>
          </a:r>
          <a:r>
            <a:rPr kumimoji="1" lang="ja-JP" altLang="en-US" sz="1100">
              <a:solidFill>
                <a:schemeClr val="dk1"/>
              </a:solidFill>
              <a:effectLst/>
              <a:latin typeface="+mn-lt"/>
              <a:ea typeface="+mn-ea"/>
              <a:cs typeface="+mn-cs"/>
            </a:rPr>
            <a:t>年度は間米南部土地区画整理事業補助金として</a:t>
          </a:r>
          <a:r>
            <a:rPr kumimoji="1" lang="en-US" altLang="ja-JP" sz="1100">
              <a:solidFill>
                <a:schemeClr val="dk1"/>
              </a:solidFill>
              <a:effectLst/>
              <a:latin typeface="+mn-lt"/>
              <a:ea typeface="+mn-ea"/>
              <a:cs typeface="+mn-cs"/>
            </a:rPr>
            <a:t>223</a:t>
          </a:r>
          <a:r>
            <a:rPr kumimoji="1" lang="ja-JP" altLang="en-US" sz="1100">
              <a:solidFill>
                <a:schemeClr val="dk1"/>
              </a:solidFill>
              <a:effectLst/>
              <a:latin typeface="+mn-lt"/>
              <a:ea typeface="+mn-ea"/>
              <a:cs typeface="+mn-cs"/>
            </a:rPr>
            <a:t>百万円増加した</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7</a:t>
          </a:r>
          <a:r>
            <a:rPr kumimoji="1" lang="ja-JP" altLang="en-US" sz="1100">
              <a:solidFill>
                <a:schemeClr val="dk1"/>
              </a:solidFill>
              <a:effectLst/>
              <a:latin typeface="+mn-lt"/>
              <a:ea typeface="+mn-ea"/>
              <a:cs typeface="+mn-cs"/>
            </a:rPr>
            <a:t>年度も事業継続予定である。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農林水産業費は、遊水池浚渫工事の実施により前年度比</a:t>
          </a:r>
          <a:r>
            <a:rPr kumimoji="1" lang="en-US" altLang="ja-JP" sz="1100">
              <a:solidFill>
                <a:schemeClr val="dk1"/>
              </a:solidFill>
              <a:effectLst/>
              <a:latin typeface="+mn-lt"/>
              <a:ea typeface="+mn-ea"/>
              <a:cs typeface="+mn-cs"/>
            </a:rPr>
            <a:t>44</a:t>
          </a:r>
          <a:r>
            <a:rPr kumimoji="1" lang="ja-JP" altLang="en-US" sz="1100">
              <a:solidFill>
                <a:schemeClr val="dk1"/>
              </a:solidFill>
              <a:effectLst/>
              <a:latin typeface="+mn-lt"/>
              <a:ea typeface="+mn-ea"/>
              <a:cs typeface="+mn-cs"/>
            </a:rPr>
            <a:t>百万円増加した。</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消防費は、令和</a:t>
          </a:r>
          <a:r>
            <a:rPr kumimoji="1" lang="en-US" altLang="ja-JP" sz="1100">
              <a:solidFill>
                <a:schemeClr val="dk1"/>
              </a:solidFill>
              <a:effectLst/>
              <a:latin typeface="+mn-lt"/>
              <a:ea typeface="+mn-ea"/>
              <a:cs typeface="+mn-cs"/>
            </a:rPr>
            <a:t>5</a:t>
          </a:r>
          <a:r>
            <a:rPr kumimoji="1" lang="ja-JP" altLang="en-US" sz="1100">
              <a:solidFill>
                <a:schemeClr val="dk1"/>
              </a:solidFill>
              <a:effectLst/>
              <a:latin typeface="+mn-lt"/>
              <a:ea typeface="+mn-ea"/>
              <a:cs typeface="+mn-cs"/>
            </a:rPr>
            <a:t>年度実施の司令システムの一部更新事業により増加した尾三消防組合負担金の増額が主な増額要因である。</a:t>
          </a:r>
          <a:endParaRPr kumimoji="1" lang="en-US" altLang="ja-JP" sz="1100">
            <a:solidFill>
              <a:schemeClr val="dk1"/>
            </a:solidFill>
            <a:effectLst/>
            <a:latin typeface="+mn-lt"/>
            <a:ea typeface="+mn-ea"/>
            <a:cs typeface="+mn-cs"/>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愛知県豊明市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a:solidFill>
                <a:schemeClr val="dk1"/>
              </a:solidFill>
              <a:effectLst/>
              <a:latin typeface="+mn-lt"/>
              <a:ea typeface="+mn-ea"/>
              <a:cs typeface="+mn-cs"/>
            </a:rPr>
            <a:t>実質収支額は、令和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a:t>
          </a:r>
          <a:r>
            <a:rPr kumimoji="1" lang="en-US" altLang="ja-JP" sz="1100">
              <a:solidFill>
                <a:schemeClr val="dk1"/>
              </a:solidFill>
              <a:effectLst/>
              <a:latin typeface="+mn-lt"/>
              <a:ea typeface="+mn-ea"/>
              <a:cs typeface="+mn-cs"/>
            </a:rPr>
            <a:t>950</a:t>
          </a:r>
          <a:r>
            <a:rPr kumimoji="1" lang="ja-JP" altLang="ja-JP" sz="1100">
              <a:solidFill>
                <a:schemeClr val="dk1"/>
              </a:solidFill>
              <a:effectLst/>
              <a:latin typeface="+mn-lt"/>
              <a:ea typeface="+mn-ea"/>
              <a:cs typeface="+mn-cs"/>
            </a:rPr>
            <a:t>百万円</a:t>
          </a:r>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6</a:t>
          </a:r>
          <a:r>
            <a:rPr kumimoji="1" lang="ja-JP" altLang="en-US" sz="1100">
              <a:solidFill>
                <a:schemeClr val="dk1"/>
              </a:solidFill>
              <a:effectLst/>
              <a:latin typeface="+mn-lt"/>
              <a:ea typeface="+mn-ea"/>
              <a:cs typeface="+mn-cs"/>
            </a:rPr>
            <a:t>年度</a:t>
          </a:r>
          <a:r>
            <a:rPr kumimoji="1" lang="en-US" altLang="ja-JP" sz="1100">
              <a:solidFill>
                <a:schemeClr val="dk1"/>
              </a:solidFill>
              <a:effectLst/>
              <a:latin typeface="+mn-lt"/>
              <a:ea typeface="+mn-ea"/>
              <a:cs typeface="+mn-cs"/>
            </a:rPr>
            <a:t>1,435</a:t>
          </a:r>
          <a:r>
            <a:rPr kumimoji="1" lang="ja-JP" altLang="en-US" sz="1100">
              <a:solidFill>
                <a:schemeClr val="dk1"/>
              </a:solidFill>
              <a:effectLst/>
              <a:latin typeface="+mn-lt"/>
              <a:ea typeface="+mn-ea"/>
              <a:cs typeface="+mn-cs"/>
            </a:rPr>
            <a:t>百万円</a:t>
          </a:r>
          <a:r>
            <a:rPr kumimoji="1" lang="ja-JP" altLang="ja-JP" sz="1100">
              <a:solidFill>
                <a:schemeClr val="dk1"/>
              </a:solidFill>
              <a:effectLst/>
              <a:latin typeface="+mn-lt"/>
              <a:ea typeface="+mn-ea"/>
              <a:cs typeface="+mn-cs"/>
            </a:rPr>
            <a:t>で、前年度比</a:t>
          </a:r>
          <a:r>
            <a:rPr kumimoji="1" lang="en-US" altLang="ja-JP" sz="1100">
              <a:solidFill>
                <a:schemeClr val="dk1"/>
              </a:solidFill>
              <a:effectLst/>
              <a:latin typeface="+mn-lt"/>
              <a:ea typeface="+mn-ea"/>
              <a:cs typeface="+mn-cs"/>
            </a:rPr>
            <a:t>485</a:t>
          </a:r>
          <a:r>
            <a:rPr kumimoji="1" lang="ja-JP" altLang="ja-JP" sz="1100">
              <a:solidFill>
                <a:schemeClr val="dk1"/>
              </a:solidFill>
              <a:effectLst/>
              <a:latin typeface="+mn-lt"/>
              <a:ea typeface="+mn-ea"/>
              <a:cs typeface="+mn-cs"/>
            </a:rPr>
            <a:t>百万円</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した。よって標準財政規模に占める実質収支額の割合も</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堅実な財政運営を続けつつ実質収支の削減を両立することを目的として予算編成・執行を行うように取り組んでいることによる。財政調整基金は、財政健全化の取組みを着実に実施し、可能な範囲で積立していく。</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愛知県豊明市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連結全体としての標準財政規模比の黒字幅は、全会計の中で、一般会計が大半を占めている。</a:t>
          </a:r>
          <a:endParaRPr lang="ja-JP" altLang="ja-JP" sz="1400">
            <a:effectLst/>
          </a:endParaRPr>
        </a:p>
        <a:p>
          <a:r>
            <a:rPr kumimoji="1" lang="ja-JP" altLang="ja-JP" sz="1100">
              <a:solidFill>
                <a:schemeClr val="dk1"/>
              </a:solidFill>
              <a:effectLst/>
              <a:latin typeface="+mn-lt"/>
              <a:ea typeface="+mn-ea"/>
              <a:cs typeface="+mn-cs"/>
            </a:rPr>
            <a:t>特別会計（墓園事業、水上太陽光発電事業以外）は一般会計からの繰出しによって黒字となっている経営状態であるので、それぞれ経営改善を進めている。</a:t>
          </a:r>
          <a:endParaRPr lang="ja-JP" altLang="ja-JP" sz="1400">
            <a:effectLst/>
          </a:endParaRPr>
        </a:p>
        <a:p>
          <a:r>
            <a:rPr kumimoji="1" lang="ja-JP" altLang="ja-JP" sz="1100">
              <a:solidFill>
                <a:schemeClr val="dk1"/>
              </a:solidFill>
              <a:effectLst/>
              <a:latin typeface="+mn-lt"/>
              <a:ea typeface="+mn-ea"/>
              <a:cs typeface="+mn-cs"/>
            </a:rPr>
            <a:t>その他会計は、令和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年度に有料駐車場事業特別会計を廃止したことに伴い、</a:t>
          </a:r>
          <a:r>
            <a:rPr kumimoji="1" lang="en-US" altLang="ja-JP" sz="1100">
              <a:solidFill>
                <a:schemeClr val="dk1"/>
              </a:solidFill>
              <a:effectLst/>
              <a:latin typeface="+mn-lt"/>
              <a:ea typeface="+mn-ea"/>
              <a:cs typeface="+mn-cs"/>
            </a:rPr>
            <a:t>0</a:t>
          </a:r>
          <a:r>
            <a:rPr kumimoji="1" lang="ja-JP" altLang="ja-JP" sz="1100">
              <a:solidFill>
                <a:schemeClr val="dk1"/>
              </a:solidFill>
              <a:effectLst/>
              <a:latin typeface="+mn-lt"/>
              <a:ea typeface="+mn-ea"/>
              <a:cs typeface="+mn-cs"/>
            </a:rPr>
            <a:t>％となった。</a:t>
          </a:r>
          <a:endParaRPr lang="ja-JP" altLang="ja-JP" sz="1400">
            <a:effectLst/>
          </a:endParaRPr>
        </a:p>
        <a:p>
          <a:r>
            <a:rPr kumimoji="1" lang="ja-JP" altLang="ja-JP" sz="1100">
              <a:solidFill>
                <a:schemeClr val="dk1"/>
              </a:solidFill>
              <a:effectLst/>
              <a:latin typeface="+mn-lt"/>
              <a:ea typeface="+mn-ea"/>
              <a:cs typeface="+mn-cs"/>
            </a:rPr>
            <a:t>下水道事業会計は、令和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年度から公営企業会計へ移行し、農村集落家庭排水施設特別会計は、令和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年度から統合した。</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tabSelected="1" zoomScaleNormal="100" workbookViewId="0"/>
  </sheetViews>
  <sheetFormatPr defaultColWidth="0" defaultRowHeight="11" zeroHeight="1" x14ac:dyDescent="0.2"/>
  <cols>
    <col min="1" max="11" width="2.08984375" style="168" customWidth="1"/>
    <col min="12" max="12" width="2.26953125" style="168" customWidth="1"/>
    <col min="13" max="17" width="2.36328125" style="168" customWidth="1"/>
    <col min="18" max="119" width="2.08984375" style="168" customWidth="1"/>
    <col min="120" max="16384" width="0" style="168" hidden="1"/>
  </cols>
  <sheetData>
    <row r="1" spans="1:119" ht="33" customHeight="1" x14ac:dyDescent="0.2">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 thickBot="1" x14ac:dyDescent="0.25">
      <c r="B2" s="170" t="s">
        <v>77</v>
      </c>
      <c r="C2" s="170"/>
      <c r="D2" s="171"/>
    </row>
    <row r="3" spans="1:119" ht="18.75" customHeight="1" thickBot="1" x14ac:dyDescent="0.25">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2">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29197299</v>
      </c>
      <c r="BO4" s="371"/>
      <c r="BP4" s="371"/>
      <c r="BQ4" s="371"/>
      <c r="BR4" s="371"/>
      <c r="BS4" s="371"/>
      <c r="BT4" s="371"/>
      <c r="BU4" s="372"/>
      <c r="BV4" s="370">
        <v>27316202</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9.3000000000000007</v>
      </c>
      <c r="CU4" s="377"/>
      <c r="CV4" s="377"/>
      <c r="CW4" s="377"/>
      <c r="CX4" s="377"/>
      <c r="CY4" s="377"/>
      <c r="CZ4" s="377"/>
      <c r="DA4" s="378"/>
      <c r="DB4" s="376">
        <v>6.3</v>
      </c>
      <c r="DC4" s="377"/>
      <c r="DD4" s="377"/>
      <c r="DE4" s="377"/>
      <c r="DF4" s="377"/>
      <c r="DG4" s="377"/>
      <c r="DH4" s="377"/>
      <c r="DI4" s="378"/>
    </row>
    <row r="5" spans="1:119" ht="18.75" customHeight="1" x14ac:dyDescent="0.2">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27648684</v>
      </c>
      <c r="BO5" s="408"/>
      <c r="BP5" s="408"/>
      <c r="BQ5" s="408"/>
      <c r="BR5" s="408"/>
      <c r="BS5" s="408"/>
      <c r="BT5" s="408"/>
      <c r="BU5" s="409"/>
      <c r="BV5" s="407">
        <v>26141180</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91</v>
      </c>
      <c r="CU5" s="405"/>
      <c r="CV5" s="405"/>
      <c r="CW5" s="405"/>
      <c r="CX5" s="405"/>
      <c r="CY5" s="405"/>
      <c r="CZ5" s="405"/>
      <c r="DA5" s="406"/>
      <c r="DB5" s="404">
        <v>90</v>
      </c>
      <c r="DC5" s="405"/>
      <c r="DD5" s="405"/>
      <c r="DE5" s="405"/>
      <c r="DF5" s="405"/>
      <c r="DG5" s="405"/>
      <c r="DH5" s="405"/>
      <c r="DI5" s="406"/>
    </row>
    <row r="6" spans="1:119" ht="18.75" customHeight="1" x14ac:dyDescent="0.2">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1548615</v>
      </c>
      <c r="BO6" s="408"/>
      <c r="BP6" s="408"/>
      <c r="BQ6" s="408"/>
      <c r="BR6" s="408"/>
      <c r="BS6" s="408"/>
      <c r="BT6" s="408"/>
      <c r="BU6" s="409"/>
      <c r="BV6" s="407">
        <v>1175022</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91</v>
      </c>
      <c r="CU6" s="445"/>
      <c r="CV6" s="445"/>
      <c r="CW6" s="445"/>
      <c r="CX6" s="445"/>
      <c r="CY6" s="445"/>
      <c r="CZ6" s="445"/>
      <c r="DA6" s="446"/>
      <c r="DB6" s="444">
        <v>90.4</v>
      </c>
      <c r="DC6" s="445"/>
      <c r="DD6" s="445"/>
      <c r="DE6" s="445"/>
      <c r="DF6" s="445"/>
      <c r="DG6" s="445"/>
      <c r="DH6" s="445"/>
      <c r="DI6" s="446"/>
    </row>
    <row r="7" spans="1:119" ht="18.75" customHeight="1" x14ac:dyDescent="0.2">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113295</v>
      </c>
      <c r="BO7" s="408"/>
      <c r="BP7" s="408"/>
      <c r="BQ7" s="408"/>
      <c r="BR7" s="408"/>
      <c r="BS7" s="408"/>
      <c r="BT7" s="408"/>
      <c r="BU7" s="409"/>
      <c r="BV7" s="407">
        <v>224568</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15475133</v>
      </c>
      <c r="CU7" s="408"/>
      <c r="CV7" s="408"/>
      <c r="CW7" s="408"/>
      <c r="CX7" s="408"/>
      <c r="CY7" s="408"/>
      <c r="CZ7" s="408"/>
      <c r="DA7" s="409"/>
      <c r="DB7" s="407">
        <v>14995181</v>
      </c>
      <c r="DC7" s="408"/>
      <c r="DD7" s="408"/>
      <c r="DE7" s="408"/>
      <c r="DF7" s="408"/>
      <c r="DG7" s="408"/>
      <c r="DH7" s="408"/>
      <c r="DI7" s="409"/>
    </row>
    <row r="8" spans="1:119" ht="18.75" customHeight="1" thickBot="1" x14ac:dyDescent="0.25">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1435320</v>
      </c>
      <c r="BO8" s="408"/>
      <c r="BP8" s="408"/>
      <c r="BQ8" s="408"/>
      <c r="BR8" s="408"/>
      <c r="BS8" s="408"/>
      <c r="BT8" s="408"/>
      <c r="BU8" s="409"/>
      <c r="BV8" s="407">
        <v>950454</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0.83</v>
      </c>
      <c r="CU8" s="448"/>
      <c r="CV8" s="448"/>
      <c r="CW8" s="448"/>
      <c r="CX8" s="448"/>
      <c r="CY8" s="448"/>
      <c r="CZ8" s="448"/>
      <c r="DA8" s="449"/>
      <c r="DB8" s="447">
        <v>0.84</v>
      </c>
      <c r="DC8" s="448"/>
      <c r="DD8" s="448"/>
      <c r="DE8" s="448"/>
      <c r="DF8" s="448"/>
      <c r="DG8" s="448"/>
      <c r="DH8" s="448"/>
      <c r="DI8" s="449"/>
    </row>
    <row r="9" spans="1:119" ht="18.75" customHeight="1" thickBot="1" x14ac:dyDescent="0.25">
      <c r="A9" s="169"/>
      <c r="B9" s="401" t="s">
        <v>106</v>
      </c>
      <c r="C9" s="402"/>
      <c r="D9" s="402"/>
      <c r="E9" s="402"/>
      <c r="F9" s="402"/>
      <c r="G9" s="402"/>
      <c r="H9" s="402"/>
      <c r="I9" s="402"/>
      <c r="J9" s="402"/>
      <c r="K9" s="450"/>
      <c r="L9" s="451" t="s">
        <v>107</v>
      </c>
      <c r="M9" s="452"/>
      <c r="N9" s="452"/>
      <c r="O9" s="452"/>
      <c r="P9" s="452"/>
      <c r="Q9" s="453"/>
      <c r="R9" s="454">
        <v>69295</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110</v>
      </c>
      <c r="AV9" s="440"/>
      <c r="AW9" s="440"/>
      <c r="AX9" s="440"/>
      <c r="AY9" s="441" t="s">
        <v>111</v>
      </c>
      <c r="AZ9" s="442"/>
      <c r="BA9" s="442"/>
      <c r="BB9" s="442"/>
      <c r="BC9" s="442"/>
      <c r="BD9" s="442"/>
      <c r="BE9" s="442"/>
      <c r="BF9" s="442"/>
      <c r="BG9" s="442"/>
      <c r="BH9" s="442"/>
      <c r="BI9" s="442"/>
      <c r="BJ9" s="442"/>
      <c r="BK9" s="442"/>
      <c r="BL9" s="442"/>
      <c r="BM9" s="443"/>
      <c r="BN9" s="407">
        <v>484866</v>
      </c>
      <c r="BO9" s="408"/>
      <c r="BP9" s="408"/>
      <c r="BQ9" s="408"/>
      <c r="BR9" s="408"/>
      <c r="BS9" s="408"/>
      <c r="BT9" s="408"/>
      <c r="BU9" s="409"/>
      <c r="BV9" s="407">
        <v>-199088</v>
      </c>
      <c r="BW9" s="408"/>
      <c r="BX9" s="408"/>
      <c r="BY9" s="408"/>
      <c r="BZ9" s="408"/>
      <c r="CA9" s="408"/>
      <c r="CB9" s="408"/>
      <c r="CC9" s="409"/>
      <c r="CD9" s="410" t="s">
        <v>112</v>
      </c>
      <c r="CE9" s="411"/>
      <c r="CF9" s="411"/>
      <c r="CG9" s="411"/>
      <c r="CH9" s="411"/>
      <c r="CI9" s="411"/>
      <c r="CJ9" s="411"/>
      <c r="CK9" s="411"/>
      <c r="CL9" s="411"/>
      <c r="CM9" s="411"/>
      <c r="CN9" s="411"/>
      <c r="CO9" s="411"/>
      <c r="CP9" s="411"/>
      <c r="CQ9" s="411"/>
      <c r="CR9" s="411"/>
      <c r="CS9" s="412"/>
      <c r="CT9" s="404">
        <v>6.2</v>
      </c>
      <c r="CU9" s="405"/>
      <c r="CV9" s="405"/>
      <c r="CW9" s="405"/>
      <c r="CX9" s="405"/>
      <c r="CY9" s="405"/>
      <c r="CZ9" s="405"/>
      <c r="DA9" s="406"/>
      <c r="DB9" s="404">
        <v>6.6</v>
      </c>
      <c r="DC9" s="405"/>
      <c r="DD9" s="405"/>
      <c r="DE9" s="405"/>
      <c r="DF9" s="405"/>
      <c r="DG9" s="405"/>
      <c r="DH9" s="405"/>
      <c r="DI9" s="406"/>
    </row>
    <row r="10" spans="1:119" ht="18.75" customHeight="1" thickBot="1" x14ac:dyDescent="0.25">
      <c r="A10" s="169"/>
      <c r="B10" s="401"/>
      <c r="C10" s="402"/>
      <c r="D10" s="402"/>
      <c r="E10" s="402"/>
      <c r="F10" s="402"/>
      <c r="G10" s="402"/>
      <c r="H10" s="402"/>
      <c r="I10" s="402"/>
      <c r="J10" s="402"/>
      <c r="K10" s="450"/>
      <c r="L10" s="457" t="s">
        <v>113</v>
      </c>
      <c r="M10" s="437"/>
      <c r="N10" s="437"/>
      <c r="O10" s="437"/>
      <c r="P10" s="437"/>
      <c r="Q10" s="438"/>
      <c r="R10" s="458">
        <v>69127</v>
      </c>
      <c r="S10" s="459"/>
      <c r="T10" s="459"/>
      <c r="U10" s="459"/>
      <c r="V10" s="460"/>
      <c r="W10" s="395"/>
      <c r="X10" s="396"/>
      <c r="Y10" s="396"/>
      <c r="Z10" s="396"/>
      <c r="AA10" s="396"/>
      <c r="AB10" s="396"/>
      <c r="AC10" s="396"/>
      <c r="AD10" s="396"/>
      <c r="AE10" s="396"/>
      <c r="AF10" s="396"/>
      <c r="AG10" s="396"/>
      <c r="AH10" s="396"/>
      <c r="AI10" s="396"/>
      <c r="AJ10" s="396"/>
      <c r="AK10" s="396"/>
      <c r="AL10" s="399"/>
      <c r="AM10" s="436" t="s">
        <v>114</v>
      </c>
      <c r="AN10" s="437"/>
      <c r="AO10" s="437"/>
      <c r="AP10" s="437"/>
      <c r="AQ10" s="437"/>
      <c r="AR10" s="437"/>
      <c r="AS10" s="437"/>
      <c r="AT10" s="438"/>
      <c r="AU10" s="439" t="s">
        <v>90</v>
      </c>
      <c r="AV10" s="440"/>
      <c r="AW10" s="440"/>
      <c r="AX10" s="440"/>
      <c r="AY10" s="441" t="s">
        <v>115</v>
      </c>
      <c r="AZ10" s="442"/>
      <c r="BA10" s="442"/>
      <c r="BB10" s="442"/>
      <c r="BC10" s="442"/>
      <c r="BD10" s="442"/>
      <c r="BE10" s="442"/>
      <c r="BF10" s="442"/>
      <c r="BG10" s="442"/>
      <c r="BH10" s="442"/>
      <c r="BI10" s="442"/>
      <c r="BJ10" s="442"/>
      <c r="BK10" s="442"/>
      <c r="BL10" s="442"/>
      <c r="BM10" s="443"/>
      <c r="BN10" s="407">
        <v>1332196</v>
      </c>
      <c r="BO10" s="408"/>
      <c r="BP10" s="408"/>
      <c r="BQ10" s="408"/>
      <c r="BR10" s="408"/>
      <c r="BS10" s="408"/>
      <c r="BT10" s="408"/>
      <c r="BU10" s="409"/>
      <c r="BV10" s="407">
        <v>1385031</v>
      </c>
      <c r="BW10" s="408"/>
      <c r="BX10" s="408"/>
      <c r="BY10" s="408"/>
      <c r="BZ10" s="408"/>
      <c r="CA10" s="408"/>
      <c r="CB10" s="408"/>
      <c r="CC10" s="409"/>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9"/>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90</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2">
      <c r="A12" s="169"/>
      <c r="B12" s="467" t="s">
        <v>123</v>
      </c>
      <c r="C12" s="468"/>
      <c r="D12" s="468"/>
      <c r="E12" s="468"/>
      <c r="F12" s="468"/>
      <c r="G12" s="468"/>
      <c r="H12" s="468"/>
      <c r="I12" s="468"/>
      <c r="J12" s="468"/>
      <c r="K12" s="469"/>
      <c r="L12" s="476" t="s">
        <v>124</v>
      </c>
      <c r="M12" s="477"/>
      <c r="N12" s="477"/>
      <c r="O12" s="477"/>
      <c r="P12" s="477"/>
      <c r="Q12" s="478"/>
      <c r="R12" s="479">
        <v>67902</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1312104</v>
      </c>
      <c r="BO12" s="408"/>
      <c r="BP12" s="408"/>
      <c r="BQ12" s="408"/>
      <c r="BR12" s="408"/>
      <c r="BS12" s="408"/>
      <c r="BT12" s="408"/>
      <c r="BU12" s="409"/>
      <c r="BV12" s="407">
        <v>1187021</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2">
      <c r="A13" s="169"/>
      <c r="B13" s="470"/>
      <c r="C13" s="471"/>
      <c r="D13" s="471"/>
      <c r="E13" s="471"/>
      <c r="F13" s="471"/>
      <c r="G13" s="471"/>
      <c r="H13" s="471"/>
      <c r="I13" s="471"/>
      <c r="J13" s="471"/>
      <c r="K13" s="472"/>
      <c r="L13" s="178"/>
      <c r="M13" s="498" t="s">
        <v>130</v>
      </c>
      <c r="N13" s="499"/>
      <c r="O13" s="499"/>
      <c r="P13" s="499"/>
      <c r="Q13" s="500"/>
      <c r="R13" s="491">
        <v>63581</v>
      </c>
      <c r="S13" s="492"/>
      <c r="T13" s="492"/>
      <c r="U13" s="492"/>
      <c r="V13" s="493"/>
      <c r="W13" s="423" t="s">
        <v>131</v>
      </c>
      <c r="X13" s="424"/>
      <c r="Y13" s="424"/>
      <c r="Z13" s="424"/>
      <c r="AA13" s="424"/>
      <c r="AB13" s="414"/>
      <c r="AC13" s="458">
        <v>339</v>
      </c>
      <c r="AD13" s="459"/>
      <c r="AE13" s="459"/>
      <c r="AF13" s="459"/>
      <c r="AG13" s="501"/>
      <c r="AH13" s="458">
        <v>337</v>
      </c>
      <c r="AI13" s="459"/>
      <c r="AJ13" s="459"/>
      <c r="AK13" s="459"/>
      <c r="AL13" s="460"/>
      <c r="AM13" s="436" t="s">
        <v>132</v>
      </c>
      <c r="AN13" s="437"/>
      <c r="AO13" s="437"/>
      <c r="AP13" s="437"/>
      <c r="AQ13" s="437"/>
      <c r="AR13" s="437"/>
      <c r="AS13" s="437"/>
      <c r="AT13" s="438"/>
      <c r="AU13" s="439" t="s">
        <v>110</v>
      </c>
      <c r="AV13" s="440"/>
      <c r="AW13" s="440"/>
      <c r="AX13" s="440"/>
      <c r="AY13" s="441" t="s">
        <v>133</v>
      </c>
      <c r="AZ13" s="442"/>
      <c r="BA13" s="442"/>
      <c r="BB13" s="442"/>
      <c r="BC13" s="442"/>
      <c r="BD13" s="442"/>
      <c r="BE13" s="442"/>
      <c r="BF13" s="442"/>
      <c r="BG13" s="442"/>
      <c r="BH13" s="442"/>
      <c r="BI13" s="442"/>
      <c r="BJ13" s="442"/>
      <c r="BK13" s="442"/>
      <c r="BL13" s="442"/>
      <c r="BM13" s="443"/>
      <c r="BN13" s="407">
        <v>504958</v>
      </c>
      <c r="BO13" s="408"/>
      <c r="BP13" s="408"/>
      <c r="BQ13" s="408"/>
      <c r="BR13" s="408"/>
      <c r="BS13" s="408"/>
      <c r="BT13" s="408"/>
      <c r="BU13" s="409"/>
      <c r="BV13" s="407">
        <v>-1078</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1.2</v>
      </c>
      <c r="CU13" s="405"/>
      <c r="CV13" s="405"/>
      <c r="CW13" s="405"/>
      <c r="CX13" s="405"/>
      <c r="CY13" s="405"/>
      <c r="CZ13" s="405"/>
      <c r="DA13" s="406"/>
      <c r="DB13" s="404">
        <v>1</v>
      </c>
      <c r="DC13" s="405"/>
      <c r="DD13" s="405"/>
      <c r="DE13" s="405"/>
      <c r="DF13" s="405"/>
      <c r="DG13" s="405"/>
      <c r="DH13" s="405"/>
      <c r="DI13" s="406"/>
    </row>
    <row r="14" spans="1:119" ht="18.75" customHeight="1" thickBot="1" x14ac:dyDescent="0.25">
      <c r="A14" s="169"/>
      <c r="B14" s="470"/>
      <c r="C14" s="471"/>
      <c r="D14" s="471"/>
      <c r="E14" s="471"/>
      <c r="F14" s="471"/>
      <c r="G14" s="471"/>
      <c r="H14" s="471"/>
      <c r="I14" s="471"/>
      <c r="J14" s="471"/>
      <c r="K14" s="472"/>
      <c r="L14" s="488" t="s">
        <v>135</v>
      </c>
      <c r="M14" s="489"/>
      <c r="N14" s="489"/>
      <c r="O14" s="489"/>
      <c r="P14" s="489"/>
      <c r="Q14" s="490"/>
      <c r="R14" s="491">
        <v>68038</v>
      </c>
      <c r="S14" s="492"/>
      <c r="T14" s="492"/>
      <c r="U14" s="492"/>
      <c r="V14" s="493"/>
      <c r="W14" s="397"/>
      <c r="X14" s="398"/>
      <c r="Y14" s="398"/>
      <c r="Z14" s="398"/>
      <c r="AA14" s="398"/>
      <c r="AB14" s="387"/>
      <c r="AC14" s="494">
        <v>1.1000000000000001</v>
      </c>
      <c r="AD14" s="495"/>
      <c r="AE14" s="495"/>
      <c r="AF14" s="495"/>
      <c r="AG14" s="496"/>
      <c r="AH14" s="494">
        <v>1.1000000000000001</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t="s">
        <v>122</v>
      </c>
      <c r="CU14" s="506"/>
      <c r="CV14" s="506"/>
      <c r="CW14" s="506"/>
      <c r="CX14" s="506"/>
      <c r="CY14" s="506"/>
      <c r="CZ14" s="506"/>
      <c r="DA14" s="507"/>
      <c r="DB14" s="505" t="s">
        <v>122</v>
      </c>
      <c r="DC14" s="506"/>
      <c r="DD14" s="506"/>
      <c r="DE14" s="506"/>
      <c r="DF14" s="506"/>
      <c r="DG14" s="506"/>
      <c r="DH14" s="506"/>
      <c r="DI14" s="507"/>
    </row>
    <row r="15" spans="1:119" ht="18.75" customHeight="1" x14ac:dyDescent="0.2">
      <c r="A15" s="169"/>
      <c r="B15" s="470"/>
      <c r="C15" s="471"/>
      <c r="D15" s="471"/>
      <c r="E15" s="471"/>
      <c r="F15" s="471"/>
      <c r="G15" s="471"/>
      <c r="H15" s="471"/>
      <c r="I15" s="471"/>
      <c r="J15" s="471"/>
      <c r="K15" s="472"/>
      <c r="L15" s="178"/>
      <c r="M15" s="498" t="s">
        <v>130</v>
      </c>
      <c r="N15" s="499"/>
      <c r="O15" s="499"/>
      <c r="P15" s="499"/>
      <c r="Q15" s="500"/>
      <c r="R15" s="491">
        <v>64133</v>
      </c>
      <c r="S15" s="492"/>
      <c r="T15" s="492"/>
      <c r="U15" s="492"/>
      <c r="V15" s="493"/>
      <c r="W15" s="423" t="s">
        <v>137</v>
      </c>
      <c r="X15" s="424"/>
      <c r="Y15" s="424"/>
      <c r="Z15" s="424"/>
      <c r="AA15" s="424"/>
      <c r="AB15" s="414"/>
      <c r="AC15" s="458">
        <v>11997</v>
      </c>
      <c r="AD15" s="459"/>
      <c r="AE15" s="459"/>
      <c r="AF15" s="459"/>
      <c r="AG15" s="501"/>
      <c r="AH15" s="458">
        <v>11736</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10311420</v>
      </c>
      <c r="BO15" s="371"/>
      <c r="BP15" s="371"/>
      <c r="BQ15" s="371"/>
      <c r="BR15" s="371"/>
      <c r="BS15" s="371"/>
      <c r="BT15" s="371"/>
      <c r="BU15" s="372"/>
      <c r="BV15" s="370">
        <v>10068918</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2">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37.799999999999997</v>
      </c>
      <c r="AD16" s="495"/>
      <c r="AE16" s="495"/>
      <c r="AF16" s="495"/>
      <c r="AG16" s="496"/>
      <c r="AH16" s="494">
        <v>37.6</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12570038</v>
      </c>
      <c r="BO16" s="408"/>
      <c r="BP16" s="408"/>
      <c r="BQ16" s="408"/>
      <c r="BR16" s="408"/>
      <c r="BS16" s="408"/>
      <c r="BT16" s="408"/>
      <c r="BU16" s="409"/>
      <c r="BV16" s="407">
        <v>12097818</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5">
      <c r="A17" s="169"/>
      <c r="B17" s="473"/>
      <c r="C17" s="474"/>
      <c r="D17" s="474"/>
      <c r="E17" s="474"/>
      <c r="F17" s="474"/>
      <c r="G17" s="474"/>
      <c r="H17" s="474"/>
      <c r="I17" s="474"/>
      <c r="J17" s="474"/>
      <c r="K17" s="475"/>
      <c r="L17" s="183"/>
      <c r="M17" s="518" t="s">
        <v>143</v>
      </c>
      <c r="N17" s="519"/>
      <c r="O17" s="519"/>
      <c r="P17" s="519"/>
      <c r="Q17" s="520"/>
      <c r="R17" s="513" t="s">
        <v>144</v>
      </c>
      <c r="S17" s="514"/>
      <c r="T17" s="514"/>
      <c r="U17" s="514"/>
      <c r="V17" s="515"/>
      <c r="W17" s="423" t="s">
        <v>145</v>
      </c>
      <c r="X17" s="424"/>
      <c r="Y17" s="424"/>
      <c r="Z17" s="424"/>
      <c r="AA17" s="424"/>
      <c r="AB17" s="414"/>
      <c r="AC17" s="458">
        <v>19369</v>
      </c>
      <c r="AD17" s="459"/>
      <c r="AE17" s="459"/>
      <c r="AF17" s="459"/>
      <c r="AG17" s="501"/>
      <c r="AH17" s="458">
        <v>19113</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13147306</v>
      </c>
      <c r="BO17" s="408"/>
      <c r="BP17" s="408"/>
      <c r="BQ17" s="408"/>
      <c r="BR17" s="408"/>
      <c r="BS17" s="408"/>
      <c r="BT17" s="408"/>
      <c r="BU17" s="409"/>
      <c r="BV17" s="407">
        <v>12818471</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5">
      <c r="A18" s="169"/>
      <c r="B18" s="529" t="s">
        <v>147</v>
      </c>
      <c r="C18" s="450"/>
      <c r="D18" s="450"/>
      <c r="E18" s="530"/>
      <c r="F18" s="530"/>
      <c r="G18" s="530"/>
      <c r="H18" s="530"/>
      <c r="I18" s="530"/>
      <c r="J18" s="530"/>
      <c r="K18" s="530"/>
      <c r="L18" s="531">
        <v>23.22</v>
      </c>
      <c r="M18" s="531"/>
      <c r="N18" s="531"/>
      <c r="O18" s="531"/>
      <c r="P18" s="531"/>
      <c r="Q18" s="531"/>
      <c r="R18" s="532"/>
      <c r="S18" s="532"/>
      <c r="T18" s="532"/>
      <c r="U18" s="532"/>
      <c r="V18" s="533"/>
      <c r="W18" s="425"/>
      <c r="X18" s="426"/>
      <c r="Y18" s="426"/>
      <c r="Z18" s="426"/>
      <c r="AA18" s="426"/>
      <c r="AB18" s="417"/>
      <c r="AC18" s="534">
        <v>61.1</v>
      </c>
      <c r="AD18" s="535"/>
      <c r="AE18" s="535"/>
      <c r="AF18" s="535"/>
      <c r="AG18" s="536"/>
      <c r="AH18" s="534">
        <v>61.3</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14490081</v>
      </c>
      <c r="BO18" s="408"/>
      <c r="BP18" s="408"/>
      <c r="BQ18" s="408"/>
      <c r="BR18" s="408"/>
      <c r="BS18" s="408"/>
      <c r="BT18" s="408"/>
      <c r="BU18" s="409"/>
      <c r="BV18" s="407">
        <v>13577600</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5">
      <c r="A19" s="169"/>
      <c r="B19" s="529" t="s">
        <v>149</v>
      </c>
      <c r="C19" s="450"/>
      <c r="D19" s="450"/>
      <c r="E19" s="530"/>
      <c r="F19" s="530"/>
      <c r="G19" s="530"/>
      <c r="H19" s="530"/>
      <c r="I19" s="530"/>
      <c r="J19" s="530"/>
      <c r="K19" s="530"/>
      <c r="L19" s="538">
        <v>2984</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20827000</v>
      </c>
      <c r="BO19" s="408"/>
      <c r="BP19" s="408"/>
      <c r="BQ19" s="408"/>
      <c r="BR19" s="408"/>
      <c r="BS19" s="408"/>
      <c r="BT19" s="408"/>
      <c r="BU19" s="409"/>
      <c r="BV19" s="407">
        <v>19910324</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5">
      <c r="A20" s="169"/>
      <c r="B20" s="529" t="s">
        <v>151</v>
      </c>
      <c r="C20" s="450"/>
      <c r="D20" s="450"/>
      <c r="E20" s="530"/>
      <c r="F20" s="530"/>
      <c r="G20" s="530"/>
      <c r="H20" s="530"/>
      <c r="I20" s="530"/>
      <c r="J20" s="530"/>
      <c r="K20" s="530"/>
      <c r="L20" s="538">
        <v>29101</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5">
      <c r="A21" s="169"/>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2">
      <c r="A22" s="169"/>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13103741</v>
      </c>
      <c r="BO22" s="371"/>
      <c r="BP22" s="371"/>
      <c r="BQ22" s="371"/>
      <c r="BR22" s="371"/>
      <c r="BS22" s="371"/>
      <c r="BT22" s="371"/>
      <c r="BU22" s="372"/>
      <c r="BV22" s="370">
        <v>13852630</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2">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11733125</v>
      </c>
      <c r="BO23" s="408"/>
      <c r="BP23" s="408"/>
      <c r="BQ23" s="408"/>
      <c r="BR23" s="408"/>
      <c r="BS23" s="408"/>
      <c r="BT23" s="408"/>
      <c r="BU23" s="409"/>
      <c r="BV23" s="407">
        <v>12422151</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5">
      <c r="A24" s="169"/>
      <c r="B24" s="578"/>
      <c r="C24" s="554"/>
      <c r="D24" s="555"/>
      <c r="E24" s="457" t="s">
        <v>161</v>
      </c>
      <c r="F24" s="437"/>
      <c r="G24" s="437"/>
      <c r="H24" s="437"/>
      <c r="I24" s="437"/>
      <c r="J24" s="437"/>
      <c r="K24" s="438"/>
      <c r="L24" s="458">
        <v>1</v>
      </c>
      <c r="M24" s="459"/>
      <c r="N24" s="459"/>
      <c r="O24" s="459"/>
      <c r="P24" s="501"/>
      <c r="Q24" s="458">
        <v>9870</v>
      </c>
      <c r="R24" s="459"/>
      <c r="S24" s="459"/>
      <c r="T24" s="459"/>
      <c r="U24" s="459"/>
      <c r="V24" s="501"/>
      <c r="W24" s="553"/>
      <c r="X24" s="554"/>
      <c r="Y24" s="555"/>
      <c r="Z24" s="457" t="s">
        <v>162</v>
      </c>
      <c r="AA24" s="437"/>
      <c r="AB24" s="437"/>
      <c r="AC24" s="437"/>
      <c r="AD24" s="437"/>
      <c r="AE24" s="437"/>
      <c r="AF24" s="437"/>
      <c r="AG24" s="438"/>
      <c r="AH24" s="458">
        <v>411</v>
      </c>
      <c r="AI24" s="459"/>
      <c r="AJ24" s="459"/>
      <c r="AK24" s="459"/>
      <c r="AL24" s="501"/>
      <c r="AM24" s="458">
        <v>1234233</v>
      </c>
      <c r="AN24" s="459"/>
      <c r="AO24" s="459"/>
      <c r="AP24" s="459"/>
      <c r="AQ24" s="459"/>
      <c r="AR24" s="501"/>
      <c r="AS24" s="458">
        <v>3003</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4898492</v>
      </c>
      <c r="BO24" s="408"/>
      <c r="BP24" s="408"/>
      <c r="BQ24" s="408"/>
      <c r="BR24" s="408"/>
      <c r="BS24" s="408"/>
      <c r="BT24" s="408"/>
      <c r="BU24" s="409"/>
      <c r="BV24" s="407">
        <v>4837095</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2">
      <c r="A25" s="169"/>
      <c r="B25" s="578"/>
      <c r="C25" s="554"/>
      <c r="D25" s="555"/>
      <c r="E25" s="457" t="s">
        <v>164</v>
      </c>
      <c r="F25" s="437"/>
      <c r="G25" s="437"/>
      <c r="H25" s="437"/>
      <c r="I25" s="437"/>
      <c r="J25" s="437"/>
      <c r="K25" s="438"/>
      <c r="L25" s="458">
        <v>1</v>
      </c>
      <c r="M25" s="459"/>
      <c r="N25" s="459"/>
      <c r="O25" s="459"/>
      <c r="P25" s="501"/>
      <c r="Q25" s="458">
        <v>8060</v>
      </c>
      <c r="R25" s="459"/>
      <c r="S25" s="459"/>
      <c r="T25" s="459"/>
      <c r="U25" s="459"/>
      <c r="V25" s="501"/>
      <c r="W25" s="553"/>
      <c r="X25" s="554"/>
      <c r="Y25" s="555"/>
      <c r="Z25" s="457" t="s">
        <v>165</v>
      </c>
      <c r="AA25" s="437"/>
      <c r="AB25" s="437"/>
      <c r="AC25" s="437"/>
      <c r="AD25" s="437"/>
      <c r="AE25" s="437"/>
      <c r="AF25" s="437"/>
      <c r="AG25" s="438"/>
      <c r="AH25" s="458" t="s">
        <v>122</v>
      </c>
      <c r="AI25" s="459"/>
      <c r="AJ25" s="459"/>
      <c r="AK25" s="459"/>
      <c r="AL25" s="501"/>
      <c r="AM25" s="458" t="s">
        <v>122</v>
      </c>
      <c r="AN25" s="459"/>
      <c r="AO25" s="459"/>
      <c r="AP25" s="459"/>
      <c r="AQ25" s="459"/>
      <c r="AR25" s="501"/>
      <c r="AS25" s="458" t="s">
        <v>122</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14270974</v>
      </c>
      <c r="BO25" s="371"/>
      <c r="BP25" s="371"/>
      <c r="BQ25" s="371"/>
      <c r="BR25" s="371"/>
      <c r="BS25" s="371"/>
      <c r="BT25" s="371"/>
      <c r="BU25" s="372"/>
      <c r="BV25" s="370">
        <v>4810244</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2">
      <c r="A26" s="169"/>
      <c r="B26" s="578"/>
      <c r="C26" s="554"/>
      <c r="D26" s="555"/>
      <c r="E26" s="457" t="s">
        <v>167</v>
      </c>
      <c r="F26" s="437"/>
      <c r="G26" s="437"/>
      <c r="H26" s="437"/>
      <c r="I26" s="437"/>
      <c r="J26" s="437"/>
      <c r="K26" s="438"/>
      <c r="L26" s="458">
        <v>1</v>
      </c>
      <c r="M26" s="459"/>
      <c r="N26" s="459"/>
      <c r="O26" s="459"/>
      <c r="P26" s="501"/>
      <c r="Q26" s="458">
        <v>7420</v>
      </c>
      <c r="R26" s="459"/>
      <c r="S26" s="459"/>
      <c r="T26" s="459"/>
      <c r="U26" s="459"/>
      <c r="V26" s="501"/>
      <c r="W26" s="553"/>
      <c r="X26" s="554"/>
      <c r="Y26" s="555"/>
      <c r="Z26" s="457" t="s">
        <v>168</v>
      </c>
      <c r="AA26" s="559"/>
      <c r="AB26" s="559"/>
      <c r="AC26" s="559"/>
      <c r="AD26" s="559"/>
      <c r="AE26" s="559"/>
      <c r="AF26" s="559"/>
      <c r="AG26" s="560"/>
      <c r="AH26" s="458">
        <v>17</v>
      </c>
      <c r="AI26" s="459"/>
      <c r="AJ26" s="459"/>
      <c r="AK26" s="459"/>
      <c r="AL26" s="501"/>
      <c r="AM26" s="458">
        <v>48484</v>
      </c>
      <c r="AN26" s="459"/>
      <c r="AO26" s="459"/>
      <c r="AP26" s="459"/>
      <c r="AQ26" s="459"/>
      <c r="AR26" s="501"/>
      <c r="AS26" s="458">
        <v>2852</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5">
      <c r="A27" s="169"/>
      <c r="B27" s="578"/>
      <c r="C27" s="554"/>
      <c r="D27" s="555"/>
      <c r="E27" s="457" t="s">
        <v>170</v>
      </c>
      <c r="F27" s="437"/>
      <c r="G27" s="437"/>
      <c r="H27" s="437"/>
      <c r="I27" s="437"/>
      <c r="J27" s="437"/>
      <c r="K27" s="438"/>
      <c r="L27" s="458">
        <v>1</v>
      </c>
      <c r="M27" s="459"/>
      <c r="N27" s="459"/>
      <c r="O27" s="459"/>
      <c r="P27" s="501"/>
      <c r="Q27" s="458">
        <v>5000</v>
      </c>
      <c r="R27" s="459"/>
      <c r="S27" s="459"/>
      <c r="T27" s="459"/>
      <c r="U27" s="459"/>
      <c r="V27" s="501"/>
      <c r="W27" s="553"/>
      <c r="X27" s="554"/>
      <c r="Y27" s="555"/>
      <c r="Z27" s="457" t="s">
        <v>171</v>
      </c>
      <c r="AA27" s="437"/>
      <c r="AB27" s="437"/>
      <c r="AC27" s="437"/>
      <c r="AD27" s="437"/>
      <c r="AE27" s="437"/>
      <c r="AF27" s="437"/>
      <c r="AG27" s="438"/>
      <c r="AH27" s="458">
        <v>1</v>
      </c>
      <c r="AI27" s="459"/>
      <c r="AJ27" s="459"/>
      <c r="AK27" s="459"/>
      <c r="AL27" s="501"/>
      <c r="AM27" s="458" t="s">
        <v>172</v>
      </c>
      <c r="AN27" s="459"/>
      <c r="AO27" s="459"/>
      <c r="AP27" s="459"/>
      <c r="AQ27" s="459"/>
      <c r="AR27" s="501"/>
      <c r="AS27" s="458" t="s">
        <v>172</v>
      </c>
      <c r="AT27" s="459"/>
      <c r="AU27" s="459"/>
      <c r="AV27" s="459"/>
      <c r="AW27" s="459"/>
      <c r="AX27" s="460"/>
      <c r="AY27" s="502" t="s">
        <v>173</v>
      </c>
      <c r="AZ27" s="503"/>
      <c r="BA27" s="503"/>
      <c r="BB27" s="503"/>
      <c r="BC27" s="503"/>
      <c r="BD27" s="503"/>
      <c r="BE27" s="503"/>
      <c r="BF27" s="503"/>
      <c r="BG27" s="503"/>
      <c r="BH27" s="503"/>
      <c r="BI27" s="503"/>
      <c r="BJ27" s="503"/>
      <c r="BK27" s="503"/>
      <c r="BL27" s="503"/>
      <c r="BM27" s="504"/>
      <c r="BN27" s="526">
        <v>1497195</v>
      </c>
      <c r="BO27" s="527"/>
      <c r="BP27" s="527"/>
      <c r="BQ27" s="527"/>
      <c r="BR27" s="527"/>
      <c r="BS27" s="527"/>
      <c r="BT27" s="527"/>
      <c r="BU27" s="528"/>
      <c r="BV27" s="526">
        <v>1495889</v>
      </c>
      <c r="BW27" s="527"/>
      <c r="BX27" s="527"/>
      <c r="BY27" s="527"/>
      <c r="BZ27" s="527"/>
      <c r="CA27" s="527"/>
      <c r="CB27" s="527"/>
      <c r="CC27" s="528"/>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2">
      <c r="A28" s="169"/>
      <c r="B28" s="578"/>
      <c r="C28" s="554"/>
      <c r="D28" s="555"/>
      <c r="E28" s="457" t="s">
        <v>174</v>
      </c>
      <c r="F28" s="437"/>
      <c r="G28" s="437"/>
      <c r="H28" s="437"/>
      <c r="I28" s="437"/>
      <c r="J28" s="437"/>
      <c r="K28" s="438"/>
      <c r="L28" s="458">
        <v>1</v>
      </c>
      <c r="M28" s="459"/>
      <c r="N28" s="459"/>
      <c r="O28" s="459"/>
      <c r="P28" s="501"/>
      <c r="Q28" s="458">
        <v>4460</v>
      </c>
      <c r="R28" s="459"/>
      <c r="S28" s="459"/>
      <c r="T28" s="459"/>
      <c r="U28" s="459"/>
      <c r="V28" s="501"/>
      <c r="W28" s="553"/>
      <c r="X28" s="554"/>
      <c r="Y28" s="555"/>
      <c r="Z28" s="457" t="s">
        <v>175</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176</v>
      </c>
      <c r="AZ28" s="562"/>
      <c r="BA28" s="562"/>
      <c r="BB28" s="563"/>
      <c r="BC28" s="367" t="s">
        <v>46</v>
      </c>
      <c r="BD28" s="368"/>
      <c r="BE28" s="368"/>
      <c r="BF28" s="368"/>
      <c r="BG28" s="368"/>
      <c r="BH28" s="368"/>
      <c r="BI28" s="368"/>
      <c r="BJ28" s="368"/>
      <c r="BK28" s="368"/>
      <c r="BL28" s="368"/>
      <c r="BM28" s="369"/>
      <c r="BN28" s="370">
        <v>3689000</v>
      </c>
      <c r="BO28" s="371"/>
      <c r="BP28" s="371"/>
      <c r="BQ28" s="371"/>
      <c r="BR28" s="371"/>
      <c r="BS28" s="371"/>
      <c r="BT28" s="371"/>
      <c r="BU28" s="372"/>
      <c r="BV28" s="370">
        <v>3668908</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2">
      <c r="A29" s="169"/>
      <c r="B29" s="578"/>
      <c r="C29" s="554"/>
      <c r="D29" s="555"/>
      <c r="E29" s="457" t="s">
        <v>177</v>
      </c>
      <c r="F29" s="437"/>
      <c r="G29" s="437"/>
      <c r="H29" s="437"/>
      <c r="I29" s="437"/>
      <c r="J29" s="437"/>
      <c r="K29" s="438"/>
      <c r="L29" s="458">
        <v>18</v>
      </c>
      <c r="M29" s="459"/>
      <c r="N29" s="459"/>
      <c r="O29" s="459"/>
      <c r="P29" s="501"/>
      <c r="Q29" s="458">
        <v>4060</v>
      </c>
      <c r="R29" s="459"/>
      <c r="S29" s="459"/>
      <c r="T29" s="459"/>
      <c r="U29" s="459"/>
      <c r="V29" s="501"/>
      <c r="W29" s="556"/>
      <c r="X29" s="557"/>
      <c r="Y29" s="558"/>
      <c r="Z29" s="457" t="s">
        <v>178</v>
      </c>
      <c r="AA29" s="437"/>
      <c r="AB29" s="437"/>
      <c r="AC29" s="437"/>
      <c r="AD29" s="437"/>
      <c r="AE29" s="437"/>
      <c r="AF29" s="437"/>
      <c r="AG29" s="438"/>
      <c r="AH29" s="458">
        <v>412</v>
      </c>
      <c r="AI29" s="459"/>
      <c r="AJ29" s="459"/>
      <c r="AK29" s="459"/>
      <c r="AL29" s="501"/>
      <c r="AM29" s="458">
        <v>1237878</v>
      </c>
      <c r="AN29" s="459"/>
      <c r="AO29" s="459"/>
      <c r="AP29" s="459"/>
      <c r="AQ29" s="459"/>
      <c r="AR29" s="501"/>
      <c r="AS29" s="458">
        <v>3005</v>
      </c>
      <c r="AT29" s="459"/>
      <c r="AU29" s="459"/>
      <c r="AV29" s="459"/>
      <c r="AW29" s="459"/>
      <c r="AX29" s="460"/>
      <c r="AY29" s="564"/>
      <c r="AZ29" s="565"/>
      <c r="BA29" s="565"/>
      <c r="BB29" s="566"/>
      <c r="BC29" s="441" t="s">
        <v>179</v>
      </c>
      <c r="BD29" s="442"/>
      <c r="BE29" s="442"/>
      <c r="BF29" s="442"/>
      <c r="BG29" s="442"/>
      <c r="BH29" s="442"/>
      <c r="BI29" s="442"/>
      <c r="BJ29" s="442"/>
      <c r="BK29" s="442"/>
      <c r="BL29" s="442"/>
      <c r="BM29" s="443"/>
      <c r="BN29" s="407">
        <v>57</v>
      </c>
      <c r="BO29" s="408"/>
      <c r="BP29" s="408"/>
      <c r="BQ29" s="408"/>
      <c r="BR29" s="408"/>
      <c r="BS29" s="408"/>
      <c r="BT29" s="408"/>
      <c r="BU29" s="409"/>
      <c r="BV29" s="407">
        <v>56</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5">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180</v>
      </c>
      <c r="X30" s="575"/>
      <c r="Y30" s="575"/>
      <c r="Z30" s="575"/>
      <c r="AA30" s="575"/>
      <c r="AB30" s="575"/>
      <c r="AC30" s="575"/>
      <c r="AD30" s="575"/>
      <c r="AE30" s="575"/>
      <c r="AF30" s="575"/>
      <c r="AG30" s="576"/>
      <c r="AH30" s="534">
        <v>98.6</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6278173</v>
      </c>
      <c r="BO30" s="527"/>
      <c r="BP30" s="527"/>
      <c r="BQ30" s="527"/>
      <c r="BR30" s="527"/>
      <c r="BS30" s="527"/>
      <c r="BT30" s="527"/>
      <c r="BU30" s="528"/>
      <c r="BV30" s="526">
        <v>6448182</v>
      </c>
      <c r="BW30" s="527"/>
      <c r="BX30" s="527"/>
      <c r="BY30" s="527"/>
      <c r="BZ30" s="527"/>
      <c r="CA30" s="527"/>
      <c r="CB30" s="527"/>
      <c r="CC30" s="528"/>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2">
      <c r="A31" s="169"/>
      <c r="B31" s="191"/>
      <c r="DI31" s="192"/>
    </row>
    <row r="32" spans="1:113" ht="13.5" customHeight="1" x14ac:dyDescent="0.2">
      <c r="A32" s="169"/>
      <c r="B32" s="193"/>
      <c r="C32" s="570" t="s">
        <v>181</v>
      </c>
      <c r="D32" s="570"/>
      <c r="E32" s="570"/>
      <c r="F32" s="570"/>
      <c r="G32" s="570"/>
      <c r="H32" s="570"/>
      <c r="I32" s="570"/>
      <c r="J32" s="570"/>
      <c r="K32" s="570"/>
      <c r="L32" s="570"/>
      <c r="M32" s="570"/>
      <c r="N32" s="570"/>
      <c r="O32" s="570"/>
      <c r="P32" s="570"/>
      <c r="Q32" s="570"/>
      <c r="R32" s="570"/>
      <c r="S32" s="570"/>
      <c r="U32" s="411" t="s">
        <v>182</v>
      </c>
      <c r="V32" s="411"/>
      <c r="W32" s="411"/>
      <c r="X32" s="411"/>
      <c r="Y32" s="411"/>
      <c r="Z32" s="411"/>
      <c r="AA32" s="411"/>
      <c r="AB32" s="411"/>
      <c r="AC32" s="411"/>
      <c r="AD32" s="411"/>
      <c r="AE32" s="411"/>
      <c r="AF32" s="411"/>
      <c r="AG32" s="411"/>
      <c r="AH32" s="411"/>
      <c r="AI32" s="411"/>
      <c r="AJ32" s="411"/>
      <c r="AK32" s="411"/>
      <c r="AM32" s="411" t="s">
        <v>183</v>
      </c>
      <c r="AN32" s="411"/>
      <c r="AO32" s="411"/>
      <c r="AP32" s="411"/>
      <c r="AQ32" s="411"/>
      <c r="AR32" s="411"/>
      <c r="AS32" s="411"/>
      <c r="AT32" s="411"/>
      <c r="AU32" s="411"/>
      <c r="AV32" s="411"/>
      <c r="AW32" s="411"/>
      <c r="AX32" s="411"/>
      <c r="AY32" s="411"/>
      <c r="AZ32" s="411"/>
      <c r="BA32" s="411"/>
      <c r="BB32" s="411"/>
      <c r="BC32" s="411"/>
      <c r="BE32" s="411" t="s">
        <v>184</v>
      </c>
      <c r="BF32" s="411"/>
      <c r="BG32" s="411"/>
      <c r="BH32" s="411"/>
      <c r="BI32" s="411"/>
      <c r="BJ32" s="411"/>
      <c r="BK32" s="411"/>
      <c r="BL32" s="411"/>
      <c r="BM32" s="411"/>
      <c r="BN32" s="411"/>
      <c r="BO32" s="411"/>
      <c r="BP32" s="411"/>
      <c r="BQ32" s="411"/>
      <c r="BR32" s="411"/>
      <c r="BS32" s="411"/>
      <c r="BT32" s="411"/>
      <c r="BU32" s="411"/>
      <c r="BW32" s="411" t="s">
        <v>185</v>
      </c>
      <c r="BX32" s="411"/>
      <c r="BY32" s="411"/>
      <c r="BZ32" s="411"/>
      <c r="CA32" s="411"/>
      <c r="CB32" s="411"/>
      <c r="CC32" s="411"/>
      <c r="CD32" s="411"/>
      <c r="CE32" s="411"/>
      <c r="CF32" s="411"/>
      <c r="CG32" s="411"/>
      <c r="CH32" s="411"/>
      <c r="CI32" s="411"/>
      <c r="CJ32" s="411"/>
      <c r="CK32" s="411"/>
      <c r="CL32" s="411"/>
      <c r="CM32" s="411"/>
      <c r="CO32" s="411" t="s">
        <v>186</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2">
      <c r="A33" s="169"/>
      <c r="B33" s="193"/>
      <c r="C33" s="431" t="s">
        <v>187</v>
      </c>
      <c r="D33" s="431"/>
      <c r="E33" s="396" t="s">
        <v>188</v>
      </c>
      <c r="F33" s="396"/>
      <c r="G33" s="396"/>
      <c r="H33" s="396"/>
      <c r="I33" s="396"/>
      <c r="J33" s="396"/>
      <c r="K33" s="396"/>
      <c r="L33" s="396"/>
      <c r="M33" s="396"/>
      <c r="N33" s="396"/>
      <c r="O33" s="396"/>
      <c r="P33" s="396"/>
      <c r="Q33" s="396"/>
      <c r="R33" s="396"/>
      <c r="S33" s="396"/>
      <c r="T33" s="194"/>
      <c r="U33" s="431" t="s">
        <v>187</v>
      </c>
      <c r="V33" s="431"/>
      <c r="W33" s="396" t="s">
        <v>188</v>
      </c>
      <c r="X33" s="396"/>
      <c r="Y33" s="396"/>
      <c r="Z33" s="396"/>
      <c r="AA33" s="396"/>
      <c r="AB33" s="396"/>
      <c r="AC33" s="396"/>
      <c r="AD33" s="396"/>
      <c r="AE33" s="396"/>
      <c r="AF33" s="396"/>
      <c r="AG33" s="396"/>
      <c r="AH33" s="396"/>
      <c r="AI33" s="396"/>
      <c r="AJ33" s="396"/>
      <c r="AK33" s="396"/>
      <c r="AL33" s="194"/>
      <c r="AM33" s="431" t="s">
        <v>187</v>
      </c>
      <c r="AN33" s="431"/>
      <c r="AO33" s="396" t="s">
        <v>188</v>
      </c>
      <c r="AP33" s="396"/>
      <c r="AQ33" s="396"/>
      <c r="AR33" s="396"/>
      <c r="AS33" s="396"/>
      <c r="AT33" s="396"/>
      <c r="AU33" s="396"/>
      <c r="AV33" s="396"/>
      <c r="AW33" s="396"/>
      <c r="AX33" s="396"/>
      <c r="AY33" s="396"/>
      <c r="AZ33" s="396"/>
      <c r="BA33" s="396"/>
      <c r="BB33" s="396"/>
      <c r="BC33" s="396"/>
      <c r="BD33" s="195"/>
      <c r="BE33" s="396" t="s">
        <v>189</v>
      </c>
      <c r="BF33" s="396"/>
      <c r="BG33" s="396" t="s">
        <v>190</v>
      </c>
      <c r="BH33" s="396"/>
      <c r="BI33" s="396"/>
      <c r="BJ33" s="396"/>
      <c r="BK33" s="396"/>
      <c r="BL33" s="396"/>
      <c r="BM33" s="396"/>
      <c r="BN33" s="396"/>
      <c r="BO33" s="396"/>
      <c r="BP33" s="396"/>
      <c r="BQ33" s="396"/>
      <c r="BR33" s="396"/>
      <c r="BS33" s="396"/>
      <c r="BT33" s="396"/>
      <c r="BU33" s="396"/>
      <c r="BV33" s="195"/>
      <c r="BW33" s="431" t="s">
        <v>189</v>
      </c>
      <c r="BX33" s="431"/>
      <c r="BY33" s="396" t="s">
        <v>191</v>
      </c>
      <c r="BZ33" s="396"/>
      <c r="CA33" s="396"/>
      <c r="CB33" s="396"/>
      <c r="CC33" s="396"/>
      <c r="CD33" s="396"/>
      <c r="CE33" s="396"/>
      <c r="CF33" s="396"/>
      <c r="CG33" s="396"/>
      <c r="CH33" s="396"/>
      <c r="CI33" s="396"/>
      <c r="CJ33" s="396"/>
      <c r="CK33" s="396"/>
      <c r="CL33" s="396"/>
      <c r="CM33" s="396"/>
      <c r="CN33" s="194"/>
      <c r="CO33" s="431" t="s">
        <v>187</v>
      </c>
      <c r="CP33" s="431"/>
      <c r="CQ33" s="396" t="s">
        <v>192</v>
      </c>
      <c r="CR33" s="396"/>
      <c r="CS33" s="396"/>
      <c r="CT33" s="396"/>
      <c r="CU33" s="396"/>
      <c r="CV33" s="396"/>
      <c r="CW33" s="396"/>
      <c r="CX33" s="396"/>
      <c r="CY33" s="396"/>
      <c r="CZ33" s="396"/>
      <c r="DA33" s="396"/>
      <c r="DB33" s="396"/>
      <c r="DC33" s="396"/>
      <c r="DD33" s="396"/>
      <c r="DE33" s="396"/>
      <c r="DF33" s="194"/>
      <c r="DG33" s="596" t="s">
        <v>193</v>
      </c>
      <c r="DH33" s="596"/>
      <c r="DI33" s="196"/>
    </row>
    <row r="34" spans="1:113" ht="32.25" customHeight="1" x14ac:dyDescent="0.2">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4</v>
      </c>
      <c r="V34" s="597"/>
      <c r="W34" s="598" t="str">
        <f>IF('各会計、関係団体の財政状況及び健全化判断比率'!B28="","",'各会計、関係団体の財政状況及び健全化判断比率'!B28)</f>
        <v>国民健康保険特別会計</v>
      </c>
      <c r="X34" s="598"/>
      <c r="Y34" s="598"/>
      <c r="Z34" s="598"/>
      <c r="AA34" s="598"/>
      <c r="AB34" s="598"/>
      <c r="AC34" s="598"/>
      <c r="AD34" s="598"/>
      <c r="AE34" s="598"/>
      <c r="AF34" s="598"/>
      <c r="AG34" s="598"/>
      <c r="AH34" s="598"/>
      <c r="AI34" s="598"/>
      <c r="AJ34" s="598"/>
      <c r="AK34" s="598"/>
      <c r="AL34" s="169"/>
      <c r="AM34" s="597">
        <f>IF(AO34="","",MAX(C34:D43,U34:V43)+1)</f>
        <v>7</v>
      </c>
      <c r="AN34" s="597"/>
      <c r="AO34" s="598" t="str">
        <f>IF('各会計、関係団体の財政状況及び健全化判断比率'!B31="","",'各会計、関係団体の財政状況及び健全化判断比率'!B31)</f>
        <v>下水道事業会計</v>
      </c>
      <c r="AP34" s="598"/>
      <c r="AQ34" s="598"/>
      <c r="AR34" s="598"/>
      <c r="AS34" s="598"/>
      <c r="AT34" s="598"/>
      <c r="AU34" s="598"/>
      <c r="AV34" s="598"/>
      <c r="AW34" s="598"/>
      <c r="AX34" s="598"/>
      <c r="AY34" s="598"/>
      <c r="AZ34" s="598"/>
      <c r="BA34" s="598"/>
      <c r="BB34" s="598"/>
      <c r="BC34" s="598"/>
      <c r="BD34" s="169"/>
      <c r="BE34" s="597">
        <f>IF(BG34="","",MAX(C34:D43,U34:V43,AM34:AN43)+1)</f>
        <v>8</v>
      </c>
      <c r="BF34" s="597"/>
      <c r="BG34" s="598" t="str">
        <f>IF('各会計、関係団体の財政状況及び健全化判断比率'!B32="","",'各会計、関係団体の財政状況及び健全化判断比率'!B32)</f>
        <v>水上太陽光発電事業特別会計</v>
      </c>
      <c r="BH34" s="598"/>
      <c r="BI34" s="598"/>
      <c r="BJ34" s="598"/>
      <c r="BK34" s="598"/>
      <c r="BL34" s="598"/>
      <c r="BM34" s="598"/>
      <c r="BN34" s="598"/>
      <c r="BO34" s="598"/>
      <c r="BP34" s="598"/>
      <c r="BQ34" s="598"/>
      <c r="BR34" s="598"/>
      <c r="BS34" s="598"/>
      <c r="BT34" s="598"/>
      <c r="BU34" s="598"/>
      <c r="BV34" s="169"/>
      <c r="BW34" s="597">
        <f>IF(BY34="","",MAX(C34:D43,U34:V43,AM34:AN43,BE34:BF43)+1)</f>
        <v>9</v>
      </c>
      <c r="BX34" s="597"/>
      <c r="BY34" s="598" t="str">
        <f>IF('各会計、関係団体の財政状況及び健全化判断比率'!B68="","",'各会計、関係団体の財政状況及び健全化判断比率'!B68)</f>
        <v>愛知県市町村職員退職手当組合</v>
      </c>
      <c r="BZ34" s="598"/>
      <c r="CA34" s="598"/>
      <c r="CB34" s="598"/>
      <c r="CC34" s="598"/>
      <c r="CD34" s="598"/>
      <c r="CE34" s="598"/>
      <c r="CF34" s="598"/>
      <c r="CG34" s="598"/>
      <c r="CH34" s="598"/>
      <c r="CI34" s="598"/>
      <c r="CJ34" s="598"/>
      <c r="CK34" s="598"/>
      <c r="CL34" s="598"/>
      <c r="CM34" s="598"/>
      <c r="CN34" s="169"/>
      <c r="CO34" s="597">
        <f>IF(CQ34="","",MAX(C34:D43,U34:V43,AM34:AN43,BE34:BF43,BW34:BX43)+1)</f>
        <v>16</v>
      </c>
      <c r="CP34" s="597"/>
      <c r="CQ34" s="598" t="str">
        <f>IF('各会計、関係団体の財政状況及び健全化判断比率'!BS7="","",'各会計、関係団体の財政状況及び健全化判断比率'!BS7)</f>
        <v>豊明市土地開発公社</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x14ac:dyDescent="0.2">
      <c r="A35" s="169"/>
      <c r="B35" s="193"/>
      <c r="C35" s="597">
        <f>IF(E35="","",C34+1)</f>
        <v>2</v>
      </c>
      <c r="D35" s="597"/>
      <c r="E35" s="598" t="str">
        <f>IF('各会計、関係団体の財政状況及び健全化判断比率'!B8="","",'各会計、関係団体の財政状況及び健全化判断比率'!B8)</f>
        <v>土地取得特別会計</v>
      </c>
      <c r="F35" s="598"/>
      <c r="G35" s="598"/>
      <c r="H35" s="598"/>
      <c r="I35" s="598"/>
      <c r="J35" s="598"/>
      <c r="K35" s="598"/>
      <c r="L35" s="598"/>
      <c r="M35" s="598"/>
      <c r="N35" s="598"/>
      <c r="O35" s="598"/>
      <c r="P35" s="598"/>
      <c r="Q35" s="598"/>
      <c r="R35" s="598"/>
      <c r="S35" s="598"/>
      <c r="T35" s="169"/>
      <c r="U35" s="597">
        <f>IF(W35="","",U34+1)</f>
        <v>5</v>
      </c>
      <c r="V35" s="597"/>
      <c r="W35" s="598" t="str">
        <f>IF('各会計、関係団体の財政状況及び健全化判断比率'!B29="","",'各会計、関係団体の財政状況及び健全化判断比率'!B29)</f>
        <v>介護保険特別会計</v>
      </c>
      <c r="X35" s="598"/>
      <c r="Y35" s="598"/>
      <c r="Z35" s="598"/>
      <c r="AA35" s="598"/>
      <c r="AB35" s="598"/>
      <c r="AC35" s="598"/>
      <c r="AD35" s="598"/>
      <c r="AE35" s="598"/>
      <c r="AF35" s="598"/>
      <c r="AG35" s="598"/>
      <c r="AH35" s="598"/>
      <c r="AI35" s="598"/>
      <c r="AJ35" s="598"/>
      <c r="AK35" s="598"/>
      <c r="AL35" s="169"/>
      <c r="AM35" s="597" t="str">
        <f t="shared" ref="AM35:AM43" si="0">IF(AO35="","",AM34+1)</f>
        <v/>
      </c>
      <c r="AN35" s="597"/>
      <c r="AO35" s="598"/>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10</v>
      </c>
      <c r="BX35" s="597"/>
      <c r="BY35" s="598" t="str">
        <f>IF('各会計、関係団体の財政状況及び健全化判断比率'!B69="","",'各会計、関係団体の財政状況及び健全化判断比率'!B69)</f>
        <v>東部知多衛生組合</v>
      </c>
      <c r="BZ35" s="598"/>
      <c r="CA35" s="598"/>
      <c r="CB35" s="598"/>
      <c r="CC35" s="598"/>
      <c r="CD35" s="598"/>
      <c r="CE35" s="598"/>
      <c r="CF35" s="598"/>
      <c r="CG35" s="598"/>
      <c r="CH35" s="598"/>
      <c r="CI35" s="598"/>
      <c r="CJ35" s="598"/>
      <c r="CK35" s="598"/>
      <c r="CL35" s="598"/>
      <c r="CM35" s="598"/>
      <c r="CN35" s="169"/>
      <c r="CO35" s="597" t="str">
        <f t="shared" ref="CO35:CO43" si="3">IF(CQ35="","",CO34+1)</f>
        <v/>
      </c>
      <c r="CP35" s="597"/>
      <c r="CQ35" s="598" t="str">
        <f>IF('各会計、関係団体の財政状況及び健全化判断比率'!BS8="","",'各会計、関係団体の財政状況及び健全化判断比率'!BS8)</f>
        <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2">
      <c r="A36" s="169"/>
      <c r="B36" s="193"/>
      <c r="C36" s="597">
        <f>IF(E36="","",C35+1)</f>
        <v>3</v>
      </c>
      <c r="D36" s="597"/>
      <c r="E36" s="598" t="str">
        <f>IF('各会計、関係団体の財政状況及び健全化判断比率'!B9="","",'各会計、関係団体の財政状況及び健全化判断比率'!B9)</f>
        <v>墓園事業特別会計</v>
      </c>
      <c r="F36" s="598"/>
      <c r="G36" s="598"/>
      <c r="H36" s="598"/>
      <c r="I36" s="598"/>
      <c r="J36" s="598"/>
      <c r="K36" s="598"/>
      <c r="L36" s="598"/>
      <c r="M36" s="598"/>
      <c r="N36" s="598"/>
      <c r="O36" s="598"/>
      <c r="P36" s="598"/>
      <c r="Q36" s="598"/>
      <c r="R36" s="598"/>
      <c r="S36" s="598"/>
      <c r="T36" s="169"/>
      <c r="U36" s="597">
        <f t="shared" ref="U36:U43" si="4">IF(W36="","",U35+1)</f>
        <v>6</v>
      </c>
      <c r="V36" s="597"/>
      <c r="W36" s="598" t="str">
        <f>IF('各会計、関係団体の財政状況及び健全化判断比率'!B30="","",'各会計、関係団体の財政状況及び健全化判断比率'!B30)</f>
        <v>後期高齢者医療特別会計</v>
      </c>
      <c r="X36" s="598"/>
      <c r="Y36" s="598"/>
      <c r="Z36" s="598"/>
      <c r="AA36" s="598"/>
      <c r="AB36" s="598"/>
      <c r="AC36" s="598"/>
      <c r="AD36" s="598"/>
      <c r="AE36" s="598"/>
      <c r="AF36" s="598"/>
      <c r="AG36" s="598"/>
      <c r="AH36" s="598"/>
      <c r="AI36" s="598"/>
      <c r="AJ36" s="598"/>
      <c r="AK36" s="598"/>
      <c r="AL36" s="169"/>
      <c r="AM36" s="597" t="str">
        <f t="shared" si="0"/>
        <v/>
      </c>
      <c r="AN36" s="597"/>
      <c r="AO36" s="598"/>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11</v>
      </c>
      <c r="BX36" s="597"/>
      <c r="BY36" s="598" t="str">
        <f>IF('各会計、関係団体の財政状況及び健全化判断比率'!B70="","",'各会計、関係団体の財政状況及び健全化判断比率'!B70)</f>
        <v>愛知中部水道企業団</v>
      </c>
      <c r="BZ36" s="598"/>
      <c r="CA36" s="598"/>
      <c r="CB36" s="598"/>
      <c r="CC36" s="598"/>
      <c r="CD36" s="598"/>
      <c r="CE36" s="598"/>
      <c r="CF36" s="598"/>
      <c r="CG36" s="598"/>
      <c r="CH36" s="598"/>
      <c r="CI36" s="598"/>
      <c r="CJ36" s="598"/>
      <c r="CK36" s="598"/>
      <c r="CL36" s="598"/>
      <c r="CM36" s="598"/>
      <c r="CN36" s="169"/>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2">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t="str">
        <f t="shared" si="4"/>
        <v/>
      </c>
      <c r="V37" s="597"/>
      <c r="W37" s="598"/>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12</v>
      </c>
      <c r="BX37" s="597"/>
      <c r="BY37" s="598" t="str">
        <f>IF('各会計、関係団体の財政状況及び健全化判断比率'!B71="","",'各会計、関係団体の財政状況及び健全化判断比率'!B71)</f>
        <v>愛知県後期高齢者医療広域連合（一般会計）</v>
      </c>
      <c r="BZ37" s="598"/>
      <c r="CA37" s="598"/>
      <c r="CB37" s="598"/>
      <c r="CC37" s="598"/>
      <c r="CD37" s="598"/>
      <c r="CE37" s="598"/>
      <c r="CF37" s="598"/>
      <c r="CG37" s="598"/>
      <c r="CH37" s="598"/>
      <c r="CI37" s="598"/>
      <c r="CJ37" s="598"/>
      <c r="CK37" s="598"/>
      <c r="CL37" s="598"/>
      <c r="CM37" s="598"/>
      <c r="CN37" s="169"/>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2">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f t="shared" si="2"/>
        <v>13</v>
      </c>
      <c r="BX38" s="597"/>
      <c r="BY38" s="598" t="str">
        <f>IF('各会計、関係団体の財政状況及び健全化判断比率'!B72="","",'各会計、関係団体の財政状況及び健全化判断比率'!B72)</f>
        <v>愛知県後期高齢者医療広域連合（後期高齢者医療特別会計）</v>
      </c>
      <c r="BZ38" s="598"/>
      <c r="CA38" s="598"/>
      <c r="CB38" s="598"/>
      <c r="CC38" s="598"/>
      <c r="CD38" s="598"/>
      <c r="CE38" s="598"/>
      <c r="CF38" s="598"/>
      <c r="CG38" s="598"/>
      <c r="CH38" s="598"/>
      <c r="CI38" s="598"/>
      <c r="CJ38" s="598"/>
      <c r="CK38" s="598"/>
      <c r="CL38" s="598"/>
      <c r="CM38" s="598"/>
      <c r="CN38" s="169"/>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2">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f t="shared" si="2"/>
        <v>14</v>
      </c>
      <c r="BX39" s="597"/>
      <c r="BY39" s="598" t="str">
        <f>IF('各会計、関係団体の財政状況及び健全化判断比率'!B73="","",'各会計、関係団体の財政状況及び健全化判断比率'!B73)</f>
        <v>愛知県競馬組合</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2">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f t="shared" si="2"/>
        <v>15</v>
      </c>
      <c r="BX40" s="597"/>
      <c r="BY40" s="598" t="str">
        <f>IF('各会計、関係団体の財政状況及び健全化判断比率'!B74="","",'各会計、関係団体の財政状況及び健全化判断比率'!B74)</f>
        <v>尾三消防組合</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2">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t="str">
        <f t="shared" si="2"/>
        <v/>
      </c>
      <c r="BX41" s="597"/>
      <c r="BY41" s="598" t="str">
        <f>IF('各会計、関係団体の財政状況及び健全化判断比率'!B75="","",'各会計、関係団体の財政状況及び健全化判断比率'!B75)</f>
        <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2">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2">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5">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2"/>
    <row r="46" spans="1:113" x14ac:dyDescent="0.2">
      <c r="B46" s="168" t="s">
        <v>194</v>
      </c>
      <c r="E46" s="600" t="s">
        <v>195</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2">
      <c r="E47" s="600" t="s">
        <v>196</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2">
      <c r="E48" s="600" t="s">
        <v>197</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2">
      <c r="E49" s="601" t="s">
        <v>198</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2">
      <c r="E50" s="600" t="s">
        <v>199</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2">
      <c r="E51" s="600" t="s">
        <v>200</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2">
      <c r="E52" s="600" t="s">
        <v>201</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2">
      <c r="E53" s="600" t="s">
        <v>202</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2"/>
    <row r="55" spans="5:113" x14ac:dyDescent="0.2"/>
    <row r="56" spans="5:113" x14ac:dyDescent="0.2"/>
  </sheetData>
  <sheetProtection algorithmName="SHA-512" hashValue="4w8+UOwfHHw34iSQEG6GxXkdF0zVEXel3s9MCofIQ5Heln2vHWxWgPjn8sueETv8xO1uZ/LsLlar/J3XpXBZlw==" saltValue="yeBwb2u3b5DxODv0Mgtxp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zoomScaleNormal="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528</v>
      </c>
      <c r="G33" s="29" t="s">
        <v>529</v>
      </c>
      <c r="H33" s="29" t="s">
        <v>530</v>
      </c>
      <c r="I33" s="29" t="s">
        <v>531</v>
      </c>
      <c r="J33" s="30" t="s">
        <v>532</v>
      </c>
      <c r="K33" s="22"/>
      <c r="L33" s="22"/>
      <c r="M33" s="22"/>
      <c r="N33" s="22"/>
      <c r="O33" s="22"/>
      <c r="P33" s="22"/>
    </row>
    <row r="34" spans="1:16" ht="39" customHeight="1" x14ac:dyDescent="0.2">
      <c r="A34" s="22"/>
      <c r="B34" s="31"/>
      <c r="C34" s="1151" t="s">
        <v>536</v>
      </c>
      <c r="D34" s="1151"/>
      <c r="E34" s="1152"/>
      <c r="F34" s="32">
        <v>6.08</v>
      </c>
      <c r="G34" s="33">
        <v>11.41</v>
      </c>
      <c r="H34" s="33">
        <v>7.8</v>
      </c>
      <c r="I34" s="33">
        <v>6.3</v>
      </c>
      <c r="J34" s="34">
        <v>9.26</v>
      </c>
      <c r="K34" s="22"/>
      <c r="L34" s="22"/>
      <c r="M34" s="22"/>
      <c r="N34" s="22"/>
      <c r="O34" s="22"/>
      <c r="P34" s="22"/>
    </row>
    <row r="35" spans="1:16" ht="39" customHeight="1" x14ac:dyDescent="0.2">
      <c r="A35" s="22"/>
      <c r="B35" s="35"/>
      <c r="C35" s="1145" t="s">
        <v>537</v>
      </c>
      <c r="D35" s="1146"/>
      <c r="E35" s="1147"/>
      <c r="F35" s="36">
        <v>0.56999999999999995</v>
      </c>
      <c r="G35" s="37">
        <v>0.85</v>
      </c>
      <c r="H35" s="37">
        <v>1.35</v>
      </c>
      <c r="I35" s="37">
        <v>1.89</v>
      </c>
      <c r="J35" s="38">
        <v>3.34</v>
      </c>
      <c r="K35" s="22"/>
      <c r="L35" s="22"/>
      <c r="M35" s="22"/>
      <c r="N35" s="22"/>
      <c r="O35" s="22"/>
      <c r="P35" s="22"/>
    </row>
    <row r="36" spans="1:16" ht="39" customHeight="1" x14ac:dyDescent="0.2">
      <c r="A36" s="22"/>
      <c r="B36" s="35"/>
      <c r="C36" s="1145" t="s">
        <v>538</v>
      </c>
      <c r="D36" s="1146"/>
      <c r="E36" s="1147"/>
      <c r="F36" s="36">
        <v>2.09</v>
      </c>
      <c r="G36" s="37">
        <v>1.85</v>
      </c>
      <c r="H36" s="37">
        <v>1.55</v>
      </c>
      <c r="I36" s="37">
        <v>1.66</v>
      </c>
      <c r="J36" s="38">
        <v>1.42</v>
      </c>
      <c r="K36" s="22"/>
      <c r="L36" s="22"/>
      <c r="M36" s="22"/>
      <c r="N36" s="22"/>
      <c r="O36" s="22"/>
      <c r="P36" s="22"/>
    </row>
    <row r="37" spans="1:16" ht="39" customHeight="1" x14ac:dyDescent="0.2">
      <c r="A37" s="22"/>
      <c r="B37" s="35"/>
      <c r="C37" s="1145" t="s">
        <v>539</v>
      </c>
      <c r="D37" s="1146"/>
      <c r="E37" s="1147"/>
      <c r="F37" s="36">
        <v>0.3</v>
      </c>
      <c r="G37" s="37">
        <v>0.32</v>
      </c>
      <c r="H37" s="37">
        <v>0.27</v>
      </c>
      <c r="I37" s="37">
        <v>0.28000000000000003</v>
      </c>
      <c r="J37" s="38">
        <v>0.26</v>
      </c>
      <c r="K37" s="22"/>
      <c r="L37" s="22"/>
      <c r="M37" s="22"/>
      <c r="N37" s="22"/>
      <c r="O37" s="22"/>
      <c r="P37" s="22"/>
    </row>
    <row r="38" spans="1:16" ht="39" customHeight="1" x14ac:dyDescent="0.2">
      <c r="A38" s="22"/>
      <c r="B38" s="35"/>
      <c r="C38" s="1145" t="s">
        <v>540</v>
      </c>
      <c r="D38" s="1146"/>
      <c r="E38" s="1147"/>
      <c r="F38" s="36">
        <v>0.08</v>
      </c>
      <c r="G38" s="37">
        <v>7.0000000000000007E-2</v>
      </c>
      <c r="H38" s="37">
        <v>0.08</v>
      </c>
      <c r="I38" s="37">
        <v>0.1</v>
      </c>
      <c r="J38" s="38">
        <v>0.05</v>
      </c>
      <c r="K38" s="22"/>
      <c r="L38" s="22"/>
      <c r="M38" s="22"/>
      <c r="N38" s="22"/>
      <c r="O38" s="22"/>
      <c r="P38" s="22"/>
    </row>
    <row r="39" spans="1:16" ht="39" customHeight="1" x14ac:dyDescent="0.2">
      <c r="A39" s="22"/>
      <c r="B39" s="35"/>
      <c r="C39" s="1145" t="s">
        <v>541</v>
      </c>
      <c r="D39" s="1146"/>
      <c r="E39" s="1147"/>
      <c r="F39" s="36">
        <v>0.11</v>
      </c>
      <c r="G39" s="37">
        <v>0.02</v>
      </c>
      <c r="H39" s="37">
        <v>0.02</v>
      </c>
      <c r="I39" s="37">
        <v>0.02</v>
      </c>
      <c r="J39" s="38">
        <v>0.01</v>
      </c>
      <c r="K39" s="22"/>
      <c r="L39" s="22"/>
      <c r="M39" s="22"/>
      <c r="N39" s="22"/>
      <c r="O39" s="22"/>
      <c r="P39" s="22"/>
    </row>
    <row r="40" spans="1:16" ht="39" customHeight="1" x14ac:dyDescent="0.2">
      <c r="A40" s="22"/>
      <c r="B40" s="35"/>
      <c r="C40" s="1145" t="s">
        <v>542</v>
      </c>
      <c r="D40" s="1146"/>
      <c r="E40" s="1147"/>
      <c r="F40" s="36">
        <v>0.05</v>
      </c>
      <c r="G40" s="37">
        <v>0.04</v>
      </c>
      <c r="H40" s="37">
        <v>0.03</v>
      </c>
      <c r="I40" s="37">
        <v>0.02</v>
      </c>
      <c r="J40" s="38">
        <v>0</v>
      </c>
      <c r="K40" s="22"/>
      <c r="L40" s="22"/>
      <c r="M40" s="22"/>
      <c r="N40" s="22"/>
      <c r="O40" s="22"/>
      <c r="P40" s="22"/>
    </row>
    <row r="41" spans="1:16" ht="39" customHeight="1" x14ac:dyDescent="0.2">
      <c r="A41" s="22"/>
      <c r="B41" s="35"/>
      <c r="C41" s="1145" t="s">
        <v>543</v>
      </c>
      <c r="D41" s="1146"/>
      <c r="E41" s="1147"/>
      <c r="F41" s="36">
        <v>0</v>
      </c>
      <c r="G41" s="37">
        <v>0</v>
      </c>
      <c r="H41" s="37">
        <v>0</v>
      </c>
      <c r="I41" s="37">
        <v>0</v>
      </c>
      <c r="J41" s="38">
        <v>0</v>
      </c>
      <c r="K41" s="22"/>
      <c r="L41" s="22"/>
      <c r="M41" s="22"/>
      <c r="N41" s="22"/>
      <c r="O41" s="22"/>
      <c r="P41" s="22"/>
    </row>
    <row r="42" spans="1:16" ht="39" customHeight="1" x14ac:dyDescent="0.2">
      <c r="A42" s="22"/>
      <c r="B42" s="39"/>
      <c r="C42" s="1145" t="s">
        <v>544</v>
      </c>
      <c r="D42" s="1146"/>
      <c r="E42" s="1147"/>
      <c r="F42" s="36" t="s">
        <v>489</v>
      </c>
      <c r="G42" s="37" t="s">
        <v>489</v>
      </c>
      <c r="H42" s="37" t="s">
        <v>489</v>
      </c>
      <c r="I42" s="37" t="s">
        <v>489</v>
      </c>
      <c r="J42" s="38" t="s">
        <v>489</v>
      </c>
      <c r="K42" s="22"/>
      <c r="L42" s="22"/>
      <c r="M42" s="22"/>
      <c r="N42" s="22"/>
      <c r="O42" s="22"/>
      <c r="P42" s="22"/>
    </row>
    <row r="43" spans="1:16" ht="39" customHeight="1" thickBot="1" x14ac:dyDescent="0.25">
      <c r="A43" s="22"/>
      <c r="B43" s="40"/>
      <c r="C43" s="1148" t="s">
        <v>545</v>
      </c>
      <c r="D43" s="1149"/>
      <c r="E43" s="1150"/>
      <c r="F43" s="41">
        <v>0.63</v>
      </c>
      <c r="G43" s="42">
        <v>0.02</v>
      </c>
      <c r="H43" s="42">
        <v>0</v>
      </c>
      <c r="I43" s="42" t="s">
        <v>489</v>
      </c>
      <c r="J43" s="43" t="s">
        <v>489</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mN6/UbPk1g7CopD1XTqS+uyQXO1ujJw6Ew7RsjDdOG0/xCGtGEirccpjMlqKT5h09ymP8nDWblfCmzScpwIELg==" saltValue="H3ikMJkzvYzNZNh4W5dBX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zoomScaleNormal="100" workbookViewId="0"/>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3">
      <c r="A44" s="48"/>
      <c r="B44" s="51" t="s">
        <v>8</v>
      </c>
      <c r="C44" s="52"/>
      <c r="D44" s="52"/>
      <c r="E44" s="53"/>
      <c r="F44" s="53"/>
      <c r="G44" s="53"/>
      <c r="H44" s="53"/>
      <c r="I44" s="53"/>
      <c r="J44" s="54" t="s">
        <v>2</v>
      </c>
      <c r="K44" s="55" t="s">
        <v>528</v>
      </c>
      <c r="L44" s="56" t="s">
        <v>529</v>
      </c>
      <c r="M44" s="56" t="s">
        <v>530</v>
      </c>
      <c r="N44" s="56" t="s">
        <v>531</v>
      </c>
      <c r="O44" s="57" t="s">
        <v>532</v>
      </c>
      <c r="P44" s="48"/>
      <c r="Q44" s="48"/>
      <c r="R44" s="48"/>
      <c r="S44" s="48"/>
      <c r="T44" s="48"/>
      <c r="U44" s="48"/>
    </row>
    <row r="45" spans="1:21" ht="30.75" customHeight="1" x14ac:dyDescent="0.2">
      <c r="A45" s="48"/>
      <c r="B45" s="1153" t="s">
        <v>9</v>
      </c>
      <c r="C45" s="1154"/>
      <c r="D45" s="58"/>
      <c r="E45" s="1159" t="s">
        <v>10</v>
      </c>
      <c r="F45" s="1159"/>
      <c r="G45" s="1159"/>
      <c r="H45" s="1159"/>
      <c r="I45" s="1159"/>
      <c r="J45" s="1160"/>
      <c r="K45" s="59">
        <v>1299</v>
      </c>
      <c r="L45" s="60">
        <v>1358</v>
      </c>
      <c r="M45" s="60">
        <v>1380</v>
      </c>
      <c r="N45" s="60">
        <v>1315</v>
      </c>
      <c r="O45" s="61">
        <v>1301</v>
      </c>
      <c r="P45" s="48"/>
      <c r="Q45" s="48"/>
      <c r="R45" s="48"/>
      <c r="S45" s="48"/>
      <c r="T45" s="48"/>
      <c r="U45" s="48"/>
    </row>
    <row r="46" spans="1:21" ht="30.75" customHeight="1" x14ac:dyDescent="0.2">
      <c r="A46" s="48"/>
      <c r="B46" s="1155"/>
      <c r="C46" s="1156"/>
      <c r="D46" s="62"/>
      <c r="E46" s="1161" t="s">
        <v>11</v>
      </c>
      <c r="F46" s="1161"/>
      <c r="G46" s="1161"/>
      <c r="H46" s="1161"/>
      <c r="I46" s="1161"/>
      <c r="J46" s="1162"/>
      <c r="K46" s="63" t="s">
        <v>489</v>
      </c>
      <c r="L46" s="64" t="s">
        <v>489</v>
      </c>
      <c r="M46" s="64" t="s">
        <v>489</v>
      </c>
      <c r="N46" s="64" t="s">
        <v>489</v>
      </c>
      <c r="O46" s="65" t="s">
        <v>489</v>
      </c>
      <c r="P46" s="48"/>
      <c r="Q46" s="48"/>
      <c r="R46" s="48"/>
      <c r="S46" s="48"/>
      <c r="T46" s="48"/>
      <c r="U46" s="48"/>
    </row>
    <row r="47" spans="1:21" ht="30.75" customHeight="1" x14ac:dyDescent="0.2">
      <c r="A47" s="48"/>
      <c r="B47" s="1155"/>
      <c r="C47" s="1156"/>
      <c r="D47" s="62"/>
      <c r="E47" s="1161" t="s">
        <v>12</v>
      </c>
      <c r="F47" s="1161"/>
      <c r="G47" s="1161"/>
      <c r="H47" s="1161"/>
      <c r="I47" s="1161"/>
      <c r="J47" s="1162"/>
      <c r="K47" s="63" t="s">
        <v>489</v>
      </c>
      <c r="L47" s="64" t="s">
        <v>489</v>
      </c>
      <c r="M47" s="64" t="s">
        <v>489</v>
      </c>
      <c r="N47" s="64" t="s">
        <v>489</v>
      </c>
      <c r="O47" s="65" t="s">
        <v>489</v>
      </c>
      <c r="P47" s="48"/>
      <c r="Q47" s="48"/>
      <c r="R47" s="48"/>
      <c r="S47" s="48"/>
      <c r="T47" s="48"/>
      <c r="U47" s="48"/>
    </row>
    <row r="48" spans="1:21" ht="30.75" customHeight="1" x14ac:dyDescent="0.2">
      <c r="A48" s="48"/>
      <c r="B48" s="1155"/>
      <c r="C48" s="1156"/>
      <c r="D48" s="62"/>
      <c r="E48" s="1161" t="s">
        <v>13</v>
      </c>
      <c r="F48" s="1161"/>
      <c r="G48" s="1161"/>
      <c r="H48" s="1161"/>
      <c r="I48" s="1161"/>
      <c r="J48" s="1162"/>
      <c r="K48" s="63">
        <v>382</v>
      </c>
      <c r="L48" s="64">
        <v>384</v>
      </c>
      <c r="M48" s="64">
        <v>336</v>
      </c>
      <c r="N48" s="64">
        <v>363</v>
      </c>
      <c r="O48" s="65">
        <v>349</v>
      </c>
      <c r="P48" s="48"/>
      <c r="Q48" s="48"/>
      <c r="R48" s="48"/>
      <c r="S48" s="48"/>
      <c r="T48" s="48"/>
      <c r="U48" s="48"/>
    </row>
    <row r="49" spans="1:21" ht="30.75" customHeight="1" x14ac:dyDescent="0.2">
      <c r="A49" s="48"/>
      <c r="B49" s="1155"/>
      <c r="C49" s="1156"/>
      <c r="D49" s="62"/>
      <c r="E49" s="1161" t="s">
        <v>14</v>
      </c>
      <c r="F49" s="1161"/>
      <c r="G49" s="1161"/>
      <c r="H49" s="1161"/>
      <c r="I49" s="1161"/>
      <c r="J49" s="1162"/>
      <c r="K49" s="63">
        <v>45</v>
      </c>
      <c r="L49" s="64">
        <v>138</v>
      </c>
      <c r="M49" s="64">
        <v>264</v>
      </c>
      <c r="N49" s="64">
        <v>289</v>
      </c>
      <c r="O49" s="65">
        <v>302</v>
      </c>
      <c r="P49" s="48"/>
      <c r="Q49" s="48"/>
      <c r="R49" s="48"/>
      <c r="S49" s="48"/>
      <c r="T49" s="48"/>
      <c r="U49" s="48"/>
    </row>
    <row r="50" spans="1:21" ht="30.75" customHeight="1" x14ac:dyDescent="0.2">
      <c r="A50" s="48"/>
      <c r="B50" s="1155"/>
      <c r="C50" s="1156"/>
      <c r="D50" s="62"/>
      <c r="E50" s="1161" t="s">
        <v>15</v>
      </c>
      <c r="F50" s="1161"/>
      <c r="G50" s="1161"/>
      <c r="H50" s="1161"/>
      <c r="I50" s="1161"/>
      <c r="J50" s="1162"/>
      <c r="K50" s="63" t="s">
        <v>489</v>
      </c>
      <c r="L50" s="64" t="s">
        <v>489</v>
      </c>
      <c r="M50" s="64" t="s">
        <v>489</v>
      </c>
      <c r="N50" s="64" t="s">
        <v>489</v>
      </c>
      <c r="O50" s="65" t="s">
        <v>489</v>
      </c>
      <c r="P50" s="48"/>
      <c r="Q50" s="48"/>
      <c r="R50" s="48"/>
      <c r="S50" s="48"/>
      <c r="T50" s="48"/>
      <c r="U50" s="48"/>
    </row>
    <row r="51" spans="1:21" ht="30.75" customHeight="1" x14ac:dyDescent="0.2">
      <c r="A51" s="48"/>
      <c r="B51" s="1157"/>
      <c r="C51" s="1158"/>
      <c r="D51" s="66"/>
      <c r="E51" s="1161" t="s">
        <v>16</v>
      </c>
      <c r="F51" s="1161"/>
      <c r="G51" s="1161"/>
      <c r="H51" s="1161"/>
      <c r="I51" s="1161"/>
      <c r="J51" s="1162"/>
      <c r="K51" s="63" t="s">
        <v>489</v>
      </c>
      <c r="L51" s="64" t="s">
        <v>489</v>
      </c>
      <c r="M51" s="64" t="s">
        <v>489</v>
      </c>
      <c r="N51" s="64" t="s">
        <v>489</v>
      </c>
      <c r="O51" s="65" t="s">
        <v>489</v>
      </c>
      <c r="P51" s="48"/>
      <c r="Q51" s="48"/>
      <c r="R51" s="48"/>
      <c r="S51" s="48"/>
      <c r="T51" s="48"/>
      <c r="U51" s="48"/>
    </row>
    <row r="52" spans="1:21" ht="30.75" customHeight="1" x14ac:dyDescent="0.2">
      <c r="A52" s="48"/>
      <c r="B52" s="1163" t="s">
        <v>17</v>
      </c>
      <c r="C52" s="1164"/>
      <c r="D52" s="66"/>
      <c r="E52" s="1161" t="s">
        <v>18</v>
      </c>
      <c r="F52" s="1161"/>
      <c r="G52" s="1161"/>
      <c r="H52" s="1161"/>
      <c r="I52" s="1161"/>
      <c r="J52" s="1162"/>
      <c r="K52" s="63">
        <v>1812</v>
      </c>
      <c r="L52" s="64">
        <v>1790</v>
      </c>
      <c r="M52" s="64">
        <v>1810</v>
      </c>
      <c r="N52" s="64">
        <v>1828</v>
      </c>
      <c r="O52" s="65">
        <v>1740</v>
      </c>
      <c r="P52" s="48"/>
      <c r="Q52" s="48"/>
      <c r="R52" s="48"/>
      <c r="S52" s="48"/>
      <c r="T52" s="48"/>
      <c r="U52" s="48"/>
    </row>
    <row r="53" spans="1:21" ht="30.75" customHeight="1" thickBot="1" x14ac:dyDescent="0.25">
      <c r="A53" s="48"/>
      <c r="B53" s="1165" t="s">
        <v>19</v>
      </c>
      <c r="C53" s="1166"/>
      <c r="D53" s="67"/>
      <c r="E53" s="1167" t="s">
        <v>20</v>
      </c>
      <c r="F53" s="1167"/>
      <c r="G53" s="1167"/>
      <c r="H53" s="1167"/>
      <c r="I53" s="1167"/>
      <c r="J53" s="1168"/>
      <c r="K53" s="68">
        <v>-86</v>
      </c>
      <c r="L53" s="69">
        <v>90</v>
      </c>
      <c r="M53" s="69">
        <v>170</v>
      </c>
      <c r="N53" s="69">
        <v>139</v>
      </c>
      <c r="O53" s="70">
        <v>212</v>
      </c>
      <c r="P53" s="48"/>
      <c r="Q53" s="48"/>
      <c r="R53" s="48"/>
      <c r="S53" s="48"/>
      <c r="T53" s="48"/>
      <c r="U53" s="48"/>
    </row>
    <row r="54" spans="1:21" ht="24" customHeight="1" x14ac:dyDescent="0.2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3">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3">
      <c r="A57" s="48"/>
      <c r="B57" s="76"/>
      <c r="C57" s="77"/>
      <c r="D57" s="77"/>
      <c r="E57" s="78"/>
      <c r="F57" s="78"/>
      <c r="G57" s="78"/>
      <c r="H57" s="78"/>
      <c r="I57" s="78"/>
      <c r="J57" s="79" t="s">
        <v>2</v>
      </c>
      <c r="K57" s="80" t="s">
        <v>546</v>
      </c>
      <c r="L57" s="81" t="s">
        <v>547</v>
      </c>
      <c r="M57" s="81" t="s">
        <v>548</v>
      </c>
      <c r="N57" s="81" t="s">
        <v>549</v>
      </c>
      <c r="O57" s="82" t="s">
        <v>550</v>
      </c>
      <c r="P57" s="48"/>
      <c r="Q57" s="48"/>
      <c r="R57" s="48"/>
      <c r="S57" s="48"/>
      <c r="T57" s="48"/>
      <c r="U57" s="48"/>
    </row>
    <row r="58" spans="1:21" ht="31.5" customHeight="1" x14ac:dyDescent="0.2">
      <c r="B58" s="1169" t="s">
        <v>24</v>
      </c>
      <c r="C58" s="1170"/>
      <c r="D58" s="1175" t="s">
        <v>25</v>
      </c>
      <c r="E58" s="1176"/>
      <c r="F58" s="1176"/>
      <c r="G58" s="1176"/>
      <c r="H58" s="1176"/>
      <c r="I58" s="1176"/>
      <c r="J58" s="1177"/>
      <c r="K58" s="83" t="s">
        <v>559</v>
      </c>
      <c r="L58" s="84" t="s">
        <v>559</v>
      </c>
      <c r="M58" s="84" t="s">
        <v>559</v>
      </c>
      <c r="N58" s="84" t="s">
        <v>559</v>
      </c>
      <c r="O58" s="85" t="s">
        <v>559</v>
      </c>
    </row>
    <row r="59" spans="1:21" ht="31.5" customHeight="1" x14ac:dyDescent="0.2">
      <c r="B59" s="1171"/>
      <c r="C59" s="1172"/>
      <c r="D59" s="1178" t="s">
        <v>26</v>
      </c>
      <c r="E59" s="1179"/>
      <c r="F59" s="1179"/>
      <c r="G59" s="1179"/>
      <c r="H59" s="1179"/>
      <c r="I59" s="1179"/>
      <c r="J59" s="1180"/>
      <c r="K59" s="86" t="s">
        <v>559</v>
      </c>
      <c r="L59" s="87" t="s">
        <v>559</v>
      </c>
      <c r="M59" s="87" t="s">
        <v>559</v>
      </c>
      <c r="N59" s="87" t="s">
        <v>559</v>
      </c>
      <c r="O59" s="88" t="s">
        <v>559</v>
      </c>
    </row>
    <row r="60" spans="1:21" ht="31.5" customHeight="1" thickBot="1" x14ac:dyDescent="0.25">
      <c r="B60" s="1173"/>
      <c r="C60" s="1174"/>
      <c r="D60" s="1181" t="s">
        <v>27</v>
      </c>
      <c r="E60" s="1182"/>
      <c r="F60" s="1182"/>
      <c r="G60" s="1182"/>
      <c r="H60" s="1182"/>
      <c r="I60" s="1182"/>
      <c r="J60" s="1183"/>
      <c r="K60" s="89" t="s">
        <v>559</v>
      </c>
      <c r="L60" s="90" t="s">
        <v>559</v>
      </c>
      <c r="M60" s="90" t="s">
        <v>559</v>
      </c>
      <c r="N60" s="90" t="s">
        <v>559</v>
      </c>
      <c r="O60" s="91" t="s">
        <v>559</v>
      </c>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2mV6rN7DHPPB/UyIg6iSJKsIDgpkLFVxwfORsazpX7OXwemr3bXlQ6Cs2w9x4V84LAJTQ68gNc0cnhZjyYs8xg==" saltValue="+RKt11LkcuX+cXX0oswHx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zoomScaleNormal="100" workbookViewId="0"/>
  </sheetViews>
  <sheetFormatPr defaultColWidth="0" defaultRowHeight="13.5" customHeight="1" zeroHeight="1" x14ac:dyDescent="0.2"/>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3">
      <c r="B40" s="98" t="s">
        <v>8</v>
      </c>
      <c r="C40" s="99"/>
      <c r="D40" s="99"/>
      <c r="E40" s="100"/>
      <c r="F40" s="100"/>
      <c r="G40" s="100"/>
      <c r="H40" s="101" t="s">
        <v>2</v>
      </c>
      <c r="I40" s="102" t="s">
        <v>528</v>
      </c>
      <c r="J40" s="103" t="s">
        <v>529</v>
      </c>
      <c r="K40" s="103" t="s">
        <v>530</v>
      </c>
      <c r="L40" s="103" t="s">
        <v>531</v>
      </c>
      <c r="M40" s="104" t="s">
        <v>532</v>
      </c>
    </row>
    <row r="41" spans="2:13" ht="27.75" customHeight="1" x14ac:dyDescent="0.2">
      <c r="B41" s="1184" t="s">
        <v>30</v>
      </c>
      <c r="C41" s="1185"/>
      <c r="D41" s="105"/>
      <c r="E41" s="1190" t="s">
        <v>31</v>
      </c>
      <c r="F41" s="1190"/>
      <c r="G41" s="1190"/>
      <c r="H41" s="1191"/>
      <c r="I41" s="343">
        <v>14525</v>
      </c>
      <c r="J41" s="344">
        <v>14830</v>
      </c>
      <c r="K41" s="344">
        <v>14288</v>
      </c>
      <c r="L41" s="344">
        <v>13853</v>
      </c>
      <c r="M41" s="345">
        <v>13104</v>
      </c>
    </row>
    <row r="42" spans="2:13" ht="27.75" customHeight="1" x14ac:dyDescent="0.2">
      <c r="B42" s="1186"/>
      <c r="C42" s="1187"/>
      <c r="D42" s="106"/>
      <c r="E42" s="1192" t="s">
        <v>32</v>
      </c>
      <c r="F42" s="1192"/>
      <c r="G42" s="1192"/>
      <c r="H42" s="1193"/>
      <c r="I42" s="346">
        <v>20</v>
      </c>
      <c r="J42" s="347">
        <v>20</v>
      </c>
      <c r="K42" s="347">
        <v>20</v>
      </c>
      <c r="L42" s="347">
        <v>20</v>
      </c>
      <c r="M42" s="348">
        <v>20</v>
      </c>
    </row>
    <row r="43" spans="2:13" ht="27.75" customHeight="1" x14ac:dyDescent="0.2">
      <c r="B43" s="1186"/>
      <c r="C43" s="1187"/>
      <c r="D43" s="106"/>
      <c r="E43" s="1192" t="s">
        <v>33</v>
      </c>
      <c r="F43" s="1192"/>
      <c r="G43" s="1192"/>
      <c r="H43" s="1193"/>
      <c r="I43" s="346">
        <v>3008</v>
      </c>
      <c r="J43" s="347">
        <v>2559</v>
      </c>
      <c r="K43" s="347">
        <v>2260</v>
      </c>
      <c r="L43" s="347">
        <v>2009</v>
      </c>
      <c r="M43" s="348">
        <v>1935</v>
      </c>
    </row>
    <row r="44" spans="2:13" ht="27.75" customHeight="1" x14ac:dyDescent="0.2">
      <c r="B44" s="1186"/>
      <c r="C44" s="1187"/>
      <c r="D44" s="106"/>
      <c r="E44" s="1192" t="s">
        <v>34</v>
      </c>
      <c r="F44" s="1192"/>
      <c r="G44" s="1192"/>
      <c r="H44" s="1193"/>
      <c r="I44" s="346">
        <v>3325</v>
      </c>
      <c r="J44" s="347">
        <v>3240</v>
      </c>
      <c r="K44" s="347">
        <v>3023</v>
      </c>
      <c r="L44" s="347">
        <v>2784</v>
      </c>
      <c r="M44" s="348">
        <v>2561</v>
      </c>
    </row>
    <row r="45" spans="2:13" ht="27.75" customHeight="1" x14ac:dyDescent="0.2">
      <c r="B45" s="1186"/>
      <c r="C45" s="1187"/>
      <c r="D45" s="106"/>
      <c r="E45" s="1192" t="s">
        <v>35</v>
      </c>
      <c r="F45" s="1192"/>
      <c r="G45" s="1192"/>
      <c r="H45" s="1193"/>
      <c r="I45" s="346">
        <v>2264</v>
      </c>
      <c r="J45" s="347">
        <v>2207</v>
      </c>
      <c r="K45" s="347">
        <v>2148</v>
      </c>
      <c r="L45" s="347">
        <v>2329</v>
      </c>
      <c r="M45" s="348">
        <v>2344</v>
      </c>
    </row>
    <row r="46" spans="2:13" ht="27.75" customHeight="1" x14ac:dyDescent="0.2">
      <c r="B46" s="1186"/>
      <c r="C46" s="1187"/>
      <c r="D46" s="107"/>
      <c r="E46" s="1192" t="s">
        <v>36</v>
      </c>
      <c r="F46" s="1192"/>
      <c r="G46" s="1192"/>
      <c r="H46" s="1193"/>
      <c r="I46" s="346" t="s">
        <v>489</v>
      </c>
      <c r="J46" s="347" t="s">
        <v>489</v>
      </c>
      <c r="K46" s="347" t="s">
        <v>489</v>
      </c>
      <c r="L46" s="347" t="s">
        <v>489</v>
      </c>
      <c r="M46" s="348" t="s">
        <v>489</v>
      </c>
    </row>
    <row r="47" spans="2:13" ht="27.75" customHeight="1" x14ac:dyDescent="0.2">
      <c r="B47" s="1186"/>
      <c r="C47" s="1187"/>
      <c r="D47" s="108"/>
      <c r="E47" s="1194" t="s">
        <v>37</v>
      </c>
      <c r="F47" s="1195"/>
      <c r="G47" s="1195"/>
      <c r="H47" s="1196"/>
      <c r="I47" s="346" t="s">
        <v>489</v>
      </c>
      <c r="J47" s="347" t="s">
        <v>489</v>
      </c>
      <c r="K47" s="347" t="s">
        <v>489</v>
      </c>
      <c r="L47" s="347" t="s">
        <v>489</v>
      </c>
      <c r="M47" s="348" t="s">
        <v>489</v>
      </c>
    </row>
    <row r="48" spans="2:13" ht="27.75" customHeight="1" x14ac:dyDescent="0.2">
      <c r="B48" s="1186"/>
      <c r="C48" s="1187"/>
      <c r="D48" s="106"/>
      <c r="E48" s="1192" t="s">
        <v>38</v>
      </c>
      <c r="F48" s="1192"/>
      <c r="G48" s="1192"/>
      <c r="H48" s="1193"/>
      <c r="I48" s="346" t="s">
        <v>489</v>
      </c>
      <c r="J48" s="347" t="s">
        <v>489</v>
      </c>
      <c r="K48" s="347" t="s">
        <v>489</v>
      </c>
      <c r="L48" s="347" t="s">
        <v>489</v>
      </c>
      <c r="M48" s="348" t="s">
        <v>489</v>
      </c>
    </row>
    <row r="49" spans="2:13" ht="27.75" customHeight="1" x14ac:dyDescent="0.2">
      <c r="B49" s="1188"/>
      <c r="C49" s="1189"/>
      <c r="D49" s="106"/>
      <c r="E49" s="1192" t="s">
        <v>39</v>
      </c>
      <c r="F49" s="1192"/>
      <c r="G49" s="1192"/>
      <c r="H49" s="1193"/>
      <c r="I49" s="346" t="s">
        <v>489</v>
      </c>
      <c r="J49" s="347" t="s">
        <v>489</v>
      </c>
      <c r="K49" s="347" t="s">
        <v>489</v>
      </c>
      <c r="L49" s="347" t="s">
        <v>489</v>
      </c>
      <c r="M49" s="348" t="s">
        <v>489</v>
      </c>
    </row>
    <row r="50" spans="2:13" ht="27.75" customHeight="1" x14ac:dyDescent="0.2">
      <c r="B50" s="1197" t="s">
        <v>40</v>
      </c>
      <c r="C50" s="1198"/>
      <c r="D50" s="109"/>
      <c r="E50" s="1192" t="s">
        <v>41</v>
      </c>
      <c r="F50" s="1192"/>
      <c r="G50" s="1192"/>
      <c r="H50" s="1193"/>
      <c r="I50" s="346">
        <v>9620</v>
      </c>
      <c r="J50" s="347">
        <v>11150</v>
      </c>
      <c r="K50" s="347">
        <v>12577</v>
      </c>
      <c r="L50" s="347">
        <v>12522</v>
      </c>
      <c r="M50" s="348">
        <v>12226</v>
      </c>
    </row>
    <row r="51" spans="2:13" ht="27.75" customHeight="1" x14ac:dyDescent="0.2">
      <c r="B51" s="1186"/>
      <c r="C51" s="1187"/>
      <c r="D51" s="106"/>
      <c r="E51" s="1192" t="s">
        <v>42</v>
      </c>
      <c r="F51" s="1192"/>
      <c r="G51" s="1192"/>
      <c r="H51" s="1193"/>
      <c r="I51" s="346">
        <v>2774</v>
      </c>
      <c r="J51" s="347">
        <v>2552</v>
      </c>
      <c r="K51" s="347">
        <v>2309</v>
      </c>
      <c r="L51" s="347">
        <v>2060</v>
      </c>
      <c r="M51" s="348">
        <v>2348</v>
      </c>
    </row>
    <row r="52" spans="2:13" ht="27.75" customHeight="1" x14ac:dyDescent="0.2">
      <c r="B52" s="1188"/>
      <c r="C52" s="1189"/>
      <c r="D52" s="106"/>
      <c r="E52" s="1192" t="s">
        <v>43</v>
      </c>
      <c r="F52" s="1192"/>
      <c r="G52" s="1192"/>
      <c r="H52" s="1193"/>
      <c r="I52" s="346">
        <v>16472</v>
      </c>
      <c r="J52" s="347">
        <v>16898</v>
      </c>
      <c r="K52" s="347">
        <v>15673</v>
      </c>
      <c r="L52" s="347">
        <v>14694</v>
      </c>
      <c r="M52" s="348">
        <v>13747</v>
      </c>
    </row>
    <row r="53" spans="2:13" ht="27.75" customHeight="1" thickBot="1" x14ac:dyDescent="0.25">
      <c r="B53" s="1199" t="s">
        <v>19</v>
      </c>
      <c r="C53" s="1200"/>
      <c r="D53" s="110"/>
      <c r="E53" s="1201" t="s">
        <v>44</v>
      </c>
      <c r="F53" s="1201"/>
      <c r="G53" s="1201"/>
      <c r="H53" s="1202"/>
      <c r="I53" s="349">
        <v>-5725</v>
      </c>
      <c r="J53" s="350">
        <v>-7746</v>
      </c>
      <c r="K53" s="350">
        <v>-8821</v>
      </c>
      <c r="L53" s="350">
        <v>-8282</v>
      </c>
      <c r="M53" s="351">
        <v>-8358</v>
      </c>
    </row>
    <row r="54" spans="2:13" ht="27.75" customHeight="1" x14ac:dyDescent="0.25">
      <c r="B54" s="111"/>
      <c r="C54" s="112"/>
      <c r="D54" s="112"/>
      <c r="E54" s="113"/>
      <c r="F54" s="113"/>
      <c r="G54" s="113"/>
      <c r="H54" s="113"/>
      <c r="I54" s="114"/>
      <c r="J54" s="114"/>
      <c r="K54" s="114"/>
      <c r="L54" s="114"/>
      <c r="M54" s="114"/>
    </row>
    <row r="55" spans="2:13" ht="13" x14ac:dyDescent="0.2"/>
  </sheetData>
  <sheetProtection algorithmName="SHA-512" hashValue="Dt/SlyGXRpuEHIrVLTUUaNBT7yb6Pwk+mOwrdUU3L/36aI2kn4wvENsoh2WnX13ziwvtSh4UJopMp1L2lH74pA==" saltValue="b6w9W59+qH4LJzouet7Oy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70"/>
  <sheetViews>
    <sheetView zoomScaleNormal="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s="1" customFormat="1" ht="16.5" customHeight="1" x14ac:dyDescent="0.2"/>
    <row r="2" s="1" customFormat="1" ht="16.5" customHeight="1" x14ac:dyDescent="0.2"/>
    <row r="3" s="1" customFormat="1" ht="16.5" customHeight="1" x14ac:dyDescent="0.2"/>
    <row r="4" s="1" customFormat="1" ht="16.5" customHeight="1" x14ac:dyDescent="0.2"/>
    <row r="5" s="1" customFormat="1" ht="16.5" customHeight="1" x14ac:dyDescent="0.2"/>
    <row r="6" s="1" customFormat="1" ht="16.5" customHeight="1" x14ac:dyDescent="0.2"/>
    <row r="7" s="1" customFormat="1" ht="16.5" customHeight="1" x14ac:dyDescent="0.2"/>
    <row r="8" s="1" customFormat="1" ht="16.5" customHeight="1" x14ac:dyDescent="0.2"/>
    <row r="9" s="1" customFormat="1" ht="16.5" customHeight="1" x14ac:dyDescent="0.2"/>
    <row r="10" s="1" customFormat="1" ht="16.5" customHeight="1" x14ac:dyDescent="0.2"/>
    <row r="11" s="1" customFormat="1" ht="16.5" customHeight="1" x14ac:dyDescent="0.2"/>
    <row r="12" s="1" customFormat="1" ht="16.5" customHeight="1" x14ac:dyDescent="0.2"/>
    <row r="13" s="1" customFormat="1" ht="16.5" customHeight="1" x14ac:dyDescent="0.2"/>
    <row r="14" s="1" customFormat="1" ht="16.5" customHeight="1" x14ac:dyDescent="0.2"/>
    <row r="15" s="1" customFormat="1" ht="16.5" customHeight="1" x14ac:dyDescent="0.2"/>
    <row r="16" s="1" customFormat="1" ht="16.5" customHeight="1" x14ac:dyDescent="0.2"/>
    <row r="17" s="1" customFormat="1" ht="16.5" customHeight="1" x14ac:dyDescent="0.2"/>
    <row r="18" s="1" customFormat="1" ht="16.5" customHeight="1" x14ac:dyDescent="0.2"/>
    <row r="19" s="1" customFormat="1" ht="16.5" customHeight="1" x14ac:dyDescent="0.2"/>
    <row r="20" s="1" customFormat="1" ht="16.5" customHeight="1" x14ac:dyDescent="0.2"/>
    <row r="21" s="1" customFormat="1" ht="16.5" customHeight="1" x14ac:dyDescent="0.2"/>
    <row r="22" s="1" customFormat="1" ht="16.5" customHeight="1" x14ac:dyDescent="0.2"/>
    <row r="23" s="1" customFormat="1" ht="16.5" customHeight="1" x14ac:dyDescent="0.2"/>
    <row r="24" s="1" customFormat="1" ht="16.5" customHeight="1" x14ac:dyDescent="0.2"/>
    <row r="25" s="1" customFormat="1" ht="16.5" customHeight="1" x14ac:dyDescent="0.2"/>
    <row r="26" s="1" customFormat="1" ht="16.5" customHeight="1" x14ac:dyDescent="0.2"/>
    <row r="27" s="1" customFormat="1" ht="16.5" customHeight="1" x14ac:dyDescent="0.2"/>
    <row r="28" s="1" customFormat="1" ht="16.5" customHeight="1" x14ac:dyDescent="0.2"/>
    <row r="29" s="1" customFormat="1" ht="16.5" customHeight="1" x14ac:dyDescent="0.2"/>
    <row r="30" s="1" customFormat="1" ht="16.5" customHeight="1" x14ac:dyDescent="0.2"/>
    <row r="31" s="1" customFormat="1" ht="16.5" customHeight="1" x14ac:dyDescent="0.2"/>
    <row r="32" s="1" customFormat="1" ht="16.5" customHeight="1" x14ac:dyDescent="0.2"/>
    <row r="33" s="1" customFormat="1" ht="16.5" customHeight="1" x14ac:dyDescent="0.2"/>
    <row r="34" s="1" customFormat="1" ht="16.5" customHeight="1" x14ac:dyDescent="0.2"/>
    <row r="35" s="1" customFormat="1" ht="16.5" customHeight="1" x14ac:dyDescent="0.2"/>
    <row r="36" s="1" customFormat="1" ht="16.5" customHeight="1" x14ac:dyDescent="0.2"/>
    <row r="37" s="1" customFormat="1" ht="16.5" customHeight="1" x14ac:dyDescent="0.2"/>
    <row r="38" s="1" customFormat="1" ht="16.5" customHeight="1" x14ac:dyDescent="0.2"/>
    <row r="39" s="1" customFormat="1" ht="16.5" customHeight="1" x14ac:dyDescent="0.2"/>
    <row r="40" s="1" customFormat="1" ht="16.5" customHeight="1" x14ac:dyDescent="0.2"/>
    <row r="41" s="1" customFormat="1" ht="16.5" customHeight="1" x14ac:dyDescent="0.2"/>
    <row r="42" s="1" customFormat="1" ht="16.5" customHeight="1" x14ac:dyDescent="0.2"/>
    <row r="43" s="1" customFormat="1" ht="16.5" customHeight="1" x14ac:dyDescent="0.2"/>
    <row r="44" s="1" customFormat="1" ht="16.5" customHeight="1" x14ac:dyDescent="0.2"/>
    <row r="45" s="1" customFormat="1" ht="16.5" customHeight="1" x14ac:dyDescent="0.2"/>
    <row r="46" s="1" customFormat="1" ht="16.5" customHeight="1" x14ac:dyDescent="0.2"/>
    <row r="47" s="1" customFormat="1" ht="16.5" customHeight="1" x14ac:dyDescent="0.2"/>
    <row r="48" s="1" customFormat="1"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5" t="s">
        <v>45</v>
      </c>
    </row>
    <row r="54" spans="2:8" ht="29.25" customHeight="1" thickBot="1" x14ac:dyDescent="0.35">
      <c r="B54" s="116" t="s">
        <v>1</v>
      </c>
      <c r="C54" s="117"/>
      <c r="D54" s="117"/>
      <c r="E54" s="118" t="s">
        <v>2</v>
      </c>
      <c r="F54" s="119" t="s">
        <v>530</v>
      </c>
      <c r="G54" s="119" t="s">
        <v>531</v>
      </c>
      <c r="H54" s="120" t="s">
        <v>532</v>
      </c>
    </row>
    <row r="55" spans="2:8" ht="52.5" customHeight="1" x14ac:dyDescent="0.2">
      <c r="B55" s="121"/>
      <c r="C55" s="1208" t="s">
        <v>46</v>
      </c>
      <c r="D55" s="1208"/>
      <c r="E55" s="1209"/>
      <c r="F55" s="352">
        <v>3471</v>
      </c>
      <c r="G55" s="352">
        <v>3669</v>
      </c>
      <c r="H55" s="353">
        <v>3689</v>
      </c>
    </row>
    <row r="56" spans="2:8" ht="52.5" customHeight="1" x14ac:dyDescent="0.2">
      <c r="B56" s="122"/>
      <c r="C56" s="1210" t="s">
        <v>47</v>
      </c>
      <c r="D56" s="1210"/>
      <c r="E56" s="1211"/>
      <c r="F56" s="354">
        <v>0</v>
      </c>
      <c r="G56" s="354">
        <v>0</v>
      </c>
      <c r="H56" s="355">
        <v>0</v>
      </c>
    </row>
    <row r="57" spans="2:8" ht="53.25" customHeight="1" x14ac:dyDescent="0.2">
      <c r="B57" s="122"/>
      <c r="C57" s="1212" t="s">
        <v>48</v>
      </c>
      <c r="D57" s="1212"/>
      <c r="E57" s="1213"/>
      <c r="F57" s="356">
        <v>6958</v>
      </c>
      <c r="G57" s="356">
        <v>6448</v>
      </c>
      <c r="H57" s="357">
        <v>6278</v>
      </c>
    </row>
    <row r="58" spans="2:8" ht="45.75" customHeight="1" x14ac:dyDescent="0.2">
      <c r="B58" s="123"/>
      <c r="C58" s="1203" t="s">
        <v>561</v>
      </c>
      <c r="D58" s="1204"/>
      <c r="E58" s="1205"/>
      <c r="F58" s="358">
        <v>3114</v>
      </c>
      <c r="G58" s="358">
        <v>3039</v>
      </c>
      <c r="H58" s="359">
        <v>2908</v>
      </c>
    </row>
    <row r="59" spans="2:8" ht="45.75" customHeight="1" x14ac:dyDescent="0.2">
      <c r="B59" s="123"/>
      <c r="C59" s="1203" t="s">
        <v>562</v>
      </c>
      <c r="D59" s="1204"/>
      <c r="E59" s="1205"/>
      <c r="F59" s="358">
        <v>2086</v>
      </c>
      <c r="G59" s="358">
        <v>1804</v>
      </c>
      <c r="H59" s="359">
        <v>1837</v>
      </c>
    </row>
    <row r="60" spans="2:8" ht="45.75" customHeight="1" x14ac:dyDescent="0.2">
      <c r="B60" s="123"/>
      <c r="C60" s="1203" t="s">
        <v>563</v>
      </c>
      <c r="D60" s="1204"/>
      <c r="E60" s="1205"/>
      <c r="F60" s="358">
        <v>1604</v>
      </c>
      <c r="G60" s="358">
        <v>1455</v>
      </c>
      <c r="H60" s="359">
        <v>1398</v>
      </c>
    </row>
    <row r="61" spans="2:8" ht="45.75" customHeight="1" x14ac:dyDescent="0.2">
      <c r="B61" s="123"/>
      <c r="C61" s="1203" t="s">
        <v>564</v>
      </c>
      <c r="D61" s="1204"/>
      <c r="E61" s="1205"/>
      <c r="F61" s="358">
        <v>143</v>
      </c>
      <c r="G61" s="358">
        <v>134</v>
      </c>
      <c r="H61" s="359">
        <v>125</v>
      </c>
    </row>
    <row r="62" spans="2:8" ht="45.75" customHeight="1" thickBot="1" x14ac:dyDescent="0.25">
      <c r="B62" s="124"/>
      <c r="C62" s="1203" t="s">
        <v>565</v>
      </c>
      <c r="D62" s="1204"/>
      <c r="E62" s="1205"/>
      <c r="F62" s="360">
        <v>12</v>
      </c>
      <c r="G62" s="360">
        <v>12</v>
      </c>
      <c r="H62" s="361">
        <v>11</v>
      </c>
    </row>
    <row r="63" spans="2:8" ht="52.5" customHeight="1" thickBot="1" x14ac:dyDescent="0.25">
      <c r="B63" s="125"/>
      <c r="C63" s="1206" t="s">
        <v>49</v>
      </c>
      <c r="D63" s="1206"/>
      <c r="E63" s="1207"/>
      <c r="F63" s="362">
        <v>10429</v>
      </c>
      <c r="G63" s="362">
        <v>10117</v>
      </c>
      <c r="H63" s="363">
        <v>9967</v>
      </c>
    </row>
    <row r="64" spans="2:8" ht="13" x14ac:dyDescent="0.2"/>
    <row r="65" s="1" customFormat="1" ht="13.5" hidden="1" customHeight="1" x14ac:dyDescent="0.2"/>
    <row r="66" s="1" customFormat="1" ht="13.5" hidden="1" customHeight="1" x14ac:dyDescent="0.2"/>
    <row r="67" s="1" customFormat="1" ht="13.5" hidden="1" customHeight="1" x14ac:dyDescent="0.2"/>
    <row r="68" s="1" customFormat="1" ht="13.5" hidden="1" customHeight="1" x14ac:dyDescent="0.2"/>
    <row r="69" s="1" customFormat="1" ht="13.5" hidden="1" customHeight="1" x14ac:dyDescent="0.2"/>
    <row r="70" s="1" customFormat="1" ht="13.5" hidden="1" customHeight="1" x14ac:dyDescent="0.2"/>
  </sheetData>
  <sheetProtection algorithmName="SHA-512" hashValue="HTnpC2W6SKrtmUxja5r/klMuk+4xvjcxwEBCe4u9Byxr4KcDt8bE2RD20NIema9lqKEQ4L6psSvMyWVBta8dbA==" saltValue="bkEw5st50GfPvERAzKkA4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32" customWidth="1"/>
    <col min="2" max="8" width="13.36328125" style="132" customWidth="1"/>
    <col min="9" max="16384" width="11.08984375" style="132"/>
  </cols>
  <sheetData>
    <row r="1" spans="1:8" x14ac:dyDescent="0.2">
      <c r="A1" s="126"/>
      <c r="B1" s="127"/>
      <c r="C1" s="128"/>
      <c r="D1" s="129"/>
      <c r="E1" s="130"/>
      <c r="F1" s="130"/>
      <c r="G1" s="130"/>
      <c r="H1" s="131"/>
    </row>
    <row r="2" spans="1:8" x14ac:dyDescent="0.2">
      <c r="A2" s="133"/>
      <c r="B2" s="134"/>
      <c r="C2" s="135"/>
      <c r="D2" s="136" t="s">
        <v>50</v>
      </c>
      <c r="E2" s="137"/>
      <c r="F2" s="138" t="s">
        <v>527</v>
      </c>
      <c r="G2" s="139"/>
      <c r="H2" s="140"/>
    </row>
    <row r="3" spans="1:8" x14ac:dyDescent="0.2">
      <c r="A3" s="136" t="s">
        <v>520</v>
      </c>
      <c r="B3" s="141"/>
      <c r="C3" s="142"/>
      <c r="D3" s="143">
        <v>28609</v>
      </c>
      <c r="E3" s="144"/>
      <c r="F3" s="145">
        <v>63812</v>
      </c>
      <c r="G3" s="146"/>
      <c r="H3" s="147"/>
    </row>
    <row r="4" spans="1:8" x14ac:dyDescent="0.2">
      <c r="A4" s="148"/>
      <c r="B4" s="149"/>
      <c r="C4" s="150"/>
      <c r="D4" s="151">
        <v>17428</v>
      </c>
      <c r="E4" s="152"/>
      <c r="F4" s="153">
        <v>33848</v>
      </c>
      <c r="G4" s="154"/>
      <c r="H4" s="155"/>
    </row>
    <row r="5" spans="1:8" x14ac:dyDescent="0.2">
      <c r="A5" s="136" t="s">
        <v>522</v>
      </c>
      <c r="B5" s="141"/>
      <c r="C5" s="142"/>
      <c r="D5" s="143">
        <v>38771</v>
      </c>
      <c r="E5" s="144"/>
      <c r="F5" s="145">
        <v>54225</v>
      </c>
      <c r="G5" s="146"/>
      <c r="H5" s="147"/>
    </row>
    <row r="6" spans="1:8" x14ac:dyDescent="0.2">
      <c r="A6" s="148"/>
      <c r="B6" s="149"/>
      <c r="C6" s="150"/>
      <c r="D6" s="151">
        <v>17018</v>
      </c>
      <c r="E6" s="152"/>
      <c r="F6" s="153">
        <v>27337</v>
      </c>
      <c r="G6" s="154"/>
      <c r="H6" s="155"/>
    </row>
    <row r="7" spans="1:8" x14ac:dyDescent="0.2">
      <c r="A7" s="136" t="s">
        <v>523</v>
      </c>
      <c r="B7" s="141"/>
      <c r="C7" s="142"/>
      <c r="D7" s="143">
        <v>32534</v>
      </c>
      <c r="E7" s="144"/>
      <c r="F7" s="145">
        <v>54016</v>
      </c>
      <c r="G7" s="146"/>
      <c r="H7" s="147"/>
    </row>
    <row r="8" spans="1:8" x14ac:dyDescent="0.2">
      <c r="A8" s="148"/>
      <c r="B8" s="149"/>
      <c r="C8" s="150"/>
      <c r="D8" s="151">
        <v>20042</v>
      </c>
      <c r="E8" s="152"/>
      <c r="F8" s="153">
        <v>28078</v>
      </c>
      <c r="G8" s="154"/>
      <c r="H8" s="155"/>
    </row>
    <row r="9" spans="1:8" x14ac:dyDescent="0.2">
      <c r="A9" s="136" t="s">
        <v>524</v>
      </c>
      <c r="B9" s="141"/>
      <c r="C9" s="142"/>
      <c r="D9" s="143">
        <v>35069</v>
      </c>
      <c r="E9" s="144"/>
      <c r="F9" s="145">
        <v>52786</v>
      </c>
      <c r="G9" s="146"/>
      <c r="H9" s="147"/>
    </row>
    <row r="10" spans="1:8" x14ac:dyDescent="0.2">
      <c r="A10" s="148"/>
      <c r="B10" s="149"/>
      <c r="C10" s="150"/>
      <c r="D10" s="151">
        <v>23826</v>
      </c>
      <c r="E10" s="152"/>
      <c r="F10" s="153">
        <v>28742</v>
      </c>
      <c r="G10" s="154"/>
      <c r="H10" s="155"/>
    </row>
    <row r="11" spans="1:8" x14ac:dyDescent="0.2">
      <c r="A11" s="136" t="s">
        <v>525</v>
      </c>
      <c r="B11" s="141"/>
      <c r="C11" s="142"/>
      <c r="D11" s="143">
        <v>35119</v>
      </c>
      <c r="E11" s="144"/>
      <c r="F11" s="145">
        <v>58465</v>
      </c>
      <c r="G11" s="146"/>
      <c r="H11" s="147"/>
    </row>
    <row r="12" spans="1:8" x14ac:dyDescent="0.2">
      <c r="A12" s="148"/>
      <c r="B12" s="149"/>
      <c r="C12" s="156"/>
      <c r="D12" s="151">
        <v>19534</v>
      </c>
      <c r="E12" s="152"/>
      <c r="F12" s="153">
        <v>34452</v>
      </c>
      <c r="G12" s="154"/>
      <c r="H12" s="155"/>
    </row>
    <row r="13" spans="1:8" x14ac:dyDescent="0.2">
      <c r="A13" s="136"/>
      <c r="B13" s="141"/>
      <c r="C13" s="157"/>
      <c r="D13" s="158">
        <v>34020</v>
      </c>
      <c r="E13" s="159"/>
      <c r="F13" s="160">
        <v>56661</v>
      </c>
      <c r="G13" s="161"/>
      <c r="H13" s="147"/>
    </row>
    <row r="14" spans="1:8" x14ac:dyDescent="0.2">
      <c r="A14" s="148"/>
      <c r="B14" s="149"/>
      <c r="C14" s="150"/>
      <c r="D14" s="151">
        <v>19570</v>
      </c>
      <c r="E14" s="152"/>
      <c r="F14" s="153">
        <v>30491</v>
      </c>
      <c r="G14" s="154"/>
      <c r="H14" s="155"/>
    </row>
    <row r="17" spans="1:11" x14ac:dyDescent="0.2">
      <c r="A17" s="132" t="s">
        <v>51</v>
      </c>
    </row>
    <row r="18" spans="1:11" x14ac:dyDescent="0.2">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2">
      <c r="A19" s="162" t="s">
        <v>52</v>
      </c>
      <c r="B19" s="162">
        <f>ROUND(VALUE(SUBSTITUTE(実質収支比率等に係る経年分析!F$48,"▲","-")),2)</f>
        <v>6.36</v>
      </c>
      <c r="C19" s="162">
        <f>ROUND(VALUE(SUBSTITUTE(実質収支比率等に係る経年分析!G$48,"▲","-")),2)</f>
        <v>11.46</v>
      </c>
      <c r="D19" s="162">
        <f>ROUND(VALUE(SUBSTITUTE(実質収支比率等に係る経年分析!H$48,"▲","-")),2)</f>
        <v>7.83</v>
      </c>
      <c r="E19" s="162">
        <f>ROUND(VALUE(SUBSTITUTE(実質収支比率等に係る経年分析!I$48,"▲","-")),2)</f>
        <v>6.34</v>
      </c>
      <c r="F19" s="162">
        <f>ROUND(VALUE(SUBSTITUTE(実質収支比率等に係る経年分析!J$48,"▲","-")),2)</f>
        <v>9.2799999999999994</v>
      </c>
    </row>
    <row r="20" spans="1:11" x14ac:dyDescent="0.2">
      <c r="A20" s="162" t="s">
        <v>53</v>
      </c>
      <c r="B20" s="162">
        <f>ROUND(VALUE(SUBSTITUTE(実質収支比率等に係る経年分析!F$47,"▲","-")),2)</f>
        <v>27.67</v>
      </c>
      <c r="C20" s="162">
        <f>ROUND(VALUE(SUBSTITUTE(実質収支比率等に係る経年分析!G$47,"▲","-")),2)</f>
        <v>24.89</v>
      </c>
      <c r="D20" s="162">
        <f>ROUND(VALUE(SUBSTITUTE(実質収支比率等に係る経年分析!H$47,"▲","-")),2)</f>
        <v>23.66</v>
      </c>
      <c r="E20" s="162">
        <f>ROUND(VALUE(SUBSTITUTE(実質収支比率等に係る経年分析!I$47,"▲","-")),2)</f>
        <v>24.47</v>
      </c>
      <c r="F20" s="162">
        <f>ROUND(VALUE(SUBSTITUTE(実質収支比率等に係る経年分析!J$47,"▲","-")),2)</f>
        <v>23.84</v>
      </c>
    </row>
    <row r="21" spans="1:11" x14ac:dyDescent="0.2">
      <c r="A21" s="162" t="s">
        <v>54</v>
      </c>
      <c r="B21" s="162">
        <f>IF(ISNUMBER(VALUE(SUBSTITUTE(実質収支比率等に係る経年分析!F$49,"▲","-"))),ROUND(VALUE(SUBSTITUTE(実質収支比率等に係る経年分析!F$49,"▲","-")),2),NA())</f>
        <v>-3.68</v>
      </c>
      <c r="C21" s="162">
        <f>IF(ISNUMBER(VALUE(SUBSTITUTE(実質収支比率等に係る経年分析!G$49,"▲","-"))),ROUND(VALUE(SUBSTITUTE(実質収支比率等に係る経年分析!G$49,"▲","-")),2),NA())</f>
        <v>4.51</v>
      </c>
      <c r="D21" s="162">
        <f>IF(ISNUMBER(VALUE(SUBSTITUTE(実質収支比率等に係る経年分析!H$49,"▲","-"))),ROUND(VALUE(SUBSTITUTE(実質収支比率等に係る経年分析!H$49,"▲","-")),2),NA())</f>
        <v>-6.36</v>
      </c>
      <c r="E21" s="162">
        <f>IF(ISNUMBER(VALUE(SUBSTITUTE(実質収支比率等に係る経年分析!I$49,"▲","-"))),ROUND(VALUE(SUBSTITUTE(実質収支比率等に係る経年分析!I$49,"▲","-")),2),NA())</f>
        <v>-0.01</v>
      </c>
      <c r="F21" s="162">
        <f>IF(ISNUMBER(VALUE(SUBSTITUTE(実質収支比率等に係る経年分析!J$49,"▲","-"))),ROUND(VALUE(SUBSTITUTE(実質収支比率等に係る経年分析!J$49,"▲","-")),2),NA())</f>
        <v>3.26</v>
      </c>
    </row>
    <row r="24" spans="1:11" x14ac:dyDescent="0.2">
      <c r="A24" s="132" t="s">
        <v>55</v>
      </c>
    </row>
    <row r="25" spans="1:11" x14ac:dyDescent="0.2">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2">
      <c r="A26" s="163"/>
      <c r="B26" s="163" t="s">
        <v>56</v>
      </c>
      <c r="C26" s="163" t="s">
        <v>57</v>
      </c>
      <c r="D26" s="163" t="s">
        <v>56</v>
      </c>
      <c r="E26" s="163" t="s">
        <v>57</v>
      </c>
      <c r="F26" s="163" t="s">
        <v>56</v>
      </c>
      <c r="G26" s="163" t="s">
        <v>57</v>
      </c>
      <c r="H26" s="163" t="s">
        <v>56</v>
      </c>
      <c r="I26" s="163" t="s">
        <v>57</v>
      </c>
      <c r="J26" s="163" t="s">
        <v>56</v>
      </c>
      <c r="K26" s="163" t="s">
        <v>57</v>
      </c>
    </row>
    <row r="27" spans="1:11" x14ac:dyDescent="0.2">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0.63</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0.02</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v>
      </c>
      <c r="H27" s="163" t="e">
        <f>IF(ROUND(VALUE(SUBSTITUTE(連結実質赤字比率に係る赤字・黒字の構成分析!I$43,"▲", "-")), 2) &lt; 0, ABS(ROUND(VALUE(SUBSTITUTE(連結実質赤字比率に係る赤字・黒字の構成分析!I$43,"▲", "-")), 2)), NA())</f>
        <v>#VALUE!</v>
      </c>
      <c r="I27" s="163" t="e">
        <f>IF(ROUND(VALUE(SUBSTITUTE(連結実質赤字比率に係る赤字・黒字の構成分析!I$43,"▲", "-")), 2) &gt;= 0, ABS(ROUND(VALUE(SUBSTITUTE(連結実質赤字比率に係る赤字・黒字の構成分析!I$43,"▲", "-")), 2)), NA())</f>
        <v>#VALUE!</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2">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2">
      <c r="A29" s="163" t="str">
        <f>IF(連結実質赤字比率に係る赤字・黒字の構成分析!C$41="",NA(),連結実質赤字比率に係る赤字・黒字の構成分析!C$41)</f>
        <v>土地取得特別会計</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v>
      </c>
    </row>
    <row r="30" spans="1:11" x14ac:dyDescent="0.2">
      <c r="A30" s="163" t="str">
        <f>IF(連結実質赤字比率に係る赤字・黒字の構成分析!C$40="",NA(),連結実質赤字比率に係る赤字・黒字の構成分析!C$40)</f>
        <v>墓園事業特別会計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0.05</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0.04</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0.03</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0.02</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v>
      </c>
    </row>
    <row r="31" spans="1:11" x14ac:dyDescent="0.2">
      <c r="A31" s="163" t="str">
        <f>IF(連結実質赤字比率に係る赤字・黒字の構成分析!C$39="",NA(),連結実質赤字比率に係る赤字・黒字の構成分析!C$39)</f>
        <v>後期高齢者医療特別会計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0.11</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0.02</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0.02</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0.02</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0.01</v>
      </c>
    </row>
    <row r="32" spans="1:11" x14ac:dyDescent="0.2">
      <c r="A32" s="163" t="str">
        <f>IF(連結実質赤字比率に係る赤字・黒字の構成分析!C$38="",NA(),連結実質赤字比率に係る赤字・黒字の構成分析!C$38)</f>
        <v>水上太陽光発電事業特別会計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0.08</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7.0000000000000007E-2</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0.08</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0.1</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0.05</v>
      </c>
    </row>
    <row r="33" spans="1:16" x14ac:dyDescent="0.2">
      <c r="A33" s="163" t="str">
        <f>IF(連結実質赤字比率に係る赤字・黒字の構成分析!C$37="",NA(),連結実質赤字比率に係る赤字・黒字の構成分析!C$37)</f>
        <v>国民健康保険特別会計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0.3</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0.32</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0.27</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0.28000000000000003</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0.26</v>
      </c>
    </row>
    <row r="34" spans="1:16" x14ac:dyDescent="0.2">
      <c r="A34" s="163" t="str">
        <f>IF(連結実質赤字比率に係る赤字・黒字の構成分析!C$36="",NA(),連結実質赤字比率に係る赤字・黒字の構成分析!C$36)</f>
        <v>介護保険特別会計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2.09</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1.85</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1.55</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1.66</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1.42</v>
      </c>
    </row>
    <row r="35" spans="1:16" x14ac:dyDescent="0.2">
      <c r="A35" s="163" t="str">
        <f>IF(連結実質赤字比率に係る赤字・黒字の構成分析!C$35="",NA(),連結実質赤字比率に係る赤字・黒字の構成分析!C$35)</f>
        <v>下水道事業会計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0.56999999999999995</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0.85</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1.35</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1.89</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3.34</v>
      </c>
    </row>
    <row r="36" spans="1:16" x14ac:dyDescent="0.2">
      <c r="A36" s="163" t="str">
        <f>IF(連結実質赤字比率に係る赤字・黒字の構成分析!C$34="",NA(),連結実質赤字比率に係る赤字・黒字の構成分析!C$34)</f>
        <v>一般会計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6.08</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11.41</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7.8</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6.3</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9.26</v>
      </c>
    </row>
    <row r="39" spans="1:16" x14ac:dyDescent="0.2">
      <c r="A39" s="132" t="s">
        <v>58</v>
      </c>
    </row>
    <row r="40" spans="1:16" x14ac:dyDescent="0.2">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2">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2">
      <c r="A42" s="164" t="s">
        <v>61</v>
      </c>
      <c r="B42" s="164"/>
      <c r="C42" s="164"/>
      <c r="D42" s="164">
        <f>'実質公債費比率（分子）の構造'!K$52</f>
        <v>1812</v>
      </c>
      <c r="E42" s="164"/>
      <c r="F42" s="164"/>
      <c r="G42" s="164">
        <f>'実質公債費比率（分子）の構造'!L$52</f>
        <v>1790</v>
      </c>
      <c r="H42" s="164"/>
      <c r="I42" s="164"/>
      <c r="J42" s="164">
        <f>'実質公債費比率（分子）の構造'!M$52</f>
        <v>1810</v>
      </c>
      <c r="K42" s="164"/>
      <c r="L42" s="164"/>
      <c r="M42" s="164">
        <f>'実質公債費比率（分子）の構造'!N$52</f>
        <v>1828</v>
      </c>
      <c r="N42" s="164"/>
      <c r="O42" s="164"/>
      <c r="P42" s="164">
        <f>'実質公債費比率（分子）の構造'!O$52</f>
        <v>1740</v>
      </c>
    </row>
    <row r="43" spans="1:16" x14ac:dyDescent="0.2">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2">
      <c r="A44" s="164" t="s">
        <v>62</v>
      </c>
      <c r="B44" s="164" t="str">
        <f>'実質公債費比率（分子）の構造'!K$50</f>
        <v>-</v>
      </c>
      <c r="C44" s="164"/>
      <c r="D44" s="164"/>
      <c r="E44" s="164" t="str">
        <f>'実質公債費比率（分子）の構造'!L$50</f>
        <v>-</v>
      </c>
      <c r="F44" s="164"/>
      <c r="G44" s="164"/>
      <c r="H44" s="164" t="str">
        <f>'実質公債費比率（分子）の構造'!M$50</f>
        <v>-</v>
      </c>
      <c r="I44" s="164"/>
      <c r="J44" s="164"/>
      <c r="K44" s="164" t="str">
        <f>'実質公債費比率（分子）の構造'!N$50</f>
        <v>-</v>
      </c>
      <c r="L44" s="164"/>
      <c r="M44" s="164"/>
      <c r="N44" s="164" t="str">
        <f>'実質公債費比率（分子）の構造'!O$50</f>
        <v>-</v>
      </c>
      <c r="O44" s="164"/>
      <c r="P44" s="164"/>
    </row>
    <row r="45" spans="1:16" x14ac:dyDescent="0.2">
      <c r="A45" s="164" t="s">
        <v>63</v>
      </c>
      <c r="B45" s="164">
        <f>'実質公債費比率（分子）の構造'!K$49</f>
        <v>45</v>
      </c>
      <c r="C45" s="164"/>
      <c r="D45" s="164"/>
      <c r="E45" s="164">
        <f>'実質公債費比率（分子）の構造'!L$49</f>
        <v>138</v>
      </c>
      <c r="F45" s="164"/>
      <c r="G45" s="164"/>
      <c r="H45" s="164">
        <f>'実質公債費比率（分子）の構造'!M$49</f>
        <v>264</v>
      </c>
      <c r="I45" s="164"/>
      <c r="J45" s="164"/>
      <c r="K45" s="164">
        <f>'実質公債費比率（分子）の構造'!N$49</f>
        <v>289</v>
      </c>
      <c r="L45" s="164"/>
      <c r="M45" s="164"/>
      <c r="N45" s="164">
        <f>'実質公債費比率（分子）の構造'!O$49</f>
        <v>302</v>
      </c>
      <c r="O45" s="164"/>
      <c r="P45" s="164"/>
    </row>
    <row r="46" spans="1:16" x14ac:dyDescent="0.2">
      <c r="A46" s="164" t="s">
        <v>64</v>
      </c>
      <c r="B46" s="164">
        <f>'実質公債費比率（分子）の構造'!K$48</f>
        <v>382</v>
      </c>
      <c r="C46" s="164"/>
      <c r="D46" s="164"/>
      <c r="E46" s="164">
        <f>'実質公債費比率（分子）の構造'!L$48</f>
        <v>384</v>
      </c>
      <c r="F46" s="164"/>
      <c r="G46" s="164"/>
      <c r="H46" s="164">
        <f>'実質公債費比率（分子）の構造'!M$48</f>
        <v>336</v>
      </c>
      <c r="I46" s="164"/>
      <c r="J46" s="164"/>
      <c r="K46" s="164">
        <f>'実質公債費比率（分子）の構造'!N$48</f>
        <v>363</v>
      </c>
      <c r="L46" s="164"/>
      <c r="M46" s="164"/>
      <c r="N46" s="164">
        <f>'実質公債費比率（分子）の構造'!O$48</f>
        <v>349</v>
      </c>
      <c r="O46" s="164"/>
      <c r="P46" s="164"/>
    </row>
    <row r="47" spans="1:16" x14ac:dyDescent="0.2">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2">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2">
      <c r="A49" s="164" t="s">
        <v>66</v>
      </c>
      <c r="B49" s="164">
        <f>'実質公債費比率（分子）の構造'!K$45</f>
        <v>1299</v>
      </c>
      <c r="C49" s="164"/>
      <c r="D49" s="164"/>
      <c r="E49" s="164">
        <f>'実質公債費比率（分子）の構造'!L$45</f>
        <v>1358</v>
      </c>
      <c r="F49" s="164"/>
      <c r="G49" s="164"/>
      <c r="H49" s="164">
        <f>'実質公債費比率（分子）の構造'!M$45</f>
        <v>1380</v>
      </c>
      <c r="I49" s="164"/>
      <c r="J49" s="164"/>
      <c r="K49" s="164">
        <f>'実質公債費比率（分子）の構造'!N$45</f>
        <v>1315</v>
      </c>
      <c r="L49" s="164"/>
      <c r="M49" s="164"/>
      <c r="N49" s="164">
        <f>'実質公債費比率（分子）の構造'!O$45</f>
        <v>1301</v>
      </c>
      <c r="O49" s="164"/>
      <c r="P49" s="164"/>
    </row>
    <row r="50" spans="1:16" x14ac:dyDescent="0.2">
      <c r="A50" s="164" t="s">
        <v>67</v>
      </c>
      <c r="B50" s="164" t="e">
        <f>NA()</f>
        <v>#N/A</v>
      </c>
      <c r="C50" s="164">
        <f>IF(ISNUMBER('実質公債費比率（分子）の構造'!K$53),'実質公債費比率（分子）の構造'!K$53,NA())</f>
        <v>-86</v>
      </c>
      <c r="D50" s="164" t="e">
        <f>NA()</f>
        <v>#N/A</v>
      </c>
      <c r="E50" s="164" t="e">
        <f>NA()</f>
        <v>#N/A</v>
      </c>
      <c r="F50" s="164">
        <f>IF(ISNUMBER('実質公債費比率（分子）の構造'!L$53),'実質公債費比率（分子）の構造'!L$53,NA())</f>
        <v>90</v>
      </c>
      <c r="G50" s="164" t="e">
        <f>NA()</f>
        <v>#N/A</v>
      </c>
      <c r="H50" s="164" t="e">
        <f>NA()</f>
        <v>#N/A</v>
      </c>
      <c r="I50" s="164">
        <f>IF(ISNUMBER('実質公債費比率（分子）の構造'!M$53),'実質公債費比率（分子）の構造'!M$53,NA())</f>
        <v>170</v>
      </c>
      <c r="J50" s="164" t="e">
        <f>NA()</f>
        <v>#N/A</v>
      </c>
      <c r="K50" s="164" t="e">
        <f>NA()</f>
        <v>#N/A</v>
      </c>
      <c r="L50" s="164">
        <f>IF(ISNUMBER('実質公債費比率（分子）の構造'!N$53),'実質公債費比率（分子）の構造'!N$53,NA())</f>
        <v>139</v>
      </c>
      <c r="M50" s="164" t="e">
        <f>NA()</f>
        <v>#N/A</v>
      </c>
      <c r="N50" s="164" t="e">
        <f>NA()</f>
        <v>#N/A</v>
      </c>
      <c r="O50" s="164">
        <f>IF(ISNUMBER('実質公債費比率（分子）の構造'!O$53),'実質公債費比率（分子）の構造'!O$53,NA())</f>
        <v>212</v>
      </c>
      <c r="P50" s="164" t="e">
        <f>NA()</f>
        <v>#N/A</v>
      </c>
    </row>
    <row r="53" spans="1:16" x14ac:dyDescent="0.2">
      <c r="A53" s="132" t="s">
        <v>68</v>
      </c>
    </row>
    <row r="54" spans="1:16" x14ac:dyDescent="0.2">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2">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2">
      <c r="A56" s="163" t="s">
        <v>43</v>
      </c>
      <c r="B56" s="163"/>
      <c r="C56" s="163"/>
      <c r="D56" s="163">
        <f>'将来負担比率（分子）の構造'!I$52</f>
        <v>16472</v>
      </c>
      <c r="E56" s="163"/>
      <c r="F56" s="163"/>
      <c r="G56" s="163">
        <f>'将来負担比率（分子）の構造'!J$52</f>
        <v>16898</v>
      </c>
      <c r="H56" s="163"/>
      <c r="I56" s="163"/>
      <c r="J56" s="163">
        <f>'将来負担比率（分子）の構造'!K$52</f>
        <v>15673</v>
      </c>
      <c r="K56" s="163"/>
      <c r="L56" s="163"/>
      <c r="M56" s="163">
        <f>'将来負担比率（分子）の構造'!L$52</f>
        <v>14694</v>
      </c>
      <c r="N56" s="163"/>
      <c r="O56" s="163"/>
      <c r="P56" s="163">
        <f>'将来負担比率（分子）の構造'!M$52</f>
        <v>13747</v>
      </c>
    </row>
    <row r="57" spans="1:16" x14ac:dyDescent="0.2">
      <c r="A57" s="163" t="s">
        <v>42</v>
      </c>
      <c r="B57" s="163"/>
      <c r="C57" s="163"/>
      <c r="D57" s="163">
        <f>'将来負担比率（分子）の構造'!I$51</f>
        <v>2774</v>
      </c>
      <c r="E57" s="163"/>
      <c r="F57" s="163"/>
      <c r="G57" s="163">
        <f>'将来負担比率（分子）の構造'!J$51</f>
        <v>2552</v>
      </c>
      <c r="H57" s="163"/>
      <c r="I57" s="163"/>
      <c r="J57" s="163">
        <f>'将来負担比率（分子）の構造'!K$51</f>
        <v>2309</v>
      </c>
      <c r="K57" s="163"/>
      <c r="L57" s="163"/>
      <c r="M57" s="163">
        <f>'将来負担比率（分子）の構造'!L$51</f>
        <v>2060</v>
      </c>
      <c r="N57" s="163"/>
      <c r="O57" s="163"/>
      <c r="P57" s="163">
        <f>'将来負担比率（分子）の構造'!M$51</f>
        <v>2348</v>
      </c>
    </row>
    <row r="58" spans="1:16" x14ac:dyDescent="0.2">
      <c r="A58" s="163" t="s">
        <v>41</v>
      </c>
      <c r="B58" s="163"/>
      <c r="C58" s="163"/>
      <c r="D58" s="163">
        <f>'将来負担比率（分子）の構造'!I$50</f>
        <v>9620</v>
      </c>
      <c r="E58" s="163"/>
      <c r="F58" s="163"/>
      <c r="G58" s="163">
        <f>'将来負担比率（分子）の構造'!J$50</f>
        <v>11150</v>
      </c>
      <c r="H58" s="163"/>
      <c r="I58" s="163"/>
      <c r="J58" s="163">
        <f>'将来負担比率（分子）の構造'!K$50</f>
        <v>12577</v>
      </c>
      <c r="K58" s="163"/>
      <c r="L58" s="163"/>
      <c r="M58" s="163">
        <f>'将来負担比率（分子）の構造'!L$50</f>
        <v>12522</v>
      </c>
      <c r="N58" s="163"/>
      <c r="O58" s="163"/>
      <c r="P58" s="163">
        <f>'将来負担比率（分子）の構造'!M$50</f>
        <v>12226</v>
      </c>
    </row>
    <row r="59" spans="1:16" x14ac:dyDescent="0.2">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2">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2">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2">
      <c r="A62" s="163" t="s">
        <v>35</v>
      </c>
      <c r="B62" s="163">
        <f>'将来負担比率（分子）の構造'!I$45</f>
        <v>2264</v>
      </c>
      <c r="C62" s="163"/>
      <c r="D62" s="163"/>
      <c r="E62" s="163">
        <f>'将来負担比率（分子）の構造'!J$45</f>
        <v>2207</v>
      </c>
      <c r="F62" s="163"/>
      <c r="G62" s="163"/>
      <c r="H62" s="163">
        <f>'将来負担比率（分子）の構造'!K$45</f>
        <v>2148</v>
      </c>
      <c r="I62" s="163"/>
      <c r="J62" s="163"/>
      <c r="K62" s="163">
        <f>'将来負担比率（分子）の構造'!L$45</f>
        <v>2329</v>
      </c>
      <c r="L62" s="163"/>
      <c r="M62" s="163"/>
      <c r="N62" s="163">
        <f>'将来負担比率（分子）の構造'!M$45</f>
        <v>2344</v>
      </c>
      <c r="O62" s="163"/>
      <c r="P62" s="163"/>
    </row>
    <row r="63" spans="1:16" x14ac:dyDescent="0.2">
      <c r="A63" s="163" t="s">
        <v>34</v>
      </c>
      <c r="B63" s="163">
        <f>'将来負担比率（分子）の構造'!I$44</f>
        <v>3325</v>
      </c>
      <c r="C63" s="163"/>
      <c r="D63" s="163"/>
      <c r="E63" s="163">
        <f>'将来負担比率（分子）の構造'!J$44</f>
        <v>3240</v>
      </c>
      <c r="F63" s="163"/>
      <c r="G63" s="163"/>
      <c r="H63" s="163">
        <f>'将来負担比率（分子）の構造'!K$44</f>
        <v>3023</v>
      </c>
      <c r="I63" s="163"/>
      <c r="J63" s="163"/>
      <c r="K63" s="163">
        <f>'将来負担比率（分子）の構造'!L$44</f>
        <v>2784</v>
      </c>
      <c r="L63" s="163"/>
      <c r="M63" s="163"/>
      <c r="N63" s="163">
        <f>'将来負担比率（分子）の構造'!M$44</f>
        <v>2561</v>
      </c>
      <c r="O63" s="163"/>
      <c r="P63" s="163"/>
    </row>
    <row r="64" spans="1:16" x14ac:dyDescent="0.2">
      <c r="A64" s="163" t="s">
        <v>33</v>
      </c>
      <c r="B64" s="163">
        <f>'将来負担比率（分子）の構造'!I$43</f>
        <v>3008</v>
      </c>
      <c r="C64" s="163"/>
      <c r="D64" s="163"/>
      <c r="E64" s="163">
        <f>'将来負担比率（分子）の構造'!J$43</f>
        <v>2559</v>
      </c>
      <c r="F64" s="163"/>
      <c r="G64" s="163"/>
      <c r="H64" s="163">
        <f>'将来負担比率（分子）の構造'!K$43</f>
        <v>2260</v>
      </c>
      <c r="I64" s="163"/>
      <c r="J64" s="163"/>
      <c r="K64" s="163">
        <f>'将来負担比率（分子）の構造'!L$43</f>
        <v>2009</v>
      </c>
      <c r="L64" s="163"/>
      <c r="M64" s="163"/>
      <c r="N64" s="163">
        <f>'将来負担比率（分子）の構造'!M$43</f>
        <v>1935</v>
      </c>
      <c r="O64" s="163"/>
      <c r="P64" s="163"/>
    </row>
    <row r="65" spans="1:16" x14ac:dyDescent="0.2">
      <c r="A65" s="163" t="s">
        <v>32</v>
      </c>
      <c r="B65" s="163">
        <f>'将来負担比率（分子）の構造'!I$42</f>
        <v>20</v>
      </c>
      <c r="C65" s="163"/>
      <c r="D65" s="163"/>
      <c r="E65" s="163">
        <f>'将来負担比率（分子）の構造'!J$42</f>
        <v>20</v>
      </c>
      <c r="F65" s="163"/>
      <c r="G65" s="163"/>
      <c r="H65" s="163">
        <f>'将来負担比率（分子）の構造'!K$42</f>
        <v>20</v>
      </c>
      <c r="I65" s="163"/>
      <c r="J65" s="163"/>
      <c r="K65" s="163">
        <f>'将来負担比率（分子）の構造'!L$42</f>
        <v>20</v>
      </c>
      <c r="L65" s="163"/>
      <c r="M65" s="163"/>
      <c r="N65" s="163">
        <f>'将来負担比率（分子）の構造'!M$42</f>
        <v>20</v>
      </c>
      <c r="O65" s="163"/>
      <c r="P65" s="163"/>
    </row>
    <row r="66" spans="1:16" x14ac:dyDescent="0.2">
      <c r="A66" s="163" t="s">
        <v>31</v>
      </c>
      <c r="B66" s="163">
        <f>'将来負担比率（分子）の構造'!I$41</f>
        <v>14525</v>
      </c>
      <c r="C66" s="163"/>
      <c r="D66" s="163"/>
      <c r="E66" s="163">
        <f>'将来負担比率（分子）の構造'!J$41</f>
        <v>14830</v>
      </c>
      <c r="F66" s="163"/>
      <c r="G66" s="163"/>
      <c r="H66" s="163">
        <f>'将来負担比率（分子）の構造'!K$41</f>
        <v>14288</v>
      </c>
      <c r="I66" s="163"/>
      <c r="J66" s="163"/>
      <c r="K66" s="163">
        <f>'将来負担比率（分子）の構造'!L$41</f>
        <v>13853</v>
      </c>
      <c r="L66" s="163"/>
      <c r="M66" s="163"/>
      <c r="N66" s="163">
        <f>'将来負担比率（分子）の構造'!M$41</f>
        <v>13104</v>
      </c>
      <c r="O66" s="163"/>
      <c r="P66" s="163"/>
    </row>
    <row r="67" spans="1:16" x14ac:dyDescent="0.2">
      <c r="A67" s="163" t="s">
        <v>71</v>
      </c>
      <c r="B67" s="163" t="e">
        <f>NA()</f>
        <v>#N/A</v>
      </c>
      <c r="C67" s="163">
        <f>IF(ISNUMBER('将来負担比率（分子）の構造'!I$53), IF('将来負担比率（分子）の構造'!I$53 &lt; 0, 0, '将来負担比率（分子）の構造'!I$53), NA())</f>
        <v>0</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2">
      <c r="A70" s="165" t="s">
        <v>72</v>
      </c>
      <c r="B70" s="165"/>
      <c r="C70" s="165"/>
      <c r="D70" s="165"/>
      <c r="E70" s="165"/>
      <c r="F70" s="165"/>
    </row>
    <row r="71" spans="1:16" x14ac:dyDescent="0.2">
      <c r="A71" s="166"/>
      <c r="B71" s="166" t="str">
        <f>基金残高に係る経年分析!F54</f>
        <v>R04</v>
      </c>
      <c r="C71" s="166" t="str">
        <f>基金残高に係る経年分析!G54</f>
        <v>R05</v>
      </c>
      <c r="D71" s="166" t="str">
        <f>基金残高に係る経年分析!H54</f>
        <v>R06</v>
      </c>
    </row>
    <row r="72" spans="1:16" x14ac:dyDescent="0.2">
      <c r="A72" s="166" t="s">
        <v>73</v>
      </c>
      <c r="B72" s="167">
        <f>基金残高に係る経年分析!F55</f>
        <v>3471</v>
      </c>
      <c r="C72" s="167">
        <f>基金残高に係る経年分析!G55</f>
        <v>3669</v>
      </c>
      <c r="D72" s="167">
        <f>基金残高に係る経年分析!H55</f>
        <v>3689</v>
      </c>
    </row>
    <row r="73" spans="1:16" x14ac:dyDescent="0.2">
      <c r="A73" s="166" t="s">
        <v>74</v>
      </c>
      <c r="B73" s="167">
        <f>基金残高に係る経年分析!F56</f>
        <v>0</v>
      </c>
      <c r="C73" s="167">
        <f>基金残高に係る経年分析!G56</f>
        <v>0</v>
      </c>
      <c r="D73" s="167">
        <f>基金残高に係る経年分析!H56</f>
        <v>0</v>
      </c>
    </row>
    <row r="74" spans="1:16" x14ac:dyDescent="0.2">
      <c r="A74" s="166" t="s">
        <v>75</v>
      </c>
      <c r="B74" s="167">
        <f>基金残高に係る経年分析!F57</f>
        <v>6958</v>
      </c>
      <c r="C74" s="167">
        <f>基金残高に係る経年分析!G57</f>
        <v>6448</v>
      </c>
      <c r="D74" s="167">
        <f>基金残高に係る経年分析!H57</f>
        <v>6278</v>
      </c>
    </row>
  </sheetData>
  <sheetProtection algorithmName="SHA-512" hashValue="MoyKtL/UW5RbkLgshTJPZcz2XFU+UCEkFg9BCpn1w49NAXG8foaqztJx73xeohZWBZOmWrtChgt0hzvPNFyITA==" saltValue="PmSr+gnmyv+pLmsqMEK3g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zoomScaleNormal="100" workbookViewId="0"/>
  </sheetViews>
  <sheetFormatPr defaultColWidth="0" defaultRowHeight="11.25" customHeight="1" zeroHeight="1" x14ac:dyDescent="0.2"/>
  <cols>
    <col min="1" max="1" width="1.6328125" style="202" customWidth="1"/>
    <col min="2" max="2" width="2.36328125" style="202" customWidth="1"/>
    <col min="3" max="16" width="2.6328125" style="202" customWidth="1"/>
    <col min="17" max="17" width="2.36328125" style="202" customWidth="1"/>
    <col min="18" max="95" width="1.6328125" style="202" customWidth="1"/>
    <col min="96" max="133" width="1.6328125" style="214" customWidth="1"/>
    <col min="134" max="143" width="1.6328125" style="202" customWidth="1"/>
    <col min="144" max="16384" width="0" style="202" hidden="1"/>
  </cols>
  <sheetData>
    <row r="1" spans="2:143" ht="22.5" customHeight="1" thickBot="1" x14ac:dyDescent="0.25">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203</v>
      </c>
      <c r="DI1" s="603"/>
      <c r="DJ1" s="603"/>
      <c r="DK1" s="603"/>
      <c r="DL1" s="603"/>
      <c r="DM1" s="603"/>
      <c r="DN1" s="604"/>
      <c r="DO1" s="202"/>
      <c r="DP1" s="602" t="s">
        <v>204</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2">
      <c r="B2" s="203" t="s">
        <v>205</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2">
      <c r="B3" s="605" t="s">
        <v>206</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207</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208</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2">
      <c r="B4" s="605" t="s">
        <v>1</v>
      </c>
      <c r="C4" s="606"/>
      <c r="D4" s="606"/>
      <c r="E4" s="606"/>
      <c r="F4" s="606"/>
      <c r="G4" s="606"/>
      <c r="H4" s="606"/>
      <c r="I4" s="606"/>
      <c r="J4" s="606"/>
      <c r="K4" s="606"/>
      <c r="L4" s="606"/>
      <c r="M4" s="606"/>
      <c r="N4" s="606"/>
      <c r="O4" s="606"/>
      <c r="P4" s="606"/>
      <c r="Q4" s="607"/>
      <c r="R4" s="605" t="s">
        <v>209</v>
      </c>
      <c r="S4" s="606"/>
      <c r="T4" s="606"/>
      <c r="U4" s="606"/>
      <c r="V4" s="606"/>
      <c r="W4" s="606"/>
      <c r="X4" s="606"/>
      <c r="Y4" s="607"/>
      <c r="Z4" s="605" t="s">
        <v>210</v>
      </c>
      <c r="AA4" s="606"/>
      <c r="AB4" s="606"/>
      <c r="AC4" s="607"/>
      <c r="AD4" s="605" t="s">
        <v>211</v>
      </c>
      <c r="AE4" s="606"/>
      <c r="AF4" s="606"/>
      <c r="AG4" s="606"/>
      <c r="AH4" s="606"/>
      <c r="AI4" s="606"/>
      <c r="AJ4" s="606"/>
      <c r="AK4" s="607"/>
      <c r="AL4" s="605" t="s">
        <v>210</v>
      </c>
      <c r="AM4" s="606"/>
      <c r="AN4" s="606"/>
      <c r="AO4" s="607"/>
      <c r="AP4" s="608" t="s">
        <v>212</v>
      </c>
      <c r="AQ4" s="608"/>
      <c r="AR4" s="608"/>
      <c r="AS4" s="608"/>
      <c r="AT4" s="608"/>
      <c r="AU4" s="608"/>
      <c r="AV4" s="608"/>
      <c r="AW4" s="608"/>
      <c r="AX4" s="608"/>
      <c r="AY4" s="608"/>
      <c r="AZ4" s="608"/>
      <c r="BA4" s="608"/>
      <c r="BB4" s="608"/>
      <c r="BC4" s="608"/>
      <c r="BD4" s="608"/>
      <c r="BE4" s="608"/>
      <c r="BF4" s="608"/>
      <c r="BG4" s="608" t="s">
        <v>213</v>
      </c>
      <c r="BH4" s="608"/>
      <c r="BI4" s="608"/>
      <c r="BJ4" s="608"/>
      <c r="BK4" s="608"/>
      <c r="BL4" s="608"/>
      <c r="BM4" s="608"/>
      <c r="BN4" s="608"/>
      <c r="BO4" s="608" t="s">
        <v>210</v>
      </c>
      <c r="BP4" s="608"/>
      <c r="BQ4" s="608"/>
      <c r="BR4" s="608"/>
      <c r="BS4" s="608" t="s">
        <v>214</v>
      </c>
      <c r="BT4" s="608"/>
      <c r="BU4" s="608"/>
      <c r="BV4" s="608"/>
      <c r="BW4" s="608"/>
      <c r="BX4" s="608"/>
      <c r="BY4" s="608"/>
      <c r="BZ4" s="608"/>
      <c r="CA4" s="608"/>
      <c r="CB4" s="608"/>
      <c r="CD4" s="605" t="s">
        <v>215</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2">
      <c r="B5" s="609" t="s">
        <v>216</v>
      </c>
      <c r="C5" s="610"/>
      <c r="D5" s="610"/>
      <c r="E5" s="610"/>
      <c r="F5" s="610"/>
      <c r="G5" s="610"/>
      <c r="H5" s="610"/>
      <c r="I5" s="610"/>
      <c r="J5" s="610"/>
      <c r="K5" s="610"/>
      <c r="L5" s="610"/>
      <c r="M5" s="610"/>
      <c r="N5" s="610"/>
      <c r="O5" s="610"/>
      <c r="P5" s="610"/>
      <c r="Q5" s="611"/>
      <c r="R5" s="612">
        <v>11203964</v>
      </c>
      <c r="S5" s="613"/>
      <c r="T5" s="613"/>
      <c r="U5" s="613"/>
      <c r="V5" s="613"/>
      <c r="W5" s="613"/>
      <c r="X5" s="613"/>
      <c r="Y5" s="614"/>
      <c r="Z5" s="615">
        <v>38.4</v>
      </c>
      <c r="AA5" s="615"/>
      <c r="AB5" s="615"/>
      <c r="AC5" s="615"/>
      <c r="AD5" s="616">
        <v>10467885</v>
      </c>
      <c r="AE5" s="616"/>
      <c r="AF5" s="616"/>
      <c r="AG5" s="616"/>
      <c r="AH5" s="616"/>
      <c r="AI5" s="616"/>
      <c r="AJ5" s="616"/>
      <c r="AK5" s="616"/>
      <c r="AL5" s="617">
        <v>65.7</v>
      </c>
      <c r="AM5" s="618"/>
      <c r="AN5" s="618"/>
      <c r="AO5" s="619"/>
      <c r="AP5" s="609" t="s">
        <v>217</v>
      </c>
      <c r="AQ5" s="610"/>
      <c r="AR5" s="610"/>
      <c r="AS5" s="610"/>
      <c r="AT5" s="610"/>
      <c r="AU5" s="610"/>
      <c r="AV5" s="610"/>
      <c r="AW5" s="610"/>
      <c r="AX5" s="610"/>
      <c r="AY5" s="610"/>
      <c r="AZ5" s="610"/>
      <c r="BA5" s="610"/>
      <c r="BB5" s="610"/>
      <c r="BC5" s="610"/>
      <c r="BD5" s="610"/>
      <c r="BE5" s="610"/>
      <c r="BF5" s="611"/>
      <c r="BG5" s="623">
        <v>10467885</v>
      </c>
      <c r="BH5" s="624"/>
      <c r="BI5" s="624"/>
      <c r="BJ5" s="624"/>
      <c r="BK5" s="624"/>
      <c r="BL5" s="624"/>
      <c r="BM5" s="624"/>
      <c r="BN5" s="625"/>
      <c r="BO5" s="626">
        <v>93.4</v>
      </c>
      <c r="BP5" s="626"/>
      <c r="BQ5" s="626"/>
      <c r="BR5" s="626"/>
      <c r="BS5" s="627" t="s">
        <v>122</v>
      </c>
      <c r="BT5" s="627"/>
      <c r="BU5" s="627"/>
      <c r="BV5" s="627"/>
      <c r="BW5" s="627"/>
      <c r="BX5" s="627"/>
      <c r="BY5" s="627"/>
      <c r="BZ5" s="627"/>
      <c r="CA5" s="627"/>
      <c r="CB5" s="631"/>
      <c r="CD5" s="605" t="s">
        <v>212</v>
      </c>
      <c r="CE5" s="606"/>
      <c r="CF5" s="606"/>
      <c r="CG5" s="606"/>
      <c r="CH5" s="606"/>
      <c r="CI5" s="606"/>
      <c r="CJ5" s="606"/>
      <c r="CK5" s="606"/>
      <c r="CL5" s="606"/>
      <c r="CM5" s="606"/>
      <c r="CN5" s="606"/>
      <c r="CO5" s="606"/>
      <c r="CP5" s="606"/>
      <c r="CQ5" s="607"/>
      <c r="CR5" s="605" t="s">
        <v>218</v>
      </c>
      <c r="CS5" s="606"/>
      <c r="CT5" s="606"/>
      <c r="CU5" s="606"/>
      <c r="CV5" s="606"/>
      <c r="CW5" s="606"/>
      <c r="CX5" s="606"/>
      <c r="CY5" s="607"/>
      <c r="CZ5" s="605" t="s">
        <v>210</v>
      </c>
      <c r="DA5" s="606"/>
      <c r="DB5" s="606"/>
      <c r="DC5" s="607"/>
      <c r="DD5" s="605" t="s">
        <v>219</v>
      </c>
      <c r="DE5" s="606"/>
      <c r="DF5" s="606"/>
      <c r="DG5" s="606"/>
      <c r="DH5" s="606"/>
      <c r="DI5" s="606"/>
      <c r="DJ5" s="606"/>
      <c r="DK5" s="606"/>
      <c r="DL5" s="606"/>
      <c r="DM5" s="606"/>
      <c r="DN5" s="606"/>
      <c r="DO5" s="606"/>
      <c r="DP5" s="607"/>
      <c r="DQ5" s="605" t="s">
        <v>220</v>
      </c>
      <c r="DR5" s="606"/>
      <c r="DS5" s="606"/>
      <c r="DT5" s="606"/>
      <c r="DU5" s="606"/>
      <c r="DV5" s="606"/>
      <c r="DW5" s="606"/>
      <c r="DX5" s="606"/>
      <c r="DY5" s="606"/>
      <c r="DZ5" s="606"/>
      <c r="EA5" s="606"/>
      <c r="EB5" s="606"/>
      <c r="EC5" s="607"/>
    </row>
    <row r="6" spans="2:143" ht="11.25" customHeight="1" x14ac:dyDescent="0.2">
      <c r="B6" s="620" t="s">
        <v>221</v>
      </c>
      <c r="C6" s="621"/>
      <c r="D6" s="621"/>
      <c r="E6" s="621"/>
      <c r="F6" s="621"/>
      <c r="G6" s="621"/>
      <c r="H6" s="621"/>
      <c r="I6" s="621"/>
      <c r="J6" s="621"/>
      <c r="K6" s="621"/>
      <c r="L6" s="621"/>
      <c r="M6" s="621"/>
      <c r="N6" s="621"/>
      <c r="O6" s="621"/>
      <c r="P6" s="621"/>
      <c r="Q6" s="622"/>
      <c r="R6" s="623">
        <v>170359</v>
      </c>
      <c r="S6" s="624"/>
      <c r="T6" s="624"/>
      <c r="U6" s="624"/>
      <c r="V6" s="624"/>
      <c r="W6" s="624"/>
      <c r="X6" s="624"/>
      <c r="Y6" s="625"/>
      <c r="Z6" s="626">
        <v>0.6</v>
      </c>
      <c r="AA6" s="626"/>
      <c r="AB6" s="626"/>
      <c r="AC6" s="626"/>
      <c r="AD6" s="627">
        <v>170359</v>
      </c>
      <c r="AE6" s="627"/>
      <c r="AF6" s="627"/>
      <c r="AG6" s="627"/>
      <c r="AH6" s="627"/>
      <c r="AI6" s="627"/>
      <c r="AJ6" s="627"/>
      <c r="AK6" s="627"/>
      <c r="AL6" s="628">
        <v>1.1000000000000001</v>
      </c>
      <c r="AM6" s="629"/>
      <c r="AN6" s="629"/>
      <c r="AO6" s="630"/>
      <c r="AP6" s="620" t="s">
        <v>222</v>
      </c>
      <c r="AQ6" s="621"/>
      <c r="AR6" s="621"/>
      <c r="AS6" s="621"/>
      <c r="AT6" s="621"/>
      <c r="AU6" s="621"/>
      <c r="AV6" s="621"/>
      <c r="AW6" s="621"/>
      <c r="AX6" s="621"/>
      <c r="AY6" s="621"/>
      <c r="AZ6" s="621"/>
      <c r="BA6" s="621"/>
      <c r="BB6" s="621"/>
      <c r="BC6" s="621"/>
      <c r="BD6" s="621"/>
      <c r="BE6" s="621"/>
      <c r="BF6" s="622"/>
      <c r="BG6" s="623">
        <v>10467885</v>
      </c>
      <c r="BH6" s="624"/>
      <c r="BI6" s="624"/>
      <c r="BJ6" s="624"/>
      <c r="BK6" s="624"/>
      <c r="BL6" s="624"/>
      <c r="BM6" s="624"/>
      <c r="BN6" s="625"/>
      <c r="BO6" s="626">
        <v>93.4</v>
      </c>
      <c r="BP6" s="626"/>
      <c r="BQ6" s="626"/>
      <c r="BR6" s="626"/>
      <c r="BS6" s="627" t="s">
        <v>122</v>
      </c>
      <c r="BT6" s="627"/>
      <c r="BU6" s="627"/>
      <c r="BV6" s="627"/>
      <c r="BW6" s="627"/>
      <c r="BX6" s="627"/>
      <c r="BY6" s="627"/>
      <c r="BZ6" s="627"/>
      <c r="CA6" s="627"/>
      <c r="CB6" s="631"/>
      <c r="CD6" s="609" t="s">
        <v>223</v>
      </c>
      <c r="CE6" s="610"/>
      <c r="CF6" s="610"/>
      <c r="CG6" s="610"/>
      <c r="CH6" s="610"/>
      <c r="CI6" s="610"/>
      <c r="CJ6" s="610"/>
      <c r="CK6" s="610"/>
      <c r="CL6" s="610"/>
      <c r="CM6" s="610"/>
      <c r="CN6" s="610"/>
      <c r="CO6" s="610"/>
      <c r="CP6" s="610"/>
      <c r="CQ6" s="611"/>
      <c r="CR6" s="623">
        <v>235032</v>
      </c>
      <c r="CS6" s="624"/>
      <c r="CT6" s="624"/>
      <c r="CU6" s="624"/>
      <c r="CV6" s="624"/>
      <c r="CW6" s="624"/>
      <c r="CX6" s="624"/>
      <c r="CY6" s="625"/>
      <c r="CZ6" s="617">
        <v>0.9</v>
      </c>
      <c r="DA6" s="618"/>
      <c r="DB6" s="618"/>
      <c r="DC6" s="634"/>
      <c r="DD6" s="632">
        <v>803</v>
      </c>
      <c r="DE6" s="624"/>
      <c r="DF6" s="624"/>
      <c r="DG6" s="624"/>
      <c r="DH6" s="624"/>
      <c r="DI6" s="624"/>
      <c r="DJ6" s="624"/>
      <c r="DK6" s="624"/>
      <c r="DL6" s="624"/>
      <c r="DM6" s="624"/>
      <c r="DN6" s="624"/>
      <c r="DO6" s="624"/>
      <c r="DP6" s="625"/>
      <c r="DQ6" s="632">
        <v>235032</v>
      </c>
      <c r="DR6" s="624"/>
      <c r="DS6" s="624"/>
      <c r="DT6" s="624"/>
      <c r="DU6" s="624"/>
      <c r="DV6" s="624"/>
      <c r="DW6" s="624"/>
      <c r="DX6" s="624"/>
      <c r="DY6" s="624"/>
      <c r="DZ6" s="624"/>
      <c r="EA6" s="624"/>
      <c r="EB6" s="624"/>
      <c r="EC6" s="633"/>
    </row>
    <row r="7" spans="2:143" ht="11.25" customHeight="1" x14ac:dyDescent="0.2">
      <c r="B7" s="620" t="s">
        <v>224</v>
      </c>
      <c r="C7" s="621"/>
      <c r="D7" s="621"/>
      <c r="E7" s="621"/>
      <c r="F7" s="621"/>
      <c r="G7" s="621"/>
      <c r="H7" s="621"/>
      <c r="I7" s="621"/>
      <c r="J7" s="621"/>
      <c r="K7" s="621"/>
      <c r="L7" s="621"/>
      <c r="M7" s="621"/>
      <c r="N7" s="621"/>
      <c r="O7" s="621"/>
      <c r="P7" s="621"/>
      <c r="Q7" s="622"/>
      <c r="R7" s="623">
        <v>6788</v>
      </c>
      <c r="S7" s="624"/>
      <c r="T7" s="624"/>
      <c r="U7" s="624"/>
      <c r="V7" s="624"/>
      <c r="W7" s="624"/>
      <c r="X7" s="624"/>
      <c r="Y7" s="625"/>
      <c r="Z7" s="626">
        <v>0</v>
      </c>
      <c r="AA7" s="626"/>
      <c r="AB7" s="626"/>
      <c r="AC7" s="626"/>
      <c r="AD7" s="627">
        <v>6788</v>
      </c>
      <c r="AE7" s="627"/>
      <c r="AF7" s="627"/>
      <c r="AG7" s="627"/>
      <c r="AH7" s="627"/>
      <c r="AI7" s="627"/>
      <c r="AJ7" s="627"/>
      <c r="AK7" s="627"/>
      <c r="AL7" s="628">
        <v>0</v>
      </c>
      <c r="AM7" s="629"/>
      <c r="AN7" s="629"/>
      <c r="AO7" s="630"/>
      <c r="AP7" s="620" t="s">
        <v>225</v>
      </c>
      <c r="AQ7" s="621"/>
      <c r="AR7" s="621"/>
      <c r="AS7" s="621"/>
      <c r="AT7" s="621"/>
      <c r="AU7" s="621"/>
      <c r="AV7" s="621"/>
      <c r="AW7" s="621"/>
      <c r="AX7" s="621"/>
      <c r="AY7" s="621"/>
      <c r="AZ7" s="621"/>
      <c r="BA7" s="621"/>
      <c r="BB7" s="621"/>
      <c r="BC7" s="621"/>
      <c r="BD7" s="621"/>
      <c r="BE7" s="621"/>
      <c r="BF7" s="622"/>
      <c r="BG7" s="623">
        <v>4855650</v>
      </c>
      <c r="BH7" s="624"/>
      <c r="BI7" s="624"/>
      <c r="BJ7" s="624"/>
      <c r="BK7" s="624"/>
      <c r="BL7" s="624"/>
      <c r="BM7" s="624"/>
      <c r="BN7" s="625"/>
      <c r="BO7" s="626">
        <v>43.3</v>
      </c>
      <c r="BP7" s="626"/>
      <c r="BQ7" s="626"/>
      <c r="BR7" s="626"/>
      <c r="BS7" s="627" t="s">
        <v>122</v>
      </c>
      <c r="BT7" s="627"/>
      <c r="BU7" s="627"/>
      <c r="BV7" s="627"/>
      <c r="BW7" s="627"/>
      <c r="BX7" s="627"/>
      <c r="BY7" s="627"/>
      <c r="BZ7" s="627"/>
      <c r="CA7" s="627"/>
      <c r="CB7" s="631"/>
      <c r="CD7" s="620" t="s">
        <v>226</v>
      </c>
      <c r="CE7" s="621"/>
      <c r="CF7" s="621"/>
      <c r="CG7" s="621"/>
      <c r="CH7" s="621"/>
      <c r="CI7" s="621"/>
      <c r="CJ7" s="621"/>
      <c r="CK7" s="621"/>
      <c r="CL7" s="621"/>
      <c r="CM7" s="621"/>
      <c r="CN7" s="621"/>
      <c r="CO7" s="621"/>
      <c r="CP7" s="621"/>
      <c r="CQ7" s="622"/>
      <c r="CR7" s="623">
        <v>5057661</v>
      </c>
      <c r="CS7" s="624"/>
      <c r="CT7" s="624"/>
      <c r="CU7" s="624"/>
      <c r="CV7" s="624"/>
      <c r="CW7" s="624"/>
      <c r="CX7" s="624"/>
      <c r="CY7" s="625"/>
      <c r="CZ7" s="626">
        <v>18.3</v>
      </c>
      <c r="DA7" s="626"/>
      <c r="DB7" s="626"/>
      <c r="DC7" s="626"/>
      <c r="DD7" s="632">
        <v>621861</v>
      </c>
      <c r="DE7" s="624"/>
      <c r="DF7" s="624"/>
      <c r="DG7" s="624"/>
      <c r="DH7" s="624"/>
      <c r="DI7" s="624"/>
      <c r="DJ7" s="624"/>
      <c r="DK7" s="624"/>
      <c r="DL7" s="624"/>
      <c r="DM7" s="624"/>
      <c r="DN7" s="624"/>
      <c r="DO7" s="624"/>
      <c r="DP7" s="625"/>
      <c r="DQ7" s="632">
        <v>4287870</v>
      </c>
      <c r="DR7" s="624"/>
      <c r="DS7" s="624"/>
      <c r="DT7" s="624"/>
      <c r="DU7" s="624"/>
      <c r="DV7" s="624"/>
      <c r="DW7" s="624"/>
      <c r="DX7" s="624"/>
      <c r="DY7" s="624"/>
      <c r="DZ7" s="624"/>
      <c r="EA7" s="624"/>
      <c r="EB7" s="624"/>
      <c r="EC7" s="633"/>
    </row>
    <row r="8" spans="2:143" ht="11.25" customHeight="1" x14ac:dyDescent="0.2">
      <c r="B8" s="620" t="s">
        <v>227</v>
      </c>
      <c r="C8" s="621"/>
      <c r="D8" s="621"/>
      <c r="E8" s="621"/>
      <c r="F8" s="621"/>
      <c r="G8" s="621"/>
      <c r="H8" s="621"/>
      <c r="I8" s="621"/>
      <c r="J8" s="621"/>
      <c r="K8" s="621"/>
      <c r="L8" s="621"/>
      <c r="M8" s="621"/>
      <c r="N8" s="621"/>
      <c r="O8" s="621"/>
      <c r="P8" s="621"/>
      <c r="Q8" s="622"/>
      <c r="R8" s="623">
        <v>139023</v>
      </c>
      <c r="S8" s="624"/>
      <c r="T8" s="624"/>
      <c r="U8" s="624"/>
      <c r="V8" s="624"/>
      <c r="W8" s="624"/>
      <c r="X8" s="624"/>
      <c r="Y8" s="625"/>
      <c r="Z8" s="626">
        <v>0.5</v>
      </c>
      <c r="AA8" s="626"/>
      <c r="AB8" s="626"/>
      <c r="AC8" s="626"/>
      <c r="AD8" s="627">
        <v>139023</v>
      </c>
      <c r="AE8" s="627"/>
      <c r="AF8" s="627"/>
      <c r="AG8" s="627"/>
      <c r="AH8" s="627"/>
      <c r="AI8" s="627"/>
      <c r="AJ8" s="627"/>
      <c r="AK8" s="627"/>
      <c r="AL8" s="628">
        <v>0.9</v>
      </c>
      <c r="AM8" s="629"/>
      <c r="AN8" s="629"/>
      <c r="AO8" s="630"/>
      <c r="AP8" s="620" t="s">
        <v>228</v>
      </c>
      <c r="AQ8" s="621"/>
      <c r="AR8" s="621"/>
      <c r="AS8" s="621"/>
      <c r="AT8" s="621"/>
      <c r="AU8" s="621"/>
      <c r="AV8" s="621"/>
      <c r="AW8" s="621"/>
      <c r="AX8" s="621"/>
      <c r="AY8" s="621"/>
      <c r="AZ8" s="621"/>
      <c r="BA8" s="621"/>
      <c r="BB8" s="621"/>
      <c r="BC8" s="621"/>
      <c r="BD8" s="621"/>
      <c r="BE8" s="621"/>
      <c r="BF8" s="622"/>
      <c r="BG8" s="623">
        <v>113019</v>
      </c>
      <c r="BH8" s="624"/>
      <c r="BI8" s="624"/>
      <c r="BJ8" s="624"/>
      <c r="BK8" s="624"/>
      <c r="BL8" s="624"/>
      <c r="BM8" s="624"/>
      <c r="BN8" s="625"/>
      <c r="BO8" s="626">
        <v>1</v>
      </c>
      <c r="BP8" s="626"/>
      <c r="BQ8" s="626"/>
      <c r="BR8" s="626"/>
      <c r="BS8" s="627" t="s">
        <v>122</v>
      </c>
      <c r="BT8" s="627"/>
      <c r="BU8" s="627"/>
      <c r="BV8" s="627"/>
      <c r="BW8" s="627"/>
      <c r="BX8" s="627"/>
      <c r="BY8" s="627"/>
      <c r="BZ8" s="627"/>
      <c r="CA8" s="627"/>
      <c r="CB8" s="631"/>
      <c r="CD8" s="620" t="s">
        <v>229</v>
      </c>
      <c r="CE8" s="621"/>
      <c r="CF8" s="621"/>
      <c r="CG8" s="621"/>
      <c r="CH8" s="621"/>
      <c r="CI8" s="621"/>
      <c r="CJ8" s="621"/>
      <c r="CK8" s="621"/>
      <c r="CL8" s="621"/>
      <c r="CM8" s="621"/>
      <c r="CN8" s="621"/>
      <c r="CO8" s="621"/>
      <c r="CP8" s="621"/>
      <c r="CQ8" s="622"/>
      <c r="CR8" s="623">
        <v>12436247</v>
      </c>
      <c r="CS8" s="624"/>
      <c r="CT8" s="624"/>
      <c r="CU8" s="624"/>
      <c r="CV8" s="624"/>
      <c r="CW8" s="624"/>
      <c r="CX8" s="624"/>
      <c r="CY8" s="625"/>
      <c r="CZ8" s="626">
        <v>45</v>
      </c>
      <c r="DA8" s="626"/>
      <c r="DB8" s="626"/>
      <c r="DC8" s="626"/>
      <c r="DD8" s="632">
        <v>211266</v>
      </c>
      <c r="DE8" s="624"/>
      <c r="DF8" s="624"/>
      <c r="DG8" s="624"/>
      <c r="DH8" s="624"/>
      <c r="DI8" s="624"/>
      <c r="DJ8" s="624"/>
      <c r="DK8" s="624"/>
      <c r="DL8" s="624"/>
      <c r="DM8" s="624"/>
      <c r="DN8" s="624"/>
      <c r="DO8" s="624"/>
      <c r="DP8" s="625"/>
      <c r="DQ8" s="632">
        <v>6757851</v>
      </c>
      <c r="DR8" s="624"/>
      <c r="DS8" s="624"/>
      <c r="DT8" s="624"/>
      <c r="DU8" s="624"/>
      <c r="DV8" s="624"/>
      <c r="DW8" s="624"/>
      <c r="DX8" s="624"/>
      <c r="DY8" s="624"/>
      <c r="DZ8" s="624"/>
      <c r="EA8" s="624"/>
      <c r="EB8" s="624"/>
      <c r="EC8" s="633"/>
    </row>
    <row r="9" spans="2:143" ht="11.25" customHeight="1" x14ac:dyDescent="0.2">
      <c r="B9" s="620" t="s">
        <v>230</v>
      </c>
      <c r="C9" s="621"/>
      <c r="D9" s="621"/>
      <c r="E9" s="621"/>
      <c r="F9" s="621"/>
      <c r="G9" s="621"/>
      <c r="H9" s="621"/>
      <c r="I9" s="621"/>
      <c r="J9" s="621"/>
      <c r="K9" s="621"/>
      <c r="L9" s="621"/>
      <c r="M9" s="621"/>
      <c r="N9" s="621"/>
      <c r="O9" s="621"/>
      <c r="P9" s="621"/>
      <c r="Q9" s="622"/>
      <c r="R9" s="623">
        <v>184339</v>
      </c>
      <c r="S9" s="624"/>
      <c r="T9" s="624"/>
      <c r="U9" s="624"/>
      <c r="V9" s="624"/>
      <c r="W9" s="624"/>
      <c r="X9" s="624"/>
      <c r="Y9" s="625"/>
      <c r="Z9" s="626">
        <v>0.6</v>
      </c>
      <c r="AA9" s="626"/>
      <c r="AB9" s="626"/>
      <c r="AC9" s="626"/>
      <c r="AD9" s="627">
        <v>184339</v>
      </c>
      <c r="AE9" s="627"/>
      <c r="AF9" s="627"/>
      <c r="AG9" s="627"/>
      <c r="AH9" s="627"/>
      <c r="AI9" s="627"/>
      <c r="AJ9" s="627"/>
      <c r="AK9" s="627"/>
      <c r="AL9" s="628">
        <v>1.2</v>
      </c>
      <c r="AM9" s="629"/>
      <c r="AN9" s="629"/>
      <c r="AO9" s="630"/>
      <c r="AP9" s="620" t="s">
        <v>231</v>
      </c>
      <c r="AQ9" s="621"/>
      <c r="AR9" s="621"/>
      <c r="AS9" s="621"/>
      <c r="AT9" s="621"/>
      <c r="AU9" s="621"/>
      <c r="AV9" s="621"/>
      <c r="AW9" s="621"/>
      <c r="AX9" s="621"/>
      <c r="AY9" s="621"/>
      <c r="AZ9" s="621"/>
      <c r="BA9" s="621"/>
      <c r="BB9" s="621"/>
      <c r="BC9" s="621"/>
      <c r="BD9" s="621"/>
      <c r="BE9" s="621"/>
      <c r="BF9" s="622"/>
      <c r="BG9" s="623">
        <v>4244801</v>
      </c>
      <c r="BH9" s="624"/>
      <c r="BI9" s="624"/>
      <c r="BJ9" s="624"/>
      <c r="BK9" s="624"/>
      <c r="BL9" s="624"/>
      <c r="BM9" s="624"/>
      <c r="BN9" s="625"/>
      <c r="BO9" s="626">
        <v>37.9</v>
      </c>
      <c r="BP9" s="626"/>
      <c r="BQ9" s="626"/>
      <c r="BR9" s="626"/>
      <c r="BS9" s="627" t="s">
        <v>122</v>
      </c>
      <c r="BT9" s="627"/>
      <c r="BU9" s="627"/>
      <c r="BV9" s="627"/>
      <c r="BW9" s="627"/>
      <c r="BX9" s="627"/>
      <c r="BY9" s="627"/>
      <c r="BZ9" s="627"/>
      <c r="CA9" s="627"/>
      <c r="CB9" s="631"/>
      <c r="CD9" s="620" t="s">
        <v>232</v>
      </c>
      <c r="CE9" s="621"/>
      <c r="CF9" s="621"/>
      <c r="CG9" s="621"/>
      <c r="CH9" s="621"/>
      <c r="CI9" s="621"/>
      <c r="CJ9" s="621"/>
      <c r="CK9" s="621"/>
      <c r="CL9" s="621"/>
      <c r="CM9" s="621"/>
      <c r="CN9" s="621"/>
      <c r="CO9" s="621"/>
      <c r="CP9" s="621"/>
      <c r="CQ9" s="622"/>
      <c r="CR9" s="623">
        <v>1957868</v>
      </c>
      <c r="CS9" s="624"/>
      <c r="CT9" s="624"/>
      <c r="CU9" s="624"/>
      <c r="CV9" s="624"/>
      <c r="CW9" s="624"/>
      <c r="CX9" s="624"/>
      <c r="CY9" s="625"/>
      <c r="CZ9" s="626">
        <v>7.1</v>
      </c>
      <c r="DA9" s="626"/>
      <c r="DB9" s="626"/>
      <c r="DC9" s="626"/>
      <c r="DD9" s="632">
        <v>7459</v>
      </c>
      <c r="DE9" s="624"/>
      <c r="DF9" s="624"/>
      <c r="DG9" s="624"/>
      <c r="DH9" s="624"/>
      <c r="DI9" s="624"/>
      <c r="DJ9" s="624"/>
      <c r="DK9" s="624"/>
      <c r="DL9" s="624"/>
      <c r="DM9" s="624"/>
      <c r="DN9" s="624"/>
      <c r="DO9" s="624"/>
      <c r="DP9" s="625"/>
      <c r="DQ9" s="632">
        <v>1713288</v>
      </c>
      <c r="DR9" s="624"/>
      <c r="DS9" s="624"/>
      <c r="DT9" s="624"/>
      <c r="DU9" s="624"/>
      <c r="DV9" s="624"/>
      <c r="DW9" s="624"/>
      <c r="DX9" s="624"/>
      <c r="DY9" s="624"/>
      <c r="DZ9" s="624"/>
      <c r="EA9" s="624"/>
      <c r="EB9" s="624"/>
      <c r="EC9" s="633"/>
    </row>
    <row r="10" spans="2:143" ht="11.25" customHeight="1" x14ac:dyDescent="0.2">
      <c r="B10" s="620" t="s">
        <v>233</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234</v>
      </c>
      <c r="AQ10" s="621"/>
      <c r="AR10" s="621"/>
      <c r="AS10" s="621"/>
      <c r="AT10" s="621"/>
      <c r="AU10" s="621"/>
      <c r="AV10" s="621"/>
      <c r="AW10" s="621"/>
      <c r="AX10" s="621"/>
      <c r="AY10" s="621"/>
      <c r="AZ10" s="621"/>
      <c r="BA10" s="621"/>
      <c r="BB10" s="621"/>
      <c r="BC10" s="621"/>
      <c r="BD10" s="621"/>
      <c r="BE10" s="621"/>
      <c r="BF10" s="622"/>
      <c r="BG10" s="623">
        <v>158456</v>
      </c>
      <c r="BH10" s="624"/>
      <c r="BI10" s="624"/>
      <c r="BJ10" s="624"/>
      <c r="BK10" s="624"/>
      <c r="BL10" s="624"/>
      <c r="BM10" s="624"/>
      <c r="BN10" s="625"/>
      <c r="BO10" s="626">
        <v>1.4</v>
      </c>
      <c r="BP10" s="626"/>
      <c r="BQ10" s="626"/>
      <c r="BR10" s="626"/>
      <c r="BS10" s="627" t="s">
        <v>122</v>
      </c>
      <c r="BT10" s="627"/>
      <c r="BU10" s="627"/>
      <c r="BV10" s="627"/>
      <c r="BW10" s="627"/>
      <c r="BX10" s="627"/>
      <c r="BY10" s="627"/>
      <c r="BZ10" s="627"/>
      <c r="CA10" s="627"/>
      <c r="CB10" s="631"/>
      <c r="CD10" s="620" t="s">
        <v>235</v>
      </c>
      <c r="CE10" s="621"/>
      <c r="CF10" s="621"/>
      <c r="CG10" s="621"/>
      <c r="CH10" s="621"/>
      <c r="CI10" s="621"/>
      <c r="CJ10" s="621"/>
      <c r="CK10" s="621"/>
      <c r="CL10" s="621"/>
      <c r="CM10" s="621"/>
      <c r="CN10" s="621"/>
      <c r="CO10" s="621"/>
      <c r="CP10" s="621"/>
      <c r="CQ10" s="622"/>
      <c r="CR10" s="623">
        <v>62299</v>
      </c>
      <c r="CS10" s="624"/>
      <c r="CT10" s="624"/>
      <c r="CU10" s="624"/>
      <c r="CV10" s="624"/>
      <c r="CW10" s="624"/>
      <c r="CX10" s="624"/>
      <c r="CY10" s="625"/>
      <c r="CZ10" s="626">
        <v>0.2</v>
      </c>
      <c r="DA10" s="626"/>
      <c r="DB10" s="626"/>
      <c r="DC10" s="626"/>
      <c r="DD10" s="632" t="s">
        <v>122</v>
      </c>
      <c r="DE10" s="624"/>
      <c r="DF10" s="624"/>
      <c r="DG10" s="624"/>
      <c r="DH10" s="624"/>
      <c r="DI10" s="624"/>
      <c r="DJ10" s="624"/>
      <c r="DK10" s="624"/>
      <c r="DL10" s="624"/>
      <c r="DM10" s="624"/>
      <c r="DN10" s="624"/>
      <c r="DO10" s="624"/>
      <c r="DP10" s="625"/>
      <c r="DQ10" s="632">
        <v>58142</v>
      </c>
      <c r="DR10" s="624"/>
      <c r="DS10" s="624"/>
      <c r="DT10" s="624"/>
      <c r="DU10" s="624"/>
      <c r="DV10" s="624"/>
      <c r="DW10" s="624"/>
      <c r="DX10" s="624"/>
      <c r="DY10" s="624"/>
      <c r="DZ10" s="624"/>
      <c r="EA10" s="624"/>
      <c r="EB10" s="624"/>
      <c r="EC10" s="633"/>
    </row>
    <row r="11" spans="2:143" ht="11.25" customHeight="1" x14ac:dyDescent="0.2">
      <c r="B11" s="620" t="s">
        <v>236</v>
      </c>
      <c r="C11" s="621"/>
      <c r="D11" s="621"/>
      <c r="E11" s="621"/>
      <c r="F11" s="621"/>
      <c r="G11" s="621"/>
      <c r="H11" s="621"/>
      <c r="I11" s="621"/>
      <c r="J11" s="621"/>
      <c r="K11" s="621"/>
      <c r="L11" s="621"/>
      <c r="M11" s="621"/>
      <c r="N11" s="621"/>
      <c r="O11" s="621"/>
      <c r="P11" s="621"/>
      <c r="Q11" s="622"/>
      <c r="R11" s="623">
        <v>1769573</v>
      </c>
      <c r="S11" s="624"/>
      <c r="T11" s="624"/>
      <c r="U11" s="624"/>
      <c r="V11" s="624"/>
      <c r="W11" s="624"/>
      <c r="X11" s="624"/>
      <c r="Y11" s="625"/>
      <c r="Z11" s="628">
        <v>6.1</v>
      </c>
      <c r="AA11" s="629"/>
      <c r="AB11" s="629"/>
      <c r="AC11" s="635"/>
      <c r="AD11" s="632">
        <v>1769573</v>
      </c>
      <c r="AE11" s="624"/>
      <c r="AF11" s="624"/>
      <c r="AG11" s="624"/>
      <c r="AH11" s="624"/>
      <c r="AI11" s="624"/>
      <c r="AJ11" s="624"/>
      <c r="AK11" s="625"/>
      <c r="AL11" s="628">
        <v>11.1</v>
      </c>
      <c r="AM11" s="629"/>
      <c r="AN11" s="629"/>
      <c r="AO11" s="630"/>
      <c r="AP11" s="620" t="s">
        <v>237</v>
      </c>
      <c r="AQ11" s="621"/>
      <c r="AR11" s="621"/>
      <c r="AS11" s="621"/>
      <c r="AT11" s="621"/>
      <c r="AU11" s="621"/>
      <c r="AV11" s="621"/>
      <c r="AW11" s="621"/>
      <c r="AX11" s="621"/>
      <c r="AY11" s="621"/>
      <c r="AZ11" s="621"/>
      <c r="BA11" s="621"/>
      <c r="BB11" s="621"/>
      <c r="BC11" s="621"/>
      <c r="BD11" s="621"/>
      <c r="BE11" s="621"/>
      <c r="BF11" s="622"/>
      <c r="BG11" s="623">
        <v>339374</v>
      </c>
      <c r="BH11" s="624"/>
      <c r="BI11" s="624"/>
      <c r="BJ11" s="624"/>
      <c r="BK11" s="624"/>
      <c r="BL11" s="624"/>
      <c r="BM11" s="624"/>
      <c r="BN11" s="625"/>
      <c r="BO11" s="626">
        <v>3</v>
      </c>
      <c r="BP11" s="626"/>
      <c r="BQ11" s="626"/>
      <c r="BR11" s="626"/>
      <c r="BS11" s="627" t="s">
        <v>122</v>
      </c>
      <c r="BT11" s="627"/>
      <c r="BU11" s="627"/>
      <c r="BV11" s="627"/>
      <c r="BW11" s="627"/>
      <c r="BX11" s="627"/>
      <c r="BY11" s="627"/>
      <c r="BZ11" s="627"/>
      <c r="CA11" s="627"/>
      <c r="CB11" s="631"/>
      <c r="CD11" s="620" t="s">
        <v>238</v>
      </c>
      <c r="CE11" s="621"/>
      <c r="CF11" s="621"/>
      <c r="CG11" s="621"/>
      <c r="CH11" s="621"/>
      <c r="CI11" s="621"/>
      <c r="CJ11" s="621"/>
      <c r="CK11" s="621"/>
      <c r="CL11" s="621"/>
      <c r="CM11" s="621"/>
      <c r="CN11" s="621"/>
      <c r="CO11" s="621"/>
      <c r="CP11" s="621"/>
      <c r="CQ11" s="622"/>
      <c r="CR11" s="623">
        <v>308939</v>
      </c>
      <c r="CS11" s="624"/>
      <c r="CT11" s="624"/>
      <c r="CU11" s="624"/>
      <c r="CV11" s="624"/>
      <c r="CW11" s="624"/>
      <c r="CX11" s="624"/>
      <c r="CY11" s="625"/>
      <c r="CZ11" s="626">
        <v>1.1000000000000001</v>
      </c>
      <c r="DA11" s="626"/>
      <c r="DB11" s="626"/>
      <c r="DC11" s="626"/>
      <c r="DD11" s="632">
        <v>186635</v>
      </c>
      <c r="DE11" s="624"/>
      <c r="DF11" s="624"/>
      <c r="DG11" s="624"/>
      <c r="DH11" s="624"/>
      <c r="DI11" s="624"/>
      <c r="DJ11" s="624"/>
      <c r="DK11" s="624"/>
      <c r="DL11" s="624"/>
      <c r="DM11" s="624"/>
      <c r="DN11" s="624"/>
      <c r="DO11" s="624"/>
      <c r="DP11" s="625"/>
      <c r="DQ11" s="632">
        <v>128836</v>
      </c>
      <c r="DR11" s="624"/>
      <c r="DS11" s="624"/>
      <c r="DT11" s="624"/>
      <c r="DU11" s="624"/>
      <c r="DV11" s="624"/>
      <c r="DW11" s="624"/>
      <c r="DX11" s="624"/>
      <c r="DY11" s="624"/>
      <c r="DZ11" s="624"/>
      <c r="EA11" s="624"/>
      <c r="EB11" s="624"/>
      <c r="EC11" s="633"/>
    </row>
    <row r="12" spans="2:143" ht="11.25" customHeight="1" x14ac:dyDescent="0.2">
      <c r="B12" s="620" t="s">
        <v>239</v>
      </c>
      <c r="C12" s="621"/>
      <c r="D12" s="621"/>
      <c r="E12" s="621"/>
      <c r="F12" s="621"/>
      <c r="G12" s="621"/>
      <c r="H12" s="621"/>
      <c r="I12" s="621"/>
      <c r="J12" s="621"/>
      <c r="K12" s="621"/>
      <c r="L12" s="621"/>
      <c r="M12" s="621"/>
      <c r="N12" s="621"/>
      <c r="O12" s="621"/>
      <c r="P12" s="621"/>
      <c r="Q12" s="622"/>
      <c r="R12" s="623" t="s">
        <v>122</v>
      </c>
      <c r="S12" s="624"/>
      <c r="T12" s="624"/>
      <c r="U12" s="624"/>
      <c r="V12" s="624"/>
      <c r="W12" s="624"/>
      <c r="X12" s="624"/>
      <c r="Y12" s="625"/>
      <c r="Z12" s="626" t="s">
        <v>122</v>
      </c>
      <c r="AA12" s="626"/>
      <c r="AB12" s="626"/>
      <c r="AC12" s="626"/>
      <c r="AD12" s="627" t="s">
        <v>122</v>
      </c>
      <c r="AE12" s="627"/>
      <c r="AF12" s="627"/>
      <c r="AG12" s="627"/>
      <c r="AH12" s="627"/>
      <c r="AI12" s="627"/>
      <c r="AJ12" s="627"/>
      <c r="AK12" s="627"/>
      <c r="AL12" s="628" t="s">
        <v>122</v>
      </c>
      <c r="AM12" s="629"/>
      <c r="AN12" s="629"/>
      <c r="AO12" s="630"/>
      <c r="AP12" s="620" t="s">
        <v>240</v>
      </c>
      <c r="AQ12" s="621"/>
      <c r="AR12" s="621"/>
      <c r="AS12" s="621"/>
      <c r="AT12" s="621"/>
      <c r="AU12" s="621"/>
      <c r="AV12" s="621"/>
      <c r="AW12" s="621"/>
      <c r="AX12" s="621"/>
      <c r="AY12" s="621"/>
      <c r="AZ12" s="621"/>
      <c r="BA12" s="621"/>
      <c r="BB12" s="621"/>
      <c r="BC12" s="621"/>
      <c r="BD12" s="621"/>
      <c r="BE12" s="621"/>
      <c r="BF12" s="622"/>
      <c r="BG12" s="623">
        <v>5014282</v>
      </c>
      <c r="BH12" s="624"/>
      <c r="BI12" s="624"/>
      <c r="BJ12" s="624"/>
      <c r="BK12" s="624"/>
      <c r="BL12" s="624"/>
      <c r="BM12" s="624"/>
      <c r="BN12" s="625"/>
      <c r="BO12" s="626">
        <v>44.8</v>
      </c>
      <c r="BP12" s="626"/>
      <c r="BQ12" s="626"/>
      <c r="BR12" s="626"/>
      <c r="BS12" s="627" t="s">
        <v>122</v>
      </c>
      <c r="BT12" s="627"/>
      <c r="BU12" s="627"/>
      <c r="BV12" s="627"/>
      <c r="BW12" s="627"/>
      <c r="BX12" s="627"/>
      <c r="BY12" s="627"/>
      <c r="BZ12" s="627"/>
      <c r="CA12" s="627"/>
      <c r="CB12" s="631"/>
      <c r="CD12" s="620" t="s">
        <v>241</v>
      </c>
      <c r="CE12" s="621"/>
      <c r="CF12" s="621"/>
      <c r="CG12" s="621"/>
      <c r="CH12" s="621"/>
      <c r="CI12" s="621"/>
      <c r="CJ12" s="621"/>
      <c r="CK12" s="621"/>
      <c r="CL12" s="621"/>
      <c r="CM12" s="621"/>
      <c r="CN12" s="621"/>
      <c r="CO12" s="621"/>
      <c r="CP12" s="621"/>
      <c r="CQ12" s="622"/>
      <c r="CR12" s="623">
        <v>230485</v>
      </c>
      <c r="CS12" s="624"/>
      <c r="CT12" s="624"/>
      <c r="CU12" s="624"/>
      <c r="CV12" s="624"/>
      <c r="CW12" s="624"/>
      <c r="CX12" s="624"/>
      <c r="CY12" s="625"/>
      <c r="CZ12" s="626">
        <v>0.8</v>
      </c>
      <c r="DA12" s="626"/>
      <c r="DB12" s="626"/>
      <c r="DC12" s="626"/>
      <c r="DD12" s="632">
        <v>55066</v>
      </c>
      <c r="DE12" s="624"/>
      <c r="DF12" s="624"/>
      <c r="DG12" s="624"/>
      <c r="DH12" s="624"/>
      <c r="DI12" s="624"/>
      <c r="DJ12" s="624"/>
      <c r="DK12" s="624"/>
      <c r="DL12" s="624"/>
      <c r="DM12" s="624"/>
      <c r="DN12" s="624"/>
      <c r="DO12" s="624"/>
      <c r="DP12" s="625"/>
      <c r="DQ12" s="632">
        <v>128946</v>
      </c>
      <c r="DR12" s="624"/>
      <c r="DS12" s="624"/>
      <c r="DT12" s="624"/>
      <c r="DU12" s="624"/>
      <c r="DV12" s="624"/>
      <c r="DW12" s="624"/>
      <c r="DX12" s="624"/>
      <c r="DY12" s="624"/>
      <c r="DZ12" s="624"/>
      <c r="EA12" s="624"/>
      <c r="EB12" s="624"/>
      <c r="EC12" s="633"/>
    </row>
    <row r="13" spans="2:143" ht="11.25" customHeight="1" x14ac:dyDescent="0.2">
      <c r="B13" s="620" t="s">
        <v>242</v>
      </c>
      <c r="C13" s="621"/>
      <c r="D13" s="621"/>
      <c r="E13" s="621"/>
      <c r="F13" s="621"/>
      <c r="G13" s="621"/>
      <c r="H13" s="621"/>
      <c r="I13" s="621"/>
      <c r="J13" s="621"/>
      <c r="K13" s="621"/>
      <c r="L13" s="621"/>
      <c r="M13" s="621"/>
      <c r="N13" s="621"/>
      <c r="O13" s="621"/>
      <c r="P13" s="621"/>
      <c r="Q13" s="622"/>
      <c r="R13" s="623">
        <v>2456</v>
      </c>
      <c r="S13" s="624"/>
      <c r="T13" s="624"/>
      <c r="U13" s="624"/>
      <c r="V13" s="624"/>
      <c r="W13" s="624"/>
      <c r="X13" s="624"/>
      <c r="Y13" s="625"/>
      <c r="Z13" s="626">
        <v>0</v>
      </c>
      <c r="AA13" s="626"/>
      <c r="AB13" s="626"/>
      <c r="AC13" s="626"/>
      <c r="AD13" s="627">
        <v>2456</v>
      </c>
      <c r="AE13" s="627"/>
      <c r="AF13" s="627"/>
      <c r="AG13" s="627"/>
      <c r="AH13" s="627"/>
      <c r="AI13" s="627"/>
      <c r="AJ13" s="627"/>
      <c r="AK13" s="627"/>
      <c r="AL13" s="628">
        <v>0</v>
      </c>
      <c r="AM13" s="629"/>
      <c r="AN13" s="629"/>
      <c r="AO13" s="630"/>
      <c r="AP13" s="620" t="s">
        <v>243</v>
      </c>
      <c r="AQ13" s="621"/>
      <c r="AR13" s="621"/>
      <c r="AS13" s="621"/>
      <c r="AT13" s="621"/>
      <c r="AU13" s="621"/>
      <c r="AV13" s="621"/>
      <c r="AW13" s="621"/>
      <c r="AX13" s="621"/>
      <c r="AY13" s="621"/>
      <c r="AZ13" s="621"/>
      <c r="BA13" s="621"/>
      <c r="BB13" s="621"/>
      <c r="BC13" s="621"/>
      <c r="BD13" s="621"/>
      <c r="BE13" s="621"/>
      <c r="BF13" s="622"/>
      <c r="BG13" s="623">
        <v>5007968</v>
      </c>
      <c r="BH13" s="624"/>
      <c r="BI13" s="624"/>
      <c r="BJ13" s="624"/>
      <c r="BK13" s="624"/>
      <c r="BL13" s="624"/>
      <c r="BM13" s="624"/>
      <c r="BN13" s="625"/>
      <c r="BO13" s="626">
        <v>44.7</v>
      </c>
      <c r="BP13" s="626"/>
      <c r="BQ13" s="626"/>
      <c r="BR13" s="626"/>
      <c r="BS13" s="627" t="s">
        <v>122</v>
      </c>
      <c r="BT13" s="627"/>
      <c r="BU13" s="627"/>
      <c r="BV13" s="627"/>
      <c r="BW13" s="627"/>
      <c r="BX13" s="627"/>
      <c r="BY13" s="627"/>
      <c r="BZ13" s="627"/>
      <c r="CA13" s="627"/>
      <c r="CB13" s="631"/>
      <c r="CD13" s="620" t="s">
        <v>244</v>
      </c>
      <c r="CE13" s="621"/>
      <c r="CF13" s="621"/>
      <c r="CG13" s="621"/>
      <c r="CH13" s="621"/>
      <c r="CI13" s="621"/>
      <c r="CJ13" s="621"/>
      <c r="CK13" s="621"/>
      <c r="CL13" s="621"/>
      <c r="CM13" s="621"/>
      <c r="CN13" s="621"/>
      <c r="CO13" s="621"/>
      <c r="CP13" s="621"/>
      <c r="CQ13" s="622"/>
      <c r="CR13" s="623">
        <v>2259483</v>
      </c>
      <c r="CS13" s="624"/>
      <c r="CT13" s="624"/>
      <c r="CU13" s="624"/>
      <c r="CV13" s="624"/>
      <c r="CW13" s="624"/>
      <c r="CX13" s="624"/>
      <c r="CY13" s="625"/>
      <c r="CZ13" s="626">
        <v>8.1999999999999993</v>
      </c>
      <c r="DA13" s="626"/>
      <c r="DB13" s="626"/>
      <c r="DC13" s="626"/>
      <c r="DD13" s="632">
        <v>1201160</v>
      </c>
      <c r="DE13" s="624"/>
      <c r="DF13" s="624"/>
      <c r="DG13" s="624"/>
      <c r="DH13" s="624"/>
      <c r="DI13" s="624"/>
      <c r="DJ13" s="624"/>
      <c r="DK13" s="624"/>
      <c r="DL13" s="624"/>
      <c r="DM13" s="624"/>
      <c r="DN13" s="624"/>
      <c r="DO13" s="624"/>
      <c r="DP13" s="625"/>
      <c r="DQ13" s="632">
        <v>1480742</v>
      </c>
      <c r="DR13" s="624"/>
      <c r="DS13" s="624"/>
      <c r="DT13" s="624"/>
      <c r="DU13" s="624"/>
      <c r="DV13" s="624"/>
      <c r="DW13" s="624"/>
      <c r="DX13" s="624"/>
      <c r="DY13" s="624"/>
      <c r="DZ13" s="624"/>
      <c r="EA13" s="624"/>
      <c r="EB13" s="624"/>
      <c r="EC13" s="633"/>
    </row>
    <row r="14" spans="2:143" ht="11.25" customHeight="1" x14ac:dyDescent="0.2">
      <c r="B14" s="620" t="s">
        <v>245</v>
      </c>
      <c r="C14" s="621"/>
      <c r="D14" s="621"/>
      <c r="E14" s="621"/>
      <c r="F14" s="621"/>
      <c r="G14" s="621"/>
      <c r="H14" s="621"/>
      <c r="I14" s="621"/>
      <c r="J14" s="621"/>
      <c r="K14" s="621"/>
      <c r="L14" s="621"/>
      <c r="M14" s="621"/>
      <c r="N14" s="621"/>
      <c r="O14" s="621"/>
      <c r="P14" s="621"/>
      <c r="Q14" s="622"/>
      <c r="R14" s="623" t="s">
        <v>122</v>
      </c>
      <c r="S14" s="624"/>
      <c r="T14" s="624"/>
      <c r="U14" s="624"/>
      <c r="V14" s="624"/>
      <c r="W14" s="624"/>
      <c r="X14" s="624"/>
      <c r="Y14" s="625"/>
      <c r="Z14" s="626" t="s">
        <v>122</v>
      </c>
      <c r="AA14" s="626"/>
      <c r="AB14" s="626"/>
      <c r="AC14" s="626"/>
      <c r="AD14" s="627" t="s">
        <v>122</v>
      </c>
      <c r="AE14" s="627"/>
      <c r="AF14" s="627"/>
      <c r="AG14" s="627"/>
      <c r="AH14" s="627"/>
      <c r="AI14" s="627"/>
      <c r="AJ14" s="627"/>
      <c r="AK14" s="627"/>
      <c r="AL14" s="628" t="s">
        <v>122</v>
      </c>
      <c r="AM14" s="629"/>
      <c r="AN14" s="629"/>
      <c r="AO14" s="630"/>
      <c r="AP14" s="620" t="s">
        <v>246</v>
      </c>
      <c r="AQ14" s="621"/>
      <c r="AR14" s="621"/>
      <c r="AS14" s="621"/>
      <c r="AT14" s="621"/>
      <c r="AU14" s="621"/>
      <c r="AV14" s="621"/>
      <c r="AW14" s="621"/>
      <c r="AX14" s="621"/>
      <c r="AY14" s="621"/>
      <c r="AZ14" s="621"/>
      <c r="BA14" s="621"/>
      <c r="BB14" s="621"/>
      <c r="BC14" s="621"/>
      <c r="BD14" s="621"/>
      <c r="BE14" s="621"/>
      <c r="BF14" s="622"/>
      <c r="BG14" s="623">
        <v>186677</v>
      </c>
      <c r="BH14" s="624"/>
      <c r="BI14" s="624"/>
      <c r="BJ14" s="624"/>
      <c r="BK14" s="624"/>
      <c r="BL14" s="624"/>
      <c r="BM14" s="624"/>
      <c r="BN14" s="625"/>
      <c r="BO14" s="626">
        <v>1.7</v>
      </c>
      <c r="BP14" s="626"/>
      <c r="BQ14" s="626"/>
      <c r="BR14" s="626"/>
      <c r="BS14" s="627" t="s">
        <v>122</v>
      </c>
      <c r="BT14" s="627"/>
      <c r="BU14" s="627"/>
      <c r="BV14" s="627"/>
      <c r="BW14" s="627"/>
      <c r="BX14" s="627"/>
      <c r="BY14" s="627"/>
      <c r="BZ14" s="627"/>
      <c r="CA14" s="627"/>
      <c r="CB14" s="631"/>
      <c r="CD14" s="620" t="s">
        <v>247</v>
      </c>
      <c r="CE14" s="621"/>
      <c r="CF14" s="621"/>
      <c r="CG14" s="621"/>
      <c r="CH14" s="621"/>
      <c r="CI14" s="621"/>
      <c r="CJ14" s="621"/>
      <c r="CK14" s="621"/>
      <c r="CL14" s="621"/>
      <c r="CM14" s="621"/>
      <c r="CN14" s="621"/>
      <c r="CO14" s="621"/>
      <c r="CP14" s="621"/>
      <c r="CQ14" s="622"/>
      <c r="CR14" s="623">
        <v>939007</v>
      </c>
      <c r="CS14" s="624"/>
      <c r="CT14" s="624"/>
      <c r="CU14" s="624"/>
      <c r="CV14" s="624"/>
      <c r="CW14" s="624"/>
      <c r="CX14" s="624"/>
      <c r="CY14" s="625"/>
      <c r="CZ14" s="626">
        <v>3.4</v>
      </c>
      <c r="DA14" s="626"/>
      <c r="DB14" s="626"/>
      <c r="DC14" s="626"/>
      <c r="DD14" s="632">
        <v>10936</v>
      </c>
      <c r="DE14" s="624"/>
      <c r="DF14" s="624"/>
      <c r="DG14" s="624"/>
      <c r="DH14" s="624"/>
      <c r="DI14" s="624"/>
      <c r="DJ14" s="624"/>
      <c r="DK14" s="624"/>
      <c r="DL14" s="624"/>
      <c r="DM14" s="624"/>
      <c r="DN14" s="624"/>
      <c r="DO14" s="624"/>
      <c r="DP14" s="625"/>
      <c r="DQ14" s="632">
        <v>924712</v>
      </c>
      <c r="DR14" s="624"/>
      <c r="DS14" s="624"/>
      <c r="DT14" s="624"/>
      <c r="DU14" s="624"/>
      <c r="DV14" s="624"/>
      <c r="DW14" s="624"/>
      <c r="DX14" s="624"/>
      <c r="DY14" s="624"/>
      <c r="DZ14" s="624"/>
      <c r="EA14" s="624"/>
      <c r="EB14" s="624"/>
      <c r="EC14" s="633"/>
    </row>
    <row r="15" spans="2:143" ht="11.25" customHeight="1" x14ac:dyDescent="0.2">
      <c r="B15" s="620" t="s">
        <v>248</v>
      </c>
      <c r="C15" s="621"/>
      <c r="D15" s="621"/>
      <c r="E15" s="621"/>
      <c r="F15" s="621"/>
      <c r="G15" s="621"/>
      <c r="H15" s="621"/>
      <c r="I15" s="621"/>
      <c r="J15" s="621"/>
      <c r="K15" s="621"/>
      <c r="L15" s="621"/>
      <c r="M15" s="621"/>
      <c r="N15" s="621"/>
      <c r="O15" s="621"/>
      <c r="P15" s="621"/>
      <c r="Q15" s="622"/>
      <c r="R15" s="623">
        <v>47880</v>
      </c>
      <c r="S15" s="624"/>
      <c r="T15" s="624"/>
      <c r="U15" s="624"/>
      <c r="V15" s="624"/>
      <c r="W15" s="624"/>
      <c r="X15" s="624"/>
      <c r="Y15" s="625"/>
      <c r="Z15" s="626">
        <v>0.2</v>
      </c>
      <c r="AA15" s="626"/>
      <c r="AB15" s="626"/>
      <c r="AC15" s="626"/>
      <c r="AD15" s="627">
        <v>47880</v>
      </c>
      <c r="AE15" s="627"/>
      <c r="AF15" s="627"/>
      <c r="AG15" s="627"/>
      <c r="AH15" s="627"/>
      <c r="AI15" s="627"/>
      <c r="AJ15" s="627"/>
      <c r="AK15" s="627"/>
      <c r="AL15" s="628">
        <v>0.3</v>
      </c>
      <c r="AM15" s="629"/>
      <c r="AN15" s="629"/>
      <c r="AO15" s="630"/>
      <c r="AP15" s="620" t="s">
        <v>249</v>
      </c>
      <c r="AQ15" s="621"/>
      <c r="AR15" s="621"/>
      <c r="AS15" s="621"/>
      <c r="AT15" s="621"/>
      <c r="AU15" s="621"/>
      <c r="AV15" s="621"/>
      <c r="AW15" s="621"/>
      <c r="AX15" s="621"/>
      <c r="AY15" s="621"/>
      <c r="AZ15" s="621"/>
      <c r="BA15" s="621"/>
      <c r="BB15" s="621"/>
      <c r="BC15" s="621"/>
      <c r="BD15" s="621"/>
      <c r="BE15" s="621"/>
      <c r="BF15" s="622"/>
      <c r="BG15" s="623">
        <v>411276</v>
      </c>
      <c r="BH15" s="624"/>
      <c r="BI15" s="624"/>
      <c r="BJ15" s="624"/>
      <c r="BK15" s="624"/>
      <c r="BL15" s="624"/>
      <c r="BM15" s="624"/>
      <c r="BN15" s="625"/>
      <c r="BO15" s="626">
        <v>3.7</v>
      </c>
      <c r="BP15" s="626"/>
      <c r="BQ15" s="626"/>
      <c r="BR15" s="626"/>
      <c r="BS15" s="627" t="s">
        <v>122</v>
      </c>
      <c r="BT15" s="627"/>
      <c r="BU15" s="627"/>
      <c r="BV15" s="627"/>
      <c r="BW15" s="627"/>
      <c r="BX15" s="627"/>
      <c r="BY15" s="627"/>
      <c r="BZ15" s="627"/>
      <c r="CA15" s="627"/>
      <c r="CB15" s="631"/>
      <c r="CD15" s="620" t="s">
        <v>250</v>
      </c>
      <c r="CE15" s="621"/>
      <c r="CF15" s="621"/>
      <c r="CG15" s="621"/>
      <c r="CH15" s="621"/>
      <c r="CI15" s="621"/>
      <c r="CJ15" s="621"/>
      <c r="CK15" s="621"/>
      <c r="CL15" s="621"/>
      <c r="CM15" s="621"/>
      <c r="CN15" s="621"/>
      <c r="CO15" s="621"/>
      <c r="CP15" s="621"/>
      <c r="CQ15" s="622"/>
      <c r="CR15" s="623">
        <v>2860813</v>
      </c>
      <c r="CS15" s="624"/>
      <c r="CT15" s="624"/>
      <c r="CU15" s="624"/>
      <c r="CV15" s="624"/>
      <c r="CW15" s="624"/>
      <c r="CX15" s="624"/>
      <c r="CY15" s="625"/>
      <c r="CZ15" s="626">
        <v>10.3</v>
      </c>
      <c r="DA15" s="626"/>
      <c r="DB15" s="626"/>
      <c r="DC15" s="626"/>
      <c r="DD15" s="632">
        <v>89443</v>
      </c>
      <c r="DE15" s="624"/>
      <c r="DF15" s="624"/>
      <c r="DG15" s="624"/>
      <c r="DH15" s="624"/>
      <c r="DI15" s="624"/>
      <c r="DJ15" s="624"/>
      <c r="DK15" s="624"/>
      <c r="DL15" s="624"/>
      <c r="DM15" s="624"/>
      <c r="DN15" s="624"/>
      <c r="DO15" s="624"/>
      <c r="DP15" s="625"/>
      <c r="DQ15" s="632">
        <v>2262116</v>
      </c>
      <c r="DR15" s="624"/>
      <c r="DS15" s="624"/>
      <c r="DT15" s="624"/>
      <c r="DU15" s="624"/>
      <c r="DV15" s="624"/>
      <c r="DW15" s="624"/>
      <c r="DX15" s="624"/>
      <c r="DY15" s="624"/>
      <c r="DZ15" s="624"/>
      <c r="EA15" s="624"/>
      <c r="EB15" s="624"/>
      <c r="EC15" s="633"/>
    </row>
    <row r="16" spans="2:143" ht="11.25" customHeight="1" x14ac:dyDescent="0.2">
      <c r="B16" s="620" t="s">
        <v>251</v>
      </c>
      <c r="C16" s="621"/>
      <c r="D16" s="621"/>
      <c r="E16" s="621"/>
      <c r="F16" s="621"/>
      <c r="G16" s="621"/>
      <c r="H16" s="621"/>
      <c r="I16" s="621"/>
      <c r="J16" s="621"/>
      <c r="K16" s="621"/>
      <c r="L16" s="621"/>
      <c r="M16" s="621"/>
      <c r="N16" s="621"/>
      <c r="O16" s="621"/>
      <c r="P16" s="621"/>
      <c r="Q16" s="622"/>
      <c r="R16" s="623">
        <v>279375</v>
      </c>
      <c r="S16" s="624"/>
      <c r="T16" s="624"/>
      <c r="U16" s="624"/>
      <c r="V16" s="624"/>
      <c r="W16" s="624"/>
      <c r="X16" s="624"/>
      <c r="Y16" s="625"/>
      <c r="Z16" s="626">
        <v>1</v>
      </c>
      <c r="AA16" s="626"/>
      <c r="AB16" s="626"/>
      <c r="AC16" s="626"/>
      <c r="AD16" s="627">
        <v>279375</v>
      </c>
      <c r="AE16" s="627"/>
      <c r="AF16" s="627"/>
      <c r="AG16" s="627"/>
      <c r="AH16" s="627"/>
      <c r="AI16" s="627"/>
      <c r="AJ16" s="627"/>
      <c r="AK16" s="627"/>
      <c r="AL16" s="628">
        <v>1.8</v>
      </c>
      <c r="AM16" s="629"/>
      <c r="AN16" s="629"/>
      <c r="AO16" s="630"/>
      <c r="AP16" s="620" t="s">
        <v>252</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253</v>
      </c>
      <c r="CE16" s="621"/>
      <c r="CF16" s="621"/>
      <c r="CG16" s="621"/>
      <c r="CH16" s="621"/>
      <c r="CI16" s="621"/>
      <c r="CJ16" s="621"/>
      <c r="CK16" s="621"/>
      <c r="CL16" s="621"/>
      <c r="CM16" s="621"/>
      <c r="CN16" s="621"/>
      <c r="CO16" s="621"/>
      <c r="CP16" s="621"/>
      <c r="CQ16" s="622"/>
      <c r="CR16" s="623" t="s">
        <v>122</v>
      </c>
      <c r="CS16" s="624"/>
      <c r="CT16" s="624"/>
      <c r="CU16" s="624"/>
      <c r="CV16" s="624"/>
      <c r="CW16" s="624"/>
      <c r="CX16" s="624"/>
      <c r="CY16" s="625"/>
      <c r="CZ16" s="626" t="s">
        <v>122</v>
      </c>
      <c r="DA16" s="626"/>
      <c r="DB16" s="626"/>
      <c r="DC16" s="626"/>
      <c r="DD16" s="632" t="s">
        <v>122</v>
      </c>
      <c r="DE16" s="624"/>
      <c r="DF16" s="624"/>
      <c r="DG16" s="624"/>
      <c r="DH16" s="624"/>
      <c r="DI16" s="624"/>
      <c r="DJ16" s="624"/>
      <c r="DK16" s="624"/>
      <c r="DL16" s="624"/>
      <c r="DM16" s="624"/>
      <c r="DN16" s="624"/>
      <c r="DO16" s="624"/>
      <c r="DP16" s="625"/>
      <c r="DQ16" s="632" t="s">
        <v>122</v>
      </c>
      <c r="DR16" s="624"/>
      <c r="DS16" s="624"/>
      <c r="DT16" s="624"/>
      <c r="DU16" s="624"/>
      <c r="DV16" s="624"/>
      <c r="DW16" s="624"/>
      <c r="DX16" s="624"/>
      <c r="DY16" s="624"/>
      <c r="DZ16" s="624"/>
      <c r="EA16" s="624"/>
      <c r="EB16" s="624"/>
      <c r="EC16" s="633"/>
    </row>
    <row r="17" spans="2:133" ht="11.25" customHeight="1" x14ac:dyDescent="0.2">
      <c r="B17" s="620" t="s">
        <v>254</v>
      </c>
      <c r="C17" s="621"/>
      <c r="D17" s="621"/>
      <c r="E17" s="621"/>
      <c r="F17" s="621"/>
      <c r="G17" s="621"/>
      <c r="H17" s="621"/>
      <c r="I17" s="621"/>
      <c r="J17" s="621"/>
      <c r="K17" s="621"/>
      <c r="L17" s="621"/>
      <c r="M17" s="621"/>
      <c r="N17" s="621"/>
      <c r="O17" s="621"/>
      <c r="P17" s="621"/>
      <c r="Q17" s="622"/>
      <c r="R17" s="623">
        <v>416944</v>
      </c>
      <c r="S17" s="624"/>
      <c r="T17" s="624"/>
      <c r="U17" s="624"/>
      <c r="V17" s="624"/>
      <c r="W17" s="624"/>
      <c r="X17" s="624"/>
      <c r="Y17" s="625"/>
      <c r="Z17" s="626">
        <v>1.4</v>
      </c>
      <c r="AA17" s="626"/>
      <c r="AB17" s="626"/>
      <c r="AC17" s="626"/>
      <c r="AD17" s="627">
        <v>416944</v>
      </c>
      <c r="AE17" s="627"/>
      <c r="AF17" s="627"/>
      <c r="AG17" s="627"/>
      <c r="AH17" s="627"/>
      <c r="AI17" s="627"/>
      <c r="AJ17" s="627"/>
      <c r="AK17" s="627"/>
      <c r="AL17" s="628">
        <v>2.6</v>
      </c>
      <c r="AM17" s="629"/>
      <c r="AN17" s="629"/>
      <c r="AO17" s="630"/>
      <c r="AP17" s="620" t="s">
        <v>255</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256</v>
      </c>
      <c r="CE17" s="621"/>
      <c r="CF17" s="621"/>
      <c r="CG17" s="621"/>
      <c r="CH17" s="621"/>
      <c r="CI17" s="621"/>
      <c r="CJ17" s="621"/>
      <c r="CK17" s="621"/>
      <c r="CL17" s="621"/>
      <c r="CM17" s="621"/>
      <c r="CN17" s="621"/>
      <c r="CO17" s="621"/>
      <c r="CP17" s="621"/>
      <c r="CQ17" s="622"/>
      <c r="CR17" s="623">
        <v>1300850</v>
      </c>
      <c r="CS17" s="624"/>
      <c r="CT17" s="624"/>
      <c r="CU17" s="624"/>
      <c r="CV17" s="624"/>
      <c r="CW17" s="624"/>
      <c r="CX17" s="624"/>
      <c r="CY17" s="625"/>
      <c r="CZ17" s="626">
        <v>4.7</v>
      </c>
      <c r="DA17" s="626"/>
      <c r="DB17" s="626"/>
      <c r="DC17" s="626"/>
      <c r="DD17" s="632" t="s">
        <v>122</v>
      </c>
      <c r="DE17" s="624"/>
      <c r="DF17" s="624"/>
      <c r="DG17" s="624"/>
      <c r="DH17" s="624"/>
      <c r="DI17" s="624"/>
      <c r="DJ17" s="624"/>
      <c r="DK17" s="624"/>
      <c r="DL17" s="624"/>
      <c r="DM17" s="624"/>
      <c r="DN17" s="624"/>
      <c r="DO17" s="624"/>
      <c r="DP17" s="625"/>
      <c r="DQ17" s="632">
        <v>1300850</v>
      </c>
      <c r="DR17" s="624"/>
      <c r="DS17" s="624"/>
      <c r="DT17" s="624"/>
      <c r="DU17" s="624"/>
      <c r="DV17" s="624"/>
      <c r="DW17" s="624"/>
      <c r="DX17" s="624"/>
      <c r="DY17" s="624"/>
      <c r="DZ17" s="624"/>
      <c r="EA17" s="624"/>
      <c r="EB17" s="624"/>
      <c r="EC17" s="633"/>
    </row>
    <row r="18" spans="2:133" ht="11.25" customHeight="1" x14ac:dyDescent="0.2">
      <c r="B18" s="620" t="s">
        <v>257</v>
      </c>
      <c r="C18" s="621"/>
      <c r="D18" s="621"/>
      <c r="E18" s="621"/>
      <c r="F18" s="621"/>
      <c r="G18" s="621"/>
      <c r="H18" s="621"/>
      <c r="I18" s="621"/>
      <c r="J18" s="621"/>
      <c r="K18" s="621"/>
      <c r="L18" s="621"/>
      <c r="M18" s="621"/>
      <c r="N18" s="621"/>
      <c r="O18" s="621"/>
      <c r="P18" s="621"/>
      <c r="Q18" s="622"/>
      <c r="R18" s="623">
        <v>85345</v>
      </c>
      <c r="S18" s="624"/>
      <c r="T18" s="624"/>
      <c r="U18" s="624"/>
      <c r="V18" s="624"/>
      <c r="W18" s="624"/>
      <c r="X18" s="624"/>
      <c r="Y18" s="625"/>
      <c r="Z18" s="626">
        <v>0.3</v>
      </c>
      <c r="AA18" s="626"/>
      <c r="AB18" s="626"/>
      <c r="AC18" s="626"/>
      <c r="AD18" s="627">
        <v>85345</v>
      </c>
      <c r="AE18" s="627"/>
      <c r="AF18" s="627"/>
      <c r="AG18" s="627"/>
      <c r="AH18" s="627"/>
      <c r="AI18" s="627"/>
      <c r="AJ18" s="627"/>
      <c r="AK18" s="627"/>
      <c r="AL18" s="628">
        <v>0.5</v>
      </c>
      <c r="AM18" s="629"/>
      <c r="AN18" s="629"/>
      <c r="AO18" s="630"/>
      <c r="AP18" s="620" t="s">
        <v>258</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259</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2">
      <c r="B19" s="620" t="s">
        <v>260</v>
      </c>
      <c r="C19" s="621"/>
      <c r="D19" s="621"/>
      <c r="E19" s="621"/>
      <c r="F19" s="621"/>
      <c r="G19" s="621"/>
      <c r="H19" s="621"/>
      <c r="I19" s="621"/>
      <c r="J19" s="621"/>
      <c r="K19" s="621"/>
      <c r="L19" s="621"/>
      <c r="M19" s="621"/>
      <c r="N19" s="621"/>
      <c r="O19" s="621"/>
      <c r="P19" s="621"/>
      <c r="Q19" s="622"/>
      <c r="R19" s="623">
        <v>325781</v>
      </c>
      <c r="S19" s="624"/>
      <c r="T19" s="624"/>
      <c r="U19" s="624"/>
      <c r="V19" s="624"/>
      <c r="W19" s="624"/>
      <c r="X19" s="624"/>
      <c r="Y19" s="625"/>
      <c r="Z19" s="626">
        <v>1.1000000000000001</v>
      </c>
      <c r="AA19" s="626"/>
      <c r="AB19" s="626"/>
      <c r="AC19" s="626"/>
      <c r="AD19" s="627">
        <v>325781</v>
      </c>
      <c r="AE19" s="627"/>
      <c r="AF19" s="627"/>
      <c r="AG19" s="627"/>
      <c r="AH19" s="627"/>
      <c r="AI19" s="627"/>
      <c r="AJ19" s="627"/>
      <c r="AK19" s="627"/>
      <c r="AL19" s="628">
        <v>2</v>
      </c>
      <c r="AM19" s="629"/>
      <c r="AN19" s="629"/>
      <c r="AO19" s="630"/>
      <c r="AP19" s="620" t="s">
        <v>261</v>
      </c>
      <c r="AQ19" s="621"/>
      <c r="AR19" s="621"/>
      <c r="AS19" s="621"/>
      <c r="AT19" s="621"/>
      <c r="AU19" s="621"/>
      <c r="AV19" s="621"/>
      <c r="AW19" s="621"/>
      <c r="AX19" s="621"/>
      <c r="AY19" s="621"/>
      <c r="AZ19" s="621"/>
      <c r="BA19" s="621"/>
      <c r="BB19" s="621"/>
      <c r="BC19" s="621"/>
      <c r="BD19" s="621"/>
      <c r="BE19" s="621"/>
      <c r="BF19" s="622"/>
      <c r="BG19" s="623">
        <v>736079</v>
      </c>
      <c r="BH19" s="624"/>
      <c r="BI19" s="624"/>
      <c r="BJ19" s="624"/>
      <c r="BK19" s="624"/>
      <c r="BL19" s="624"/>
      <c r="BM19" s="624"/>
      <c r="BN19" s="625"/>
      <c r="BO19" s="626">
        <v>6.6</v>
      </c>
      <c r="BP19" s="626"/>
      <c r="BQ19" s="626"/>
      <c r="BR19" s="626"/>
      <c r="BS19" s="627" t="s">
        <v>122</v>
      </c>
      <c r="BT19" s="627"/>
      <c r="BU19" s="627"/>
      <c r="BV19" s="627"/>
      <c r="BW19" s="627"/>
      <c r="BX19" s="627"/>
      <c r="BY19" s="627"/>
      <c r="BZ19" s="627"/>
      <c r="CA19" s="627"/>
      <c r="CB19" s="631"/>
      <c r="CD19" s="620" t="s">
        <v>262</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2">
      <c r="B20" s="636" t="s">
        <v>263</v>
      </c>
      <c r="C20" s="637"/>
      <c r="D20" s="637"/>
      <c r="E20" s="637"/>
      <c r="F20" s="637"/>
      <c r="G20" s="637"/>
      <c r="H20" s="637"/>
      <c r="I20" s="637"/>
      <c r="J20" s="637"/>
      <c r="K20" s="637"/>
      <c r="L20" s="637"/>
      <c r="M20" s="637"/>
      <c r="N20" s="637"/>
      <c r="O20" s="637"/>
      <c r="P20" s="637"/>
      <c r="Q20" s="638"/>
      <c r="R20" s="623">
        <v>5818</v>
      </c>
      <c r="S20" s="624"/>
      <c r="T20" s="624"/>
      <c r="U20" s="624"/>
      <c r="V20" s="624"/>
      <c r="W20" s="624"/>
      <c r="X20" s="624"/>
      <c r="Y20" s="625"/>
      <c r="Z20" s="626">
        <v>0</v>
      </c>
      <c r="AA20" s="626"/>
      <c r="AB20" s="626"/>
      <c r="AC20" s="626"/>
      <c r="AD20" s="627">
        <v>5818</v>
      </c>
      <c r="AE20" s="627"/>
      <c r="AF20" s="627"/>
      <c r="AG20" s="627"/>
      <c r="AH20" s="627"/>
      <c r="AI20" s="627"/>
      <c r="AJ20" s="627"/>
      <c r="AK20" s="627"/>
      <c r="AL20" s="628">
        <v>0</v>
      </c>
      <c r="AM20" s="629"/>
      <c r="AN20" s="629"/>
      <c r="AO20" s="630"/>
      <c r="AP20" s="620" t="s">
        <v>264</v>
      </c>
      <c r="AQ20" s="621"/>
      <c r="AR20" s="621"/>
      <c r="AS20" s="621"/>
      <c r="AT20" s="621"/>
      <c r="AU20" s="621"/>
      <c r="AV20" s="621"/>
      <c r="AW20" s="621"/>
      <c r="AX20" s="621"/>
      <c r="AY20" s="621"/>
      <c r="AZ20" s="621"/>
      <c r="BA20" s="621"/>
      <c r="BB20" s="621"/>
      <c r="BC20" s="621"/>
      <c r="BD20" s="621"/>
      <c r="BE20" s="621"/>
      <c r="BF20" s="622"/>
      <c r="BG20" s="623">
        <v>736079</v>
      </c>
      <c r="BH20" s="624"/>
      <c r="BI20" s="624"/>
      <c r="BJ20" s="624"/>
      <c r="BK20" s="624"/>
      <c r="BL20" s="624"/>
      <c r="BM20" s="624"/>
      <c r="BN20" s="625"/>
      <c r="BO20" s="626">
        <v>6.6</v>
      </c>
      <c r="BP20" s="626"/>
      <c r="BQ20" s="626"/>
      <c r="BR20" s="626"/>
      <c r="BS20" s="627" t="s">
        <v>122</v>
      </c>
      <c r="BT20" s="627"/>
      <c r="BU20" s="627"/>
      <c r="BV20" s="627"/>
      <c r="BW20" s="627"/>
      <c r="BX20" s="627"/>
      <c r="BY20" s="627"/>
      <c r="BZ20" s="627"/>
      <c r="CA20" s="627"/>
      <c r="CB20" s="631"/>
      <c r="CD20" s="620" t="s">
        <v>265</v>
      </c>
      <c r="CE20" s="621"/>
      <c r="CF20" s="621"/>
      <c r="CG20" s="621"/>
      <c r="CH20" s="621"/>
      <c r="CI20" s="621"/>
      <c r="CJ20" s="621"/>
      <c r="CK20" s="621"/>
      <c r="CL20" s="621"/>
      <c r="CM20" s="621"/>
      <c r="CN20" s="621"/>
      <c r="CO20" s="621"/>
      <c r="CP20" s="621"/>
      <c r="CQ20" s="622"/>
      <c r="CR20" s="623">
        <v>27648684</v>
      </c>
      <c r="CS20" s="624"/>
      <c r="CT20" s="624"/>
      <c r="CU20" s="624"/>
      <c r="CV20" s="624"/>
      <c r="CW20" s="624"/>
      <c r="CX20" s="624"/>
      <c r="CY20" s="625"/>
      <c r="CZ20" s="626">
        <v>100</v>
      </c>
      <c r="DA20" s="626"/>
      <c r="DB20" s="626"/>
      <c r="DC20" s="626"/>
      <c r="DD20" s="632">
        <v>2384629</v>
      </c>
      <c r="DE20" s="624"/>
      <c r="DF20" s="624"/>
      <c r="DG20" s="624"/>
      <c r="DH20" s="624"/>
      <c r="DI20" s="624"/>
      <c r="DJ20" s="624"/>
      <c r="DK20" s="624"/>
      <c r="DL20" s="624"/>
      <c r="DM20" s="624"/>
      <c r="DN20" s="624"/>
      <c r="DO20" s="624"/>
      <c r="DP20" s="625"/>
      <c r="DQ20" s="632">
        <v>19278385</v>
      </c>
      <c r="DR20" s="624"/>
      <c r="DS20" s="624"/>
      <c r="DT20" s="624"/>
      <c r="DU20" s="624"/>
      <c r="DV20" s="624"/>
      <c r="DW20" s="624"/>
      <c r="DX20" s="624"/>
      <c r="DY20" s="624"/>
      <c r="DZ20" s="624"/>
      <c r="EA20" s="624"/>
      <c r="EB20" s="624"/>
      <c r="EC20" s="633"/>
    </row>
    <row r="21" spans="2:133" ht="11.25" customHeight="1" x14ac:dyDescent="0.2">
      <c r="B21" s="620" t="s">
        <v>266</v>
      </c>
      <c r="C21" s="621"/>
      <c r="D21" s="621"/>
      <c r="E21" s="621"/>
      <c r="F21" s="621"/>
      <c r="G21" s="621"/>
      <c r="H21" s="621"/>
      <c r="I21" s="621"/>
      <c r="J21" s="621"/>
      <c r="K21" s="621"/>
      <c r="L21" s="621"/>
      <c r="M21" s="621"/>
      <c r="N21" s="621"/>
      <c r="O21" s="621"/>
      <c r="P21" s="621"/>
      <c r="Q21" s="622"/>
      <c r="R21" s="623">
        <v>2462330</v>
      </c>
      <c r="S21" s="624"/>
      <c r="T21" s="624"/>
      <c r="U21" s="624"/>
      <c r="V21" s="624"/>
      <c r="W21" s="624"/>
      <c r="X21" s="624"/>
      <c r="Y21" s="625"/>
      <c r="Z21" s="626">
        <v>8.4</v>
      </c>
      <c r="AA21" s="626"/>
      <c r="AB21" s="626"/>
      <c r="AC21" s="626"/>
      <c r="AD21" s="627">
        <v>2258367</v>
      </c>
      <c r="AE21" s="627"/>
      <c r="AF21" s="627"/>
      <c r="AG21" s="627"/>
      <c r="AH21" s="627"/>
      <c r="AI21" s="627"/>
      <c r="AJ21" s="627"/>
      <c r="AK21" s="627"/>
      <c r="AL21" s="628">
        <v>14.2</v>
      </c>
      <c r="AM21" s="629"/>
      <c r="AN21" s="629"/>
      <c r="AO21" s="630"/>
      <c r="AP21" s="620" t="s">
        <v>267</v>
      </c>
      <c r="AQ21" s="639"/>
      <c r="AR21" s="639"/>
      <c r="AS21" s="639"/>
      <c r="AT21" s="639"/>
      <c r="AU21" s="639"/>
      <c r="AV21" s="639"/>
      <c r="AW21" s="639"/>
      <c r="AX21" s="639"/>
      <c r="AY21" s="639"/>
      <c r="AZ21" s="639"/>
      <c r="BA21" s="639"/>
      <c r="BB21" s="639"/>
      <c r="BC21" s="639"/>
      <c r="BD21" s="639"/>
      <c r="BE21" s="639"/>
      <c r="BF21" s="640"/>
      <c r="BG21" s="623" t="s">
        <v>122</v>
      </c>
      <c r="BH21" s="624"/>
      <c r="BI21" s="624"/>
      <c r="BJ21" s="624"/>
      <c r="BK21" s="624"/>
      <c r="BL21" s="624"/>
      <c r="BM21" s="624"/>
      <c r="BN21" s="625"/>
      <c r="BO21" s="626" t="s">
        <v>122</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2">
      <c r="B22" s="620" t="s">
        <v>268</v>
      </c>
      <c r="C22" s="621"/>
      <c r="D22" s="621"/>
      <c r="E22" s="621"/>
      <c r="F22" s="621"/>
      <c r="G22" s="621"/>
      <c r="H22" s="621"/>
      <c r="I22" s="621"/>
      <c r="J22" s="621"/>
      <c r="K22" s="621"/>
      <c r="L22" s="621"/>
      <c r="M22" s="621"/>
      <c r="N22" s="621"/>
      <c r="O22" s="621"/>
      <c r="P22" s="621"/>
      <c r="Q22" s="622"/>
      <c r="R22" s="623">
        <v>2258367</v>
      </c>
      <c r="S22" s="624"/>
      <c r="T22" s="624"/>
      <c r="U22" s="624"/>
      <c r="V22" s="624"/>
      <c r="W22" s="624"/>
      <c r="X22" s="624"/>
      <c r="Y22" s="625"/>
      <c r="Z22" s="626">
        <v>7.7</v>
      </c>
      <c r="AA22" s="626"/>
      <c r="AB22" s="626"/>
      <c r="AC22" s="626"/>
      <c r="AD22" s="627">
        <v>2258367</v>
      </c>
      <c r="AE22" s="627"/>
      <c r="AF22" s="627"/>
      <c r="AG22" s="627"/>
      <c r="AH22" s="627"/>
      <c r="AI22" s="627"/>
      <c r="AJ22" s="627"/>
      <c r="AK22" s="627"/>
      <c r="AL22" s="628">
        <v>14.2</v>
      </c>
      <c r="AM22" s="629"/>
      <c r="AN22" s="629"/>
      <c r="AO22" s="630"/>
      <c r="AP22" s="620" t="s">
        <v>269</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270</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2">
      <c r="B23" s="620" t="s">
        <v>271</v>
      </c>
      <c r="C23" s="621"/>
      <c r="D23" s="621"/>
      <c r="E23" s="621"/>
      <c r="F23" s="621"/>
      <c r="G23" s="621"/>
      <c r="H23" s="621"/>
      <c r="I23" s="621"/>
      <c r="J23" s="621"/>
      <c r="K23" s="621"/>
      <c r="L23" s="621"/>
      <c r="M23" s="621"/>
      <c r="N23" s="621"/>
      <c r="O23" s="621"/>
      <c r="P23" s="621"/>
      <c r="Q23" s="622"/>
      <c r="R23" s="623">
        <v>203963</v>
      </c>
      <c r="S23" s="624"/>
      <c r="T23" s="624"/>
      <c r="U23" s="624"/>
      <c r="V23" s="624"/>
      <c r="W23" s="624"/>
      <c r="X23" s="624"/>
      <c r="Y23" s="625"/>
      <c r="Z23" s="626">
        <v>0.7</v>
      </c>
      <c r="AA23" s="626"/>
      <c r="AB23" s="626"/>
      <c r="AC23" s="626"/>
      <c r="AD23" s="627" t="s">
        <v>122</v>
      </c>
      <c r="AE23" s="627"/>
      <c r="AF23" s="627"/>
      <c r="AG23" s="627"/>
      <c r="AH23" s="627"/>
      <c r="AI23" s="627"/>
      <c r="AJ23" s="627"/>
      <c r="AK23" s="627"/>
      <c r="AL23" s="628" t="s">
        <v>122</v>
      </c>
      <c r="AM23" s="629"/>
      <c r="AN23" s="629"/>
      <c r="AO23" s="630"/>
      <c r="AP23" s="620" t="s">
        <v>272</v>
      </c>
      <c r="AQ23" s="639"/>
      <c r="AR23" s="639"/>
      <c r="AS23" s="639"/>
      <c r="AT23" s="639"/>
      <c r="AU23" s="639"/>
      <c r="AV23" s="639"/>
      <c r="AW23" s="639"/>
      <c r="AX23" s="639"/>
      <c r="AY23" s="639"/>
      <c r="AZ23" s="639"/>
      <c r="BA23" s="639"/>
      <c r="BB23" s="639"/>
      <c r="BC23" s="639"/>
      <c r="BD23" s="639"/>
      <c r="BE23" s="639"/>
      <c r="BF23" s="640"/>
      <c r="BG23" s="623">
        <v>736079</v>
      </c>
      <c r="BH23" s="624"/>
      <c r="BI23" s="624"/>
      <c r="BJ23" s="624"/>
      <c r="BK23" s="624"/>
      <c r="BL23" s="624"/>
      <c r="BM23" s="624"/>
      <c r="BN23" s="625"/>
      <c r="BO23" s="626">
        <v>6.6</v>
      </c>
      <c r="BP23" s="626"/>
      <c r="BQ23" s="626"/>
      <c r="BR23" s="626"/>
      <c r="BS23" s="627" t="s">
        <v>122</v>
      </c>
      <c r="BT23" s="627"/>
      <c r="BU23" s="627"/>
      <c r="BV23" s="627"/>
      <c r="BW23" s="627"/>
      <c r="BX23" s="627"/>
      <c r="BY23" s="627"/>
      <c r="BZ23" s="627"/>
      <c r="CA23" s="627"/>
      <c r="CB23" s="631"/>
      <c r="CD23" s="605" t="s">
        <v>212</v>
      </c>
      <c r="CE23" s="606"/>
      <c r="CF23" s="606"/>
      <c r="CG23" s="606"/>
      <c r="CH23" s="606"/>
      <c r="CI23" s="606"/>
      <c r="CJ23" s="606"/>
      <c r="CK23" s="606"/>
      <c r="CL23" s="606"/>
      <c r="CM23" s="606"/>
      <c r="CN23" s="606"/>
      <c r="CO23" s="606"/>
      <c r="CP23" s="606"/>
      <c r="CQ23" s="607"/>
      <c r="CR23" s="605" t="s">
        <v>273</v>
      </c>
      <c r="CS23" s="606"/>
      <c r="CT23" s="606"/>
      <c r="CU23" s="606"/>
      <c r="CV23" s="606"/>
      <c r="CW23" s="606"/>
      <c r="CX23" s="606"/>
      <c r="CY23" s="607"/>
      <c r="CZ23" s="605" t="s">
        <v>274</v>
      </c>
      <c r="DA23" s="606"/>
      <c r="DB23" s="606"/>
      <c r="DC23" s="607"/>
      <c r="DD23" s="605" t="s">
        <v>275</v>
      </c>
      <c r="DE23" s="606"/>
      <c r="DF23" s="606"/>
      <c r="DG23" s="606"/>
      <c r="DH23" s="606"/>
      <c r="DI23" s="606"/>
      <c r="DJ23" s="606"/>
      <c r="DK23" s="607"/>
      <c r="DL23" s="650" t="s">
        <v>276</v>
      </c>
      <c r="DM23" s="651"/>
      <c r="DN23" s="651"/>
      <c r="DO23" s="651"/>
      <c r="DP23" s="651"/>
      <c r="DQ23" s="651"/>
      <c r="DR23" s="651"/>
      <c r="DS23" s="651"/>
      <c r="DT23" s="651"/>
      <c r="DU23" s="651"/>
      <c r="DV23" s="652"/>
      <c r="DW23" s="605" t="s">
        <v>277</v>
      </c>
      <c r="DX23" s="606"/>
      <c r="DY23" s="606"/>
      <c r="DZ23" s="606"/>
      <c r="EA23" s="606"/>
      <c r="EB23" s="606"/>
      <c r="EC23" s="607"/>
    </row>
    <row r="24" spans="2:133" ht="11.25" customHeight="1" x14ac:dyDescent="0.2">
      <c r="B24" s="620" t="s">
        <v>278</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279</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280</v>
      </c>
      <c r="CE24" s="610"/>
      <c r="CF24" s="610"/>
      <c r="CG24" s="610"/>
      <c r="CH24" s="610"/>
      <c r="CI24" s="610"/>
      <c r="CJ24" s="610"/>
      <c r="CK24" s="610"/>
      <c r="CL24" s="610"/>
      <c r="CM24" s="610"/>
      <c r="CN24" s="610"/>
      <c r="CO24" s="610"/>
      <c r="CP24" s="610"/>
      <c r="CQ24" s="611"/>
      <c r="CR24" s="612">
        <v>13874531</v>
      </c>
      <c r="CS24" s="613"/>
      <c r="CT24" s="613"/>
      <c r="CU24" s="613"/>
      <c r="CV24" s="613"/>
      <c r="CW24" s="613"/>
      <c r="CX24" s="613"/>
      <c r="CY24" s="614"/>
      <c r="CZ24" s="617">
        <v>50.2</v>
      </c>
      <c r="DA24" s="618"/>
      <c r="DB24" s="618"/>
      <c r="DC24" s="634"/>
      <c r="DD24" s="658">
        <v>8815499</v>
      </c>
      <c r="DE24" s="613"/>
      <c r="DF24" s="613"/>
      <c r="DG24" s="613"/>
      <c r="DH24" s="613"/>
      <c r="DI24" s="613"/>
      <c r="DJ24" s="613"/>
      <c r="DK24" s="614"/>
      <c r="DL24" s="658">
        <v>7917637</v>
      </c>
      <c r="DM24" s="613"/>
      <c r="DN24" s="613"/>
      <c r="DO24" s="613"/>
      <c r="DP24" s="613"/>
      <c r="DQ24" s="613"/>
      <c r="DR24" s="613"/>
      <c r="DS24" s="613"/>
      <c r="DT24" s="613"/>
      <c r="DU24" s="613"/>
      <c r="DV24" s="614"/>
      <c r="DW24" s="617">
        <v>49.7</v>
      </c>
      <c r="DX24" s="618"/>
      <c r="DY24" s="618"/>
      <c r="DZ24" s="618"/>
      <c r="EA24" s="618"/>
      <c r="EB24" s="618"/>
      <c r="EC24" s="619"/>
    </row>
    <row r="25" spans="2:133" ht="11.25" customHeight="1" x14ac:dyDescent="0.2">
      <c r="B25" s="620" t="s">
        <v>281</v>
      </c>
      <c r="C25" s="621"/>
      <c r="D25" s="621"/>
      <c r="E25" s="621"/>
      <c r="F25" s="621"/>
      <c r="G25" s="621"/>
      <c r="H25" s="621"/>
      <c r="I25" s="621"/>
      <c r="J25" s="621"/>
      <c r="K25" s="621"/>
      <c r="L25" s="621"/>
      <c r="M25" s="621"/>
      <c r="N25" s="621"/>
      <c r="O25" s="621"/>
      <c r="P25" s="621"/>
      <c r="Q25" s="622"/>
      <c r="R25" s="623">
        <v>16683031</v>
      </c>
      <c r="S25" s="624"/>
      <c r="T25" s="624"/>
      <c r="U25" s="624"/>
      <c r="V25" s="624"/>
      <c r="W25" s="624"/>
      <c r="X25" s="624"/>
      <c r="Y25" s="625"/>
      <c r="Z25" s="626">
        <v>57.1</v>
      </c>
      <c r="AA25" s="626"/>
      <c r="AB25" s="626"/>
      <c r="AC25" s="626"/>
      <c r="AD25" s="627">
        <v>15742989</v>
      </c>
      <c r="AE25" s="627"/>
      <c r="AF25" s="627"/>
      <c r="AG25" s="627"/>
      <c r="AH25" s="627"/>
      <c r="AI25" s="627"/>
      <c r="AJ25" s="627"/>
      <c r="AK25" s="627"/>
      <c r="AL25" s="628">
        <v>98.9</v>
      </c>
      <c r="AM25" s="629"/>
      <c r="AN25" s="629"/>
      <c r="AO25" s="630"/>
      <c r="AP25" s="620" t="s">
        <v>282</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283</v>
      </c>
      <c r="CE25" s="621"/>
      <c r="CF25" s="621"/>
      <c r="CG25" s="621"/>
      <c r="CH25" s="621"/>
      <c r="CI25" s="621"/>
      <c r="CJ25" s="621"/>
      <c r="CK25" s="621"/>
      <c r="CL25" s="621"/>
      <c r="CM25" s="621"/>
      <c r="CN25" s="621"/>
      <c r="CO25" s="621"/>
      <c r="CP25" s="621"/>
      <c r="CQ25" s="622"/>
      <c r="CR25" s="623">
        <v>4811665</v>
      </c>
      <c r="CS25" s="655"/>
      <c r="CT25" s="655"/>
      <c r="CU25" s="655"/>
      <c r="CV25" s="655"/>
      <c r="CW25" s="655"/>
      <c r="CX25" s="655"/>
      <c r="CY25" s="656"/>
      <c r="CZ25" s="628">
        <v>17.399999999999999</v>
      </c>
      <c r="DA25" s="653"/>
      <c r="DB25" s="653"/>
      <c r="DC25" s="657"/>
      <c r="DD25" s="632">
        <v>4403134</v>
      </c>
      <c r="DE25" s="655"/>
      <c r="DF25" s="655"/>
      <c r="DG25" s="655"/>
      <c r="DH25" s="655"/>
      <c r="DI25" s="655"/>
      <c r="DJ25" s="655"/>
      <c r="DK25" s="656"/>
      <c r="DL25" s="632">
        <v>4350564</v>
      </c>
      <c r="DM25" s="655"/>
      <c r="DN25" s="655"/>
      <c r="DO25" s="655"/>
      <c r="DP25" s="655"/>
      <c r="DQ25" s="655"/>
      <c r="DR25" s="655"/>
      <c r="DS25" s="655"/>
      <c r="DT25" s="655"/>
      <c r="DU25" s="655"/>
      <c r="DV25" s="656"/>
      <c r="DW25" s="628">
        <v>27.3</v>
      </c>
      <c r="DX25" s="653"/>
      <c r="DY25" s="653"/>
      <c r="DZ25" s="653"/>
      <c r="EA25" s="653"/>
      <c r="EB25" s="653"/>
      <c r="EC25" s="654"/>
    </row>
    <row r="26" spans="2:133" ht="11.25" customHeight="1" x14ac:dyDescent="0.2">
      <c r="B26" s="620" t="s">
        <v>284</v>
      </c>
      <c r="C26" s="621"/>
      <c r="D26" s="621"/>
      <c r="E26" s="621"/>
      <c r="F26" s="621"/>
      <c r="G26" s="621"/>
      <c r="H26" s="621"/>
      <c r="I26" s="621"/>
      <c r="J26" s="621"/>
      <c r="K26" s="621"/>
      <c r="L26" s="621"/>
      <c r="M26" s="621"/>
      <c r="N26" s="621"/>
      <c r="O26" s="621"/>
      <c r="P26" s="621"/>
      <c r="Q26" s="622"/>
      <c r="R26" s="623">
        <v>7494</v>
      </c>
      <c r="S26" s="624"/>
      <c r="T26" s="624"/>
      <c r="U26" s="624"/>
      <c r="V26" s="624"/>
      <c r="W26" s="624"/>
      <c r="X26" s="624"/>
      <c r="Y26" s="625"/>
      <c r="Z26" s="626">
        <v>0</v>
      </c>
      <c r="AA26" s="626"/>
      <c r="AB26" s="626"/>
      <c r="AC26" s="626"/>
      <c r="AD26" s="627">
        <v>7494</v>
      </c>
      <c r="AE26" s="627"/>
      <c r="AF26" s="627"/>
      <c r="AG26" s="627"/>
      <c r="AH26" s="627"/>
      <c r="AI26" s="627"/>
      <c r="AJ26" s="627"/>
      <c r="AK26" s="627"/>
      <c r="AL26" s="628">
        <v>0</v>
      </c>
      <c r="AM26" s="629"/>
      <c r="AN26" s="629"/>
      <c r="AO26" s="630"/>
      <c r="AP26" s="620" t="s">
        <v>285</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286</v>
      </c>
      <c r="CE26" s="621"/>
      <c r="CF26" s="621"/>
      <c r="CG26" s="621"/>
      <c r="CH26" s="621"/>
      <c r="CI26" s="621"/>
      <c r="CJ26" s="621"/>
      <c r="CK26" s="621"/>
      <c r="CL26" s="621"/>
      <c r="CM26" s="621"/>
      <c r="CN26" s="621"/>
      <c r="CO26" s="621"/>
      <c r="CP26" s="621"/>
      <c r="CQ26" s="622"/>
      <c r="CR26" s="623">
        <v>2384290</v>
      </c>
      <c r="CS26" s="624"/>
      <c r="CT26" s="624"/>
      <c r="CU26" s="624"/>
      <c r="CV26" s="624"/>
      <c r="CW26" s="624"/>
      <c r="CX26" s="624"/>
      <c r="CY26" s="625"/>
      <c r="CZ26" s="628">
        <v>8.6</v>
      </c>
      <c r="DA26" s="653"/>
      <c r="DB26" s="653"/>
      <c r="DC26" s="657"/>
      <c r="DD26" s="632">
        <v>2160181</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3"/>
      <c r="DY26" s="653"/>
      <c r="DZ26" s="653"/>
      <c r="EA26" s="653"/>
      <c r="EB26" s="653"/>
      <c r="EC26" s="654"/>
    </row>
    <row r="27" spans="2:133" ht="11.25" customHeight="1" x14ac:dyDescent="0.2">
      <c r="B27" s="620" t="s">
        <v>287</v>
      </c>
      <c r="C27" s="621"/>
      <c r="D27" s="621"/>
      <c r="E27" s="621"/>
      <c r="F27" s="621"/>
      <c r="G27" s="621"/>
      <c r="H27" s="621"/>
      <c r="I27" s="621"/>
      <c r="J27" s="621"/>
      <c r="K27" s="621"/>
      <c r="L27" s="621"/>
      <c r="M27" s="621"/>
      <c r="N27" s="621"/>
      <c r="O27" s="621"/>
      <c r="P27" s="621"/>
      <c r="Q27" s="622"/>
      <c r="R27" s="623">
        <v>111898</v>
      </c>
      <c r="S27" s="624"/>
      <c r="T27" s="624"/>
      <c r="U27" s="624"/>
      <c r="V27" s="624"/>
      <c r="W27" s="624"/>
      <c r="X27" s="624"/>
      <c r="Y27" s="625"/>
      <c r="Z27" s="626">
        <v>0.4</v>
      </c>
      <c r="AA27" s="626"/>
      <c r="AB27" s="626"/>
      <c r="AC27" s="626"/>
      <c r="AD27" s="627">
        <v>2127</v>
      </c>
      <c r="AE27" s="627"/>
      <c r="AF27" s="627"/>
      <c r="AG27" s="627"/>
      <c r="AH27" s="627"/>
      <c r="AI27" s="627"/>
      <c r="AJ27" s="627"/>
      <c r="AK27" s="627"/>
      <c r="AL27" s="628">
        <v>0</v>
      </c>
      <c r="AM27" s="629"/>
      <c r="AN27" s="629"/>
      <c r="AO27" s="630"/>
      <c r="AP27" s="620" t="s">
        <v>288</v>
      </c>
      <c r="AQ27" s="621"/>
      <c r="AR27" s="621"/>
      <c r="AS27" s="621"/>
      <c r="AT27" s="621"/>
      <c r="AU27" s="621"/>
      <c r="AV27" s="621"/>
      <c r="AW27" s="621"/>
      <c r="AX27" s="621"/>
      <c r="AY27" s="621"/>
      <c r="AZ27" s="621"/>
      <c r="BA27" s="621"/>
      <c r="BB27" s="621"/>
      <c r="BC27" s="621"/>
      <c r="BD27" s="621"/>
      <c r="BE27" s="621"/>
      <c r="BF27" s="622"/>
      <c r="BG27" s="623">
        <v>11203964</v>
      </c>
      <c r="BH27" s="624"/>
      <c r="BI27" s="624"/>
      <c r="BJ27" s="624"/>
      <c r="BK27" s="624"/>
      <c r="BL27" s="624"/>
      <c r="BM27" s="624"/>
      <c r="BN27" s="625"/>
      <c r="BO27" s="626">
        <v>100</v>
      </c>
      <c r="BP27" s="626"/>
      <c r="BQ27" s="626"/>
      <c r="BR27" s="626"/>
      <c r="BS27" s="627" t="s">
        <v>122</v>
      </c>
      <c r="BT27" s="627"/>
      <c r="BU27" s="627"/>
      <c r="BV27" s="627"/>
      <c r="BW27" s="627"/>
      <c r="BX27" s="627"/>
      <c r="BY27" s="627"/>
      <c r="BZ27" s="627"/>
      <c r="CA27" s="627"/>
      <c r="CB27" s="631"/>
      <c r="CD27" s="620" t="s">
        <v>289</v>
      </c>
      <c r="CE27" s="621"/>
      <c r="CF27" s="621"/>
      <c r="CG27" s="621"/>
      <c r="CH27" s="621"/>
      <c r="CI27" s="621"/>
      <c r="CJ27" s="621"/>
      <c r="CK27" s="621"/>
      <c r="CL27" s="621"/>
      <c r="CM27" s="621"/>
      <c r="CN27" s="621"/>
      <c r="CO27" s="621"/>
      <c r="CP27" s="621"/>
      <c r="CQ27" s="622"/>
      <c r="CR27" s="623">
        <v>7762016</v>
      </c>
      <c r="CS27" s="655"/>
      <c r="CT27" s="655"/>
      <c r="CU27" s="655"/>
      <c r="CV27" s="655"/>
      <c r="CW27" s="655"/>
      <c r="CX27" s="655"/>
      <c r="CY27" s="656"/>
      <c r="CZ27" s="628">
        <v>28.1</v>
      </c>
      <c r="DA27" s="653"/>
      <c r="DB27" s="653"/>
      <c r="DC27" s="657"/>
      <c r="DD27" s="632">
        <v>3111515</v>
      </c>
      <c r="DE27" s="655"/>
      <c r="DF27" s="655"/>
      <c r="DG27" s="655"/>
      <c r="DH27" s="655"/>
      <c r="DI27" s="655"/>
      <c r="DJ27" s="655"/>
      <c r="DK27" s="656"/>
      <c r="DL27" s="632">
        <v>2266223</v>
      </c>
      <c r="DM27" s="655"/>
      <c r="DN27" s="655"/>
      <c r="DO27" s="655"/>
      <c r="DP27" s="655"/>
      <c r="DQ27" s="655"/>
      <c r="DR27" s="655"/>
      <c r="DS27" s="655"/>
      <c r="DT27" s="655"/>
      <c r="DU27" s="655"/>
      <c r="DV27" s="656"/>
      <c r="DW27" s="628">
        <v>14.2</v>
      </c>
      <c r="DX27" s="653"/>
      <c r="DY27" s="653"/>
      <c r="DZ27" s="653"/>
      <c r="EA27" s="653"/>
      <c r="EB27" s="653"/>
      <c r="EC27" s="654"/>
    </row>
    <row r="28" spans="2:133" ht="11.25" customHeight="1" x14ac:dyDescent="0.2">
      <c r="B28" s="620" t="s">
        <v>290</v>
      </c>
      <c r="C28" s="621"/>
      <c r="D28" s="621"/>
      <c r="E28" s="621"/>
      <c r="F28" s="621"/>
      <c r="G28" s="621"/>
      <c r="H28" s="621"/>
      <c r="I28" s="621"/>
      <c r="J28" s="621"/>
      <c r="K28" s="621"/>
      <c r="L28" s="621"/>
      <c r="M28" s="621"/>
      <c r="N28" s="621"/>
      <c r="O28" s="621"/>
      <c r="P28" s="621"/>
      <c r="Q28" s="622"/>
      <c r="R28" s="623">
        <v>182187</v>
      </c>
      <c r="S28" s="624"/>
      <c r="T28" s="624"/>
      <c r="U28" s="624"/>
      <c r="V28" s="624"/>
      <c r="W28" s="624"/>
      <c r="X28" s="624"/>
      <c r="Y28" s="625"/>
      <c r="Z28" s="626">
        <v>0.6</v>
      </c>
      <c r="AA28" s="626"/>
      <c r="AB28" s="626"/>
      <c r="AC28" s="626"/>
      <c r="AD28" s="627">
        <v>31326</v>
      </c>
      <c r="AE28" s="627"/>
      <c r="AF28" s="627"/>
      <c r="AG28" s="627"/>
      <c r="AH28" s="627"/>
      <c r="AI28" s="627"/>
      <c r="AJ28" s="627"/>
      <c r="AK28" s="627"/>
      <c r="AL28" s="628">
        <v>0.2</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291</v>
      </c>
      <c r="CE28" s="621"/>
      <c r="CF28" s="621"/>
      <c r="CG28" s="621"/>
      <c r="CH28" s="621"/>
      <c r="CI28" s="621"/>
      <c r="CJ28" s="621"/>
      <c r="CK28" s="621"/>
      <c r="CL28" s="621"/>
      <c r="CM28" s="621"/>
      <c r="CN28" s="621"/>
      <c r="CO28" s="621"/>
      <c r="CP28" s="621"/>
      <c r="CQ28" s="622"/>
      <c r="CR28" s="623">
        <v>1300850</v>
      </c>
      <c r="CS28" s="624"/>
      <c r="CT28" s="624"/>
      <c r="CU28" s="624"/>
      <c r="CV28" s="624"/>
      <c r="CW28" s="624"/>
      <c r="CX28" s="624"/>
      <c r="CY28" s="625"/>
      <c r="CZ28" s="628">
        <v>4.7</v>
      </c>
      <c r="DA28" s="653"/>
      <c r="DB28" s="653"/>
      <c r="DC28" s="657"/>
      <c r="DD28" s="632">
        <v>1300850</v>
      </c>
      <c r="DE28" s="624"/>
      <c r="DF28" s="624"/>
      <c r="DG28" s="624"/>
      <c r="DH28" s="624"/>
      <c r="DI28" s="624"/>
      <c r="DJ28" s="624"/>
      <c r="DK28" s="625"/>
      <c r="DL28" s="632">
        <v>1300850</v>
      </c>
      <c r="DM28" s="624"/>
      <c r="DN28" s="624"/>
      <c r="DO28" s="624"/>
      <c r="DP28" s="624"/>
      <c r="DQ28" s="624"/>
      <c r="DR28" s="624"/>
      <c r="DS28" s="624"/>
      <c r="DT28" s="624"/>
      <c r="DU28" s="624"/>
      <c r="DV28" s="625"/>
      <c r="DW28" s="628">
        <v>8.1999999999999993</v>
      </c>
      <c r="DX28" s="653"/>
      <c r="DY28" s="653"/>
      <c r="DZ28" s="653"/>
      <c r="EA28" s="653"/>
      <c r="EB28" s="653"/>
      <c r="EC28" s="654"/>
    </row>
    <row r="29" spans="2:133" ht="11.25" customHeight="1" x14ac:dyDescent="0.2">
      <c r="B29" s="620" t="s">
        <v>292</v>
      </c>
      <c r="C29" s="621"/>
      <c r="D29" s="621"/>
      <c r="E29" s="621"/>
      <c r="F29" s="621"/>
      <c r="G29" s="621"/>
      <c r="H29" s="621"/>
      <c r="I29" s="621"/>
      <c r="J29" s="621"/>
      <c r="K29" s="621"/>
      <c r="L29" s="621"/>
      <c r="M29" s="621"/>
      <c r="N29" s="621"/>
      <c r="O29" s="621"/>
      <c r="P29" s="621"/>
      <c r="Q29" s="622"/>
      <c r="R29" s="623">
        <v>39638</v>
      </c>
      <c r="S29" s="624"/>
      <c r="T29" s="624"/>
      <c r="U29" s="624"/>
      <c r="V29" s="624"/>
      <c r="W29" s="624"/>
      <c r="X29" s="624"/>
      <c r="Y29" s="625"/>
      <c r="Z29" s="626">
        <v>0.1</v>
      </c>
      <c r="AA29" s="626"/>
      <c r="AB29" s="626"/>
      <c r="AC29" s="626"/>
      <c r="AD29" s="627" t="s">
        <v>122</v>
      </c>
      <c r="AE29" s="627"/>
      <c r="AF29" s="627"/>
      <c r="AG29" s="627"/>
      <c r="AH29" s="627"/>
      <c r="AI29" s="627"/>
      <c r="AJ29" s="627"/>
      <c r="AK29" s="627"/>
      <c r="AL29" s="628" t="s">
        <v>122</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59" t="s">
        <v>293</v>
      </c>
      <c r="CE29" s="660"/>
      <c r="CF29" s="620" t="s">
        <v>66</v>
      </c>
      <c r="CG29" s="621"/>
      <c r="CH29" s="621"/>
      <c r="CI29" s="621"/>
      <c r="CJ29" s="621"/>
      <c r="CK29" s="621"/>
      <c r="CL29" s="621"/>
      <c r="CM29" s="621"/>
      <c r="CN29" s="621"/>
      <c r="CO29" s="621"/>
      <c r="CP29" s="621"/>
      <c r="CQ29" s="622"/>
      <c r="CR29" s="623">
        <v>1300850</v>
      </c>
      <c r="CS29" s="655"/>
      <c r="CT29" s="655"/>
      <c r="CU29" s="655"/>
      <c r="CV29" s="655"/>
      <c r="CW29" s="655"/>
      <c r="CX29" s="655"/>
      <c r="CY29" s="656"/>
      <c r="CZ29" s="628">
        <v>4.7</v>
      </c>
      <c r="DA29" s="653"/>
      <c r="DB29" s="653"/>
      <c r="DC29" s="657"/>
      <c r="DD29" s="632">
        <v>1300850</v>
      </c>
      <c r="DE29" s="655"/>
      <c r="DF29" s="655"/>
      <c r="DG29" s="655"/>
      <c r="DH29" s="655"/>
      <c r="DI29" s="655"/>
      <c r="DJ29" s="655"/>
      <c r="DK29" s="656"/>
      <c r="DL29" s="632">
        <v>1300850</v>
      </c>
      <c r="DM29" s="655"/>
      <c r="DN29" s="655"/>
      <c r="DO29" s="655"/>
      <c r="DP29" s="655"/>
      <c r="DQ29" s="655"/>
      <c r="DR29" s="655"/>
      <c r="DS29" s="655"/>
      <c r="DT29" s="655"/>
      <c r="DU29" s="655"/>
      <c r="DV29" s="656"/>
      <c r="DW29" s="628">
        <v>8.1999999999999993</v>
      </c>
      <c r="DX29" s="653"/>
      <c r="DY29" s="653"/>
      <c r="DZ29" s="653"/>
      <c r="EA29" s="653"/>
      <c r="EB29" s="653"/>
      <c r="EC29" s="654"/>
    </row>
    <row r="30" spans="2:133" ht="11.25" customHeight="1" x14ac:dyDescent="0.2">
      <c r="B30" s="620" t="s">
        <v>294</v>
      </c>
      <c r="C30" s="621"/>
      <c r="D30" s="621"/>
      <c r="E30" s="621"/>
      <c r="F30" s="621"/>
      <c r="G30" s="621"/>
      <c r="H30" s="621"/>
      <c r="I30" s="621"/>
      <c r="J30" s="621"/>
      <c r="K30" s="621"/>
      <c r="L30" s="621"/>
      <c r="M30" s="621"/>
      <c r="N30" s="621"/>
      <c r="O30" s="621"/>
      <c r="P30" s="621"/>
      <c r="Q30" s="622"/>
      <c r="R30" s="623">
        <v>5229996</v>
      </c>
      <c r="S30" s="624"/>
      <c r="T30" s="624"/>
      <c r="U30" s="624"/>
      <c r="V30" s="624"/>
      <c r="W30" s="624"/>
      <c r="X30" s="624"/>
      <c r="Y30" s="625"/>
      <c r="Z30" s="626">
        <v>17.899999999999999</v>
      </c>
      <c r="AA30" s="626"/>
      <c r="AB30" s="626"/>
      <c r="AC30" s="626"/>
      <c r="AD30" s="627" t="s">
        <v>122</v>
      </c>
      <c r="AE30" s="627"/>
      <c r="AF30" s="627"/>
      <c r="AG30" s="627"/>
      <c r="AH30" s="627"/>
      <c r="AI30" s="627"/>
      <c r="AJ30" s="627"/>
      <c r="AK30" s="627"/>
      <c r="AL30" s="628" t="s">
        <v>122</v>
      </c>
      <c r="AM30" s="629"/>
      <c r="AN30" s="629"/>
      <c r="AO30" s="630"/>
      <c r="AP30" s="605" t="s">
        <v>212</v>
      </c>
      <c r="AQ30" s="606"/>
      <c r="AR30" s="606"/>
      <c r="AS30" s="606"/>
      <c r="AT30" s="606"/>
      <c r="AU30" s="606"/>
      <c r="AV30" s="606"/>
      <c r="AW30" s="606"/>
      <c r="AX30" s="606"/>
      <c r="AY30" s="606"/>
      <c r="AZ30" s="606"/>
      <c r="BA30" s="606"/>
      <c r="BB30" s="606"/>
      <c r="BC30" s="606"/>
      <c r="BD30" s="606"/>
      <c r="BE30" s="606"/>
      <c r="BF30" s="607"/>
      <c r="BG30" s="605" t="s">
        <v>295</v>
      </c>
      <c r="BH30" s="665"/>
      <c r="BI30" s="665"/>
      <c r="BJ30" s="665"/>
      <c r="BK30" s="665"/>
      <c r="BL30" s="665"/>
      <c r="BM30" s="665"/>
      <c r="BN30" s="665"/>
      <c r="BO30" s="665"/>
      <c r="BP30" s="665"/>
      <c r="BQ30" s="666"/>
      <c r="BR30" s="605" t="s">
        <v>296</v>
      </c>
      <c r="BS30" s="665"/>
      <c r="BT30" s="665"/>
      <c r="BU30" s="665"/>
      <c r="BV30" s="665"/>
      <c r="BW30" s="665"/>
      <c r="BX30" s="665"/>
      <c r="BY30" s="665"/>
      <c r="BZ30" s="665"/>
      <c r="CA30" s="665"/>
      <c r="CB30" s="666"/>
      <c r="CD30" s="661"/>
      <c r="CE30" s="662"/>
      <c r="CF30" s="620" t="s">
        <v>297</v>
      </c>
      <c r="CG30" s="621"/>
      <c r="CH30" s="621"/>
      <c r="CI30" s="621"/>
      <c r="CJ30" s="621"/>
      <c r="CK30" s="621"/>
      <c r="CL30" s="621"/>
      <c r="CM30" s="621"/>
      <c r="CN30" s="621"/>
      <c r="CO30" s="621"/>
      <c r="CP30" s="621"/>
      <c r="CQ30" s="622"/>
      <c r="CR30" s="623">
        <v>1258589</v>
      </c>
      <c r="CS30" s="624"/>
      <c r="CT30" s="624"/>
      <c r="CU30" s="624"/>
      <c r="CV30" s="624"/>
      <c r="CW30" s="624"/>
      <c r="CX30" s="624"/>
      <c r="CY30" s="625"/>
      <c r="CZ30" s="628">
        <v>4.5999999999999996</v>
      </c>
      <c r="DA30" s="653"/>
      <c r="DB30" s="653"/>
      <c r="DC30" s="657"/>
      <c r="DD30" s="632">
        <v>1258589</v>
      </c>
      <c r="DE30" s="624"/>
      <c r="DF30" s="624"/>
      <c r="DG30" s="624"/>
      <c r="DH30" s="624"/>
      <c r="DI30" s="624"/>
      <c r="DJ30" s="624"/>
      <c r="DK30" s="625"/>
      <c r="DL30" s="632">
        <v>1258589</v>
      </c>
      <c r="DM30" s="624"/>
      <c r="DN30" s="624"/>
      <c r="DO30" s="624"/>
      <c r="DP30" s="624"/>
      <c r="DQ30" s="624"/>
      <c r="DR30" s="624"/>
      <c r="DS30" s="624"/>
      <c r="DT30" s="624"/>
      <c r="DU30" s="624"/>
      <c r="DV30" s="625"/>
      <c r="DW30" s="628">
        <v>7.9</v>
      </c>
      <c r="DX30" s="653"/>
      <c r="DY30" s="653"/>
      <c r="DZ30" s="653"/>
      <c r="EA30" s="653"/>
      <c r="EB30" s="653"/>
      <c r="EC30" s="654"/>
    </row>
    <row r="31" spans="2:133" ht="11.25" customHeight="1" x14ac:dyDescent="0.2">
      <c r="B31" s="636" t="s">
        <v>298</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69" t="s">
        <v>299</v>
      </c>
      <c r="AQ31" s="670"/>
      <c r="AR31" s="670"/>
      <c r="AS31" s="670"/>
      <c r="AT31" s="675" t="s">
        <v>300</v>
      </c>
      <c r="AU31" s="206"/>
      <c r="AV31" s="206"/>
      <c r="AW31" s="206"/>
      <c r="AX31" s="609" t="s">
        <v>178</v>
      </c>
      <c r="AY31" s="610"/>
      <c r="AZ31" s="610"/>
      <c r="BA31" s="610"/>
      <c r="BB31" s="610"/>
      <c r="BC31" s="610"/>
      <c r="BD31" s="610"/>
      <c r="BE31" s="610"/>
      <c r="BF31" s="611"/>
      <c r="BG31" s="679">
        <v>99.6</v>
      </c>
      <c r="BH31" s="667"/>
      <c r="BI31" s="667"/>
      <c r="BJ31" s="667"/>
      <c r="BK31" s="667"/>
      <c r="BL31" s="667"/>
      <c r="BM31" s="618">
        <v>99.2</v>
      </c>
      <c r="BN31" s="667"/>
      <c r="BO31" s="667"/>
      <c r="BP31" s="667"/>
      <c r="BQ31" s="668"/>
      <c r="BR31" s="679">
        <v>99.5</v>
      </c>
      <c r="BS31" s="667"/>
      <c r="BT31" s="667"/>
      <c r="BU31" s="667"/>
      <c r="BV31" s="667"/>
      <c r="BW31" s="667"/>
      <c r="BX31" s="618">
        <v>98.9</v>
      </c>
      <c r="BY31" s="667"/>
      <c r="BZ31" s="667"/>
      <c r="CA31" s="667"/>
      <c r="CB31" s="668"/>
      <c r="CD31" s="661"/>
      <c r="CE31" s="662"/>
      <c r="CF31" s="620" t="s">
        <v>301</v>
      </c>
      <c r="CG31" s="621"/>
      <c r="CH31" s="621"/>
      <c r="CI31" s="621"/>
      <c r="CJ31" s="621"/>
      <c r="CK31" s="621"/>
      <c r="CL31" s="621"/>
      <c r="CM31" s="621"/>
      <c r="CN31" s="621"/>
      <c r="CO31" s="621"/>
      <c r="CP31" s="621"/>
      <c r="CQ31" s="622"/>
      <c r="CR31" s="623">
        <v>42261</v>
      </c>
      <c r="CS31" s="655"/>
      <c r="CT31" s="655"/>
      <c r="CU31" s="655"/>
      <c r="CV31" s="655"/>
      <c r="CW31" s="655"/>
      <c r="CX31" s="655"/>
      <c r="CY31" s="656"/>
      <c r="CZ31" s="628">
        <v>0.2</v>
      </c>
      <c r="DA31" s="653"/>
      <c r="DB31" s="653"/>
      <c r="DC31" s="657"/>
      <c r="DD31" s="632">
        <v>42261</v>
      </c>
      <c r="DE31" s="655"/>
      <c r="DF31" s="655"/>
      <c r="DG31" s="655"/>
      <c r="DH31" s="655"/>
      <c r="DI31" s="655"/>
      <c r="DJ31" s="655"/>
      <c r="DK31" s="656"/>
      <c r="DL31" s="632">
        <v>42261</v>
      </c>
      <c r="DM31" s="655"/>
      <c r="DN31" s="655"/>
      <c r="DO31" s="655"/>
      <c r="DP31" s="655"/>
      <c r="DQ31" s="655"/>
      <c r="DR31" s="655"/>
      <c r="DS31" s="655"/>
      <c r="DT31" s="655"/>
      <c r="DU31" s="655"/>
      <c r="DV31" s="656"/>
      <c r="DW31" s="628">
        <v>0.3</v>
      </c>
      <c r="DX31" s="653"/>
      <c r="DY31" s="653"/>
      <c r="DZ31" s="653"/>
      <c r="EA31" s="653"/>
      <c r="EB31" s="653"/>
      <c r="EC31" s="654"/>
    </row>
    <row r="32" spans="2:133" ht="11.25" customHeight="1" x14ac:dyDescent="0.2">
      <c r="B32" s="620" t="s">
        <v>302</v>
      </c>
      <c r="C32" s="621"/>
      <c r="D32" s="621"/>
      <c r="E32" s="621"/>
      <c r="F32" s="621"/>
      <c r="G32" s="621"/>
      <c r="H32" s="621"/>
      <c r="I32" s="621"/>
      <c r="J32" s="621"/>
      <c r="K32" s="621"/>
      <c r="L32" s="621"/>
      <c r="M32" s="621"/>
      <c r="N32" s="621"/>
      <c r="O32" s="621"/>
      <c r="P32" s="621"/>
      <c r="Q32" s="622"/>
      <c r="R32" s="623">
        <v>2041308</v>
      </c>
      <c r="S32" s="624"/>
      <c r="T32" s="624"/>
      <c r="U32" s="624"/>
      <c r="V32" s="624"/>
      <c r="W32" s="624"/>
      <c r="X32" s="624"/>
      <c r="Y32" s="625"/>
      <c r="Z32" s="626">
        <v>7</v>
      </c>
      <c r="AA32" s="626"/>
      <c r="AB32" s="626"/>
      <c r="AC32" s="626"/>
      <c r="AD32" s="627" t="s">
        <v>122</v>
      </c>
      <c r="AE32" s="627"/>
      <c r="AF32" s="627"/>
      <c r="AG32" s="627"/>
      <c r="AH32" s="627"/>
      <c r="AI32" s="627"/>
      <c r="AJ32" s="627"/>
      <c r="AK32" s="627"/>
      <c r="AL32" s="628" t="s">
        <v>122</v>
      </c>
      <c r="AM32" s="629"/>
      <c r="AN32" s="629"/>
      <c r="AO32" s="630"/>
      <c r="AP32" s="671"/>
      <c r="AQ32" s="672"/>
      <c r="AR32" s="672"/>
      <c r="AS32" s="672"/>
      <c r="AT32" s="676"/>
      <c r="AU32" s="202" t="s">
        <v>303</v>
      </c>
      <c r="AX32" s="620" t="s">
        <v>304</v>
      </c>
      <c r="AY32" s="621"/>
      <c r="AZ32" s="621"/>
      <c r="BA32" s="621"/>
      <c r="BB32" s="621"/>
      <c r="BC32" s="621"/>
      <c r="BD32" s="621"/>
      <c r="BE32" s="621"/>
      <c r="BF32" s="622"/>
      <c r="BG32" s="680">
        <v>99.6</v>
      </c>
      <c r="BH32" s="655"/>
      <c r="BI32" s="655"/>
      <c r="BJ32" s="655"/>
      <c r="BK32" s="655"/>
      <c r="BL32" s="655"/>
      <c r="BM32" s="629">
        <v>99.1</v>
      </c>
      <c r="BN32" s="655"/>
      <c r="BO32" s="655"/>
      <c r="BP32" s="655"/>
      <c r="BQ32" s="678"/>
      <c r="BR32" s="680">
        <v>99.3</v>
      </c>
      <c r="BS32" s="655"/>
      <c r="BT32" s="655"/>
      <c r="BU32" s="655"/>
      <c r="BV32" s="655"/>
      <c r="BW32" s="655"/>
      <c r="BX32" s="629">
        <v>98.6</v>
      </c>
      <c r="BY32" s="655"/>
      <c r="BZ32" s="655"/>
      <c r="CA32" s="655"/>
      <c r="CB32" s="678"/>
      <c r="CD32" s="663"/>
      <c r="CE32" s="664"/>
      <c r="CF32" s="620" t="s">
        <v>305</v>
      </c>
      <c r="CG32" s="621"/>
      <c r="CH32" s="621"/>
      <c r="CI32" s="621"/>
      <c r="CJ32" s="621"/>
      <c r="CK32" s="621"/>
      <c r="CL32" s="621"/>
      <c r="CM32" s="621"/>
      <c r="CN32" s="621"/>
      <c r="CO32" s="621"/>
      <c r="CP32" s="621"/>
      <c r="CQ32" s="622"/>
      <c r="CR32" s="623" t="s">
        <v>122</v>
      </c>
      <c r="CS32" s="624"/>
      <c r="CT32" s="624"/>
      <c r="CU32" s="624"/>
      <c r="CV32" s="624"/>
      <c r="CW32" s="624"/>
      <c r="CX32" s="624"/>
      <c r="CY32" s="625"/>
      <c r="CZ32" s="628" t="s">
        <v>122</v>
      </c>
      <c r="DA32" s="653"/>
      <c r="DB32" s="653"/>
      <c r="DC32" s="657"/>
      <c r="DD32" s="632" t="s">
        <v>122</v>
      </c>
      <c r="DE32" s="624"/>
      <c r="DF32" s="624"/>
      <c r="DG32" s="624"/>
      <c r="DH32" s="624"/>
      <c r="DI32" s="624"/>
      <c r="DJ32" s="624"/>
      <c r="DK32" s="625"/>
      <c r="DL32" s="632" t="s">
        <v>122</v>
      </c>
      <c r="DM32" s="624"/>
      <c r="DN32" s="624"/>
      <c r="DO32" s="624"/>
      <c r="DP32" s="624"/>
      <c r="DQ32" s="624"/>
      <c r="DR32" s="624"/>
      <c r="DS32" s="624"/>
      <c r="DT32" s="624"/>
      <c r="DU32" s="624"/>
      <c r="DV32" s="625"/>
      <c r="DW32" s="628" t="s">
        <v>122</v>
      </c>
      <c r="DX32" s="653"/>
      <c r="DY32" s="653"/>
      <c r="DZ32" s="653"/>
      <c r="EA32" s="653"/>
      <c r="EB32" s="653"/>
      <c r="EC32" s="654"/>
    </row>
    <row r="33" spans="2:133" ht="11.25" customHeight="1" x14ac:dyDescent="0.2">
      <c r="B33" s="620" t="s">
        <v>306</v>
      </c>
      <c r="C33" s="621"/>
      <c r="D33" s="621"/>
      <c r="E33" s="621"/>
      <c r="F33" s="621"/>
      <c r="G33" s="621"/>
      <c r="H33" s="621"/>
      <c r="I33" s="621"/>
      <c r="J33" s="621"/>
      <c r="K33" s="621"/>
      <c r="L33" s="621"/>
      <c r="M33" s="621"/>
      <c r="N33" s="621"/>
      <c r="O33" s="621"/>
      <c r="P33" s="621"/>
      <c r="Q33" s="622"/>
      <c r="R33" s="623">
        <v>146368</v>
      </c>
      <c r="S33" s="624"/>
      <c r="T33" s="624"/>
      <c r="U33" s="624"/>
      <c r="V33" s="624"/>
      <c r="W33" s="624"/>
      <c r="X33" s="624"/>
      <c r="Y33" s="625"/>
      <c r="Z33" s="626">
        <v>0.5</v>
      </c>
      <c r="AA33" s="626"/>
      <c r="AB33" s="626"/>
      <c r="AC33" s="626"/>
      <c r="AD33" s="627">
        <v>134165</v>
      </c>
      <c r="AE33" s="627"/>
      <c r="AF33" s="627"/>
      <c r="AG33" s="627"/>
      <c r="AH33" s="627"/>
      <c r="AI33" s="627"/>
      <c r="AJ33" s="627"/>
      <c r="AK33" s="627"/>
      <c r="AL33" s="628">
        <v>0.8</v>
      </c>
      <c r="AM33" s="629"/>
      <c r="AN33" s="629"/>
      <c r="AO33" s="630"/>
      <c r="AP33" s="673"/>
      <c r="AQ33" s="674"/>
      <c r="AR33" s="674"/>
      <c r="AS33" s="674"/>
      <c r="AT33" s="677"/>
      <c r="AU33" s="207"/>
      <c r="AV33" s="207"/>
      <c r="AW33" s="207"/>
      <c r="AX33" s="644" t="s">
        <v>307</v>
      </c>
      <c r="AY33" s="645"/>
      <c r="AZ33" s="645"/>
      <c r="BA33" s="645"/>
      <c r="BB33" s="645"/>
      <c r="BC33" s="645"/>
      <c r="BD33" s="645"/>
      <c r="BE33" s="645"/>
      <c r="BF33" s="646"/>
      <c r="BG33" s="681">
        <v>99.6</v>
      </c>
      <c r="BH33" s="682"/>
      <c r="BI33" s="682"/>
      <c r="BJ33" s="682"/>
      <c r="BK33" s="682"/>
      <c r="BL33" s="682"/>
      <c r="BM33" s="683">
        <v>99.2</v>
      </c>
      <c r="BN33" s="682"/>
      <c r="BO33" s="682"/>
      <c r="BP33" s="682"/>
      <c r="BQ33" s="684"/>
      <c r="BR33" s="681">
        <v>99.6</v>
      </c>
      <c r="BS33" s="682"/>
      <c r="BT33" s="682"/>
      <c r="BU33" s="682"/>
      <c r="BV33" s="682"/>
      <c r="BW33" s="682"/>
      <c r="BX33" s="683">
        <v>99.2</v>
      </c>
      <c r="BY33" s="682"/>
      <c r="BZ33" s="682"/>
      <c r="CA33" s="682"/>
      <c r="CB33" s="684"/>
      <c r="CD33" s="620" t="s">
        <v>308</v>
      </c>
      <c r="CE33" s="621"/>
      <c r="CF33" s="621"/>
      <c r="CG33" s="621"/>
      <c r="CH33" s="621"/>
      <c r="CI33" s="621"/>
      <c r="CJ33" s="621"/>
      <c r="CK33" s="621"/>
      <c r="CL33" s="621"/>
      <c r="CM33" s="621"/>
      <c r="CN33" s="621"/>
      <c r="CO33" s="621"/>
      <c r="CP33" s="621"/>
      <c r="CQ33" s="622"/>
      <c r="CR33" s="623">
        <v>11389524</v>
      </c>
      <c r="CS33" s="655"/>
      <c r="CT33" s="655"/>
      <c r="CU33" s="655"/>
      <c r="CV33" s="655"/>
      <c r="CW33" s="655"/>
      <c r="CX33" s="655"/>
      <c r="CY33" s="656"/>
      <c r="CZ33" s="628">
        <v>41.2</v>
      </c>
      <c r="DA33" s="653"/>
      <c r="DB33" s="653"/>
      <c r="DC33" s="657"/>
      <c r="DD33" s="632">
        <v>9732866</v>
      </c>
      <c r="DE33" s="655"/>
      <c r="DF33" s="655"/>
      <c r="DG33" s="655"/>
      <c r="DH33" s="655"/>
      <c r="DI33" s="655"/>
      <c r="DJ33" s="655"/>
      <c r="DK33" s="656"/>
      <c r="DL33" s="632">
        <v>6572444</v>
      </c>
      <c r="DM33" s="655"/>
      <c r="DN33" s="655"/>
      <c r="DO33" s="655"/>
      <c r="DP33" s="655"/>
      <c r="DQ33" s="655"/>
      <c r="DR33" s="655"/>
      <c r="DS33" s="655"/>
      <c r="DT33" s="655"/>
      <c r="DU33" s="655"/>
      <c r="DV33" s="656"/>
      <c r="DW33" s="628">
        <v>41.3</v>
      </c>
      <c r="DX33" s="653"/>
      <c r="DY33" s="653"/>
      <c r="DZ33" s="653"/>
      <c r="EA33" s="653"/>
      <c r="EB33" s="653"/>
      <c r="EC33" s="654"/>
    </row>
    <row r="34" spans="2:133" ht="11.25" customHeight="1" x14ac:dyDescent="0.2">
      <c r="B34" s="620" t="s">
        <v>309</v>
      </c>
      <c r="C34" s="621"/>
      <c r="D34" s="621"/>
      <c r="E34" s="621"/>
      <c r="F34" s="621"/>
      <c r="G34" s="621"/>
      <c r="H34" s="621"/>
      <c r="I34" s="621"/>
      <c r="J34" s="621"/>
      <c r="K34" s="621"/>
      <c r="L34" s="621"/>
      <c r="M34" s="621"/>
      <c r="N34" s="621"/>
      <c r="O34" s="621"/>
      <c r="P34" s="621"/>
      <c r="Q34" s="622"/>
      <c r="R34" s="623">
        <v>293806</v>
      </c>
      <c r="S34" s="624"/>
      <c r="T34" s="624"/>
      <c r="U34" s="624"/>
      <c r="V34" s="624"/>
      <c r="W34" s="624"/>
      <c r="X34" s="624"/>
      <c r="Y34" s="625"/>
      <c r="Z34" s="626">
        <v>1</v>
      </c>
      <c r="AA34" s="626"/>
      <c r="AB34" s="626"/>
      <c r="AC34" s="626"/>
      <c r="AD34" s="627" t="s">
        <v>122</v>
      </c>
      <c r="AE34" s="627"/>
      <c r="AF34" s="627"/>
      <c r="AG34" s="627"/>
      <c r="AH34" s="627"/>
      <c r="AI34" s="627"/>
      <c r="AJ34" s="627"/>
      <c r="AK34" s="627"/>
      <c r="AL34" s="628" t="s">
        <v>122</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310</v>
      </c>
      <c r="CE34" s="621"/>
      <c r="CF34" s="621"/>
      <c r="CG34" s="621"/>
      <c r="CH34" s="621"/>
      <c r="CI34" s="621"/>
      <c r="CJ34" s="621"/>
      <c r="CK34" s="621"/>
      <c r="CL34" s="621"/>
      <c r="CM34" s="621"/>
      <c r="CN34" s="621"/>
      <c r="CO34" s="621"/>
      <c r="CP34" s="621"/>
      <c r="CQ34" s="622"/>
      <c r="CR34" s="623">
        <v>3940429</v>
      </c>
      <c r="CS34" s="624"/>
      <c r="CT34" s="624"/>
      <c r="CU34" s="624"/>
      <c r="CV34" s="624"/>
      <c r="CW34" s="624"/>
      <c r="CX34" s="624"/>
      <c r="CY34" s="625"/>
      <c r="CZ34" s="628">
        <v>14.3</v>
      </c>
      <c r="DA34" s="653"/>
      <c r="DB34" s="653"/>
      <c r="DC34" s="657"/>
      <c r="DD34" s="632">
        <v>3022093</v>
      </c>
      <c r="DE34" s="624"/>
      <c r="DF34" s="624"/>
      <c r="DG34" s="624"/>
      <c r="DH34" s="624"/>
      <c r="DI34" s="624"/>
      <c r="DJ34" s="624"/>
      <c r="DK34" s="625"/>
      <c r="DL34" s="632">
        <v>2538836</v>
      </c>
      <c r="DM34" s="624"/>
      <c r="DN34" s="624"/>
      <c r="DO34" s="624"/>
      <c r="DP34" s="624"/>
      <c r="DQ34" s="624"/>
      <c r="DR34" s="624"/>
      <c r="DS34" s="624"/>
      <c r="DT34" s="624"/>
      <c r="DU34" s="624"/>
      <c r="DV34" s="625"/>
      <c r="DW34" s="628">
        <v>15.9</v>
      </c>
      <c r="DX34" s="653"/>
      <c r="DY34" s="653"/>
      <c r="DZ34" s="653"/>
      <c r="EA34" s="653"/>
      <c r="EB34" s="653"/>
      <c r="EC34" s="654"/>
    </row>
    <row r="35" spans="2:133" ht="11.25" customHeight="1" x14ac:dyDescent="0.2">
      <c r="B35" s="620" t="s">
        <v>311</v>
      </c>
      <c r="C35" s="621"/>
      <c r="D35" s="621"/>
      <c r="E35" s="621"/>
      <c r="F35" s="621"/>
      <c r="G35" s="621"/>
      <c r="H35" s="621"/>
      <c r="I35" s="621"/>
      <c r="J35" s="621"/>
      <c r="K35" s="621"/>
      <c r="L35" s="621"/>
      <c r="M35" s="621"/>
      <c r="N35" s="621"/>
      <c r="O35" s="621"/>
      <c r="P35" s="621"/>
      <c r="Q35" s="622"/>
      <c r="R35" s="623">
        <v>1971390</v>
      </c>
      <c r="S35" s="624"/>
      <c r="T35" s="624"/>
      <c r="U35" s="624"/>
      <c r="V35" s="624"/>
      <c r="W35" s="624"/>
      <c r="X35" s="624"/>
      <c r="Y35" s="625"/>
      <c r="Z35" s="626">
        <v>6.8</v>
      </c>
      <c r="AA35" s="626"/>
      <c r="AB35" s="626"/>
      <c r="AC35" s="626"/>
      <c r="AD35" s="627" t="s">
        <v>122</v>
      </c>
      <c r="AE35" s="627"/>
      <c r="AF35" s="627"/>
      <c r="AG35" s="627"/>
      <c r="AH35" s="627"/>
      <c r="AI35" s="627"/>
      <c r="AJ35" s="627"/>
      <c r="AK35" s="627"/>
      <c r="AL35" s="628" t="s">
        <v>122</v>
      </c>
      <c r="AM35" s="629"/>
      <c r="AN35" s="629"/>
      <c r="AO35" s="630"/>
      <c r="AP35" s="210"/>
      <c r="AQ35" s="605" t="s">
        <v>312</v>
      </c>
      <c r="AR35" s="606"/>
      <c r="AS35" s="606"/>
      <c r="AT35" s="606"/>
      <c r="AU35" s="606"/>
      <c r="AV35" s="606"/>
      <c r="AW35" s="606"/>
      <c r="AX35" s="606"/>
      <c r="AY35" s="606"/>
      <c r="AZ35" s="606"/>
      <c r="BA35" s="606"/>
      <c r="BB35" s="606"/>
      <c r="BC35" s="606"/>
      <c r="BD35" s="606"/>
      <c r="BE35" s="606"/>
      <c r="BF35" s="607"/>
      <c r="BG35" s="605" t="s">
        <v>313</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314</v>
      </c>
      <c r="CE35" s="621"/>
      <c r="CF35" s="621"/>
      <c r="CG35" s="621"/>
      <c r="CH35" s="621"/>
      <c r="CI35" s="621"/>
      <c r="CJ35" s="621"/>
      <c r="CK35" s="621"/>
      <c r="CL35" s="621"/>
      <c r="CM35" s="621"/>
      <c r="CN35" s="621"/>
      <c r="CO35" s="621"/>
      <c r="CP35" s="621"/>
      <c r="CQ35" s="622"/>
      <c r="CR35" s="623">
        <v>227711</v>
      </c>
      <c r="CS35" s="655"/>
      <c r="CT35" s="655"/>
      <c r="CU35" s="655"/>
      <c r="CV35" s="655"/>
      <c r="CW35" s="655"/>
      <c r="CX35" s="655"/>
      <c r="CY35" s="656"/>
      <c r="CZ35" s="628">
        <v>0.8</v>
      </c>
      <c r="DA35" s="653"/>
      <c r="DB35" s="653"/>
      <c r="DC35" s="657"/>
      <c r="DD35" s="632">
        <v>220607</v>
      </c>
      <c r="DE35" s="655"/>
      <c r="DF35" s="655"/>
      <c r="DG35" s="655"/>
      <c r="DH35" s="655"/>
      <c r="DI35" s="655"/>
      <c r="DJ35" s="655"/>
      <c r="DK35" s="656"/>
      <c r="DL35" s="632">
        <v>212389</v>
      </c>
      <c r="DM35" s="655"/>
      <c r="DN35" s="655"/>
      <c r="DO35" s="655"/>
      <c r="DP35" s="655"/>
      <c r="DQ35" s="655"/>
      <c r="DR35" s="655"/>
      <c r="DS35" s="655"/>
      <c r="DT35" s="655"/>
      <c r="DU35" s="655"/>
      <c r="DV35" s="656"/>
      <c r="DW35" s="628">
        <v>1.3</v>
      </c>
      <c r="DX35" s="653"/>
      <c r="DY35" s="653"/>
      <c r="DZ35" s="653"/>
      <c r="EA35" s="653"/>
      <c r="EB35" s="653"/>
      <c r="EC35" s="654"/>
    </row>
    <row r="36" spans="2:133" ht="11.25" customHeight="1" x14ac:dyDescent="0.2">
      <c r="B36" s="620" t="s">
        <v>315</v>
      </c>
      <c r="C36" s="621"/>
      <c r="D36" s="621"/>
      <c r="E36" s="621"/>
      <c r="F36" s="621"/>
      <c r="G36" s="621"/>
      <c r="H36" s="621"/>
      <c r="I36" s="621"/>
      <c r="J36" s="621"/>
      <c r="K36" s="621"/>
      <c r="L36" s="621"/>
      <c r="M36" s="621"/>
      <c r="N36" s="621"/>
      <c r="O36" s="621"/>
      <c r="P36" s="621"/>
      <c r="Q36" s="622"/>
      <c r="R36" s="623">
        <v>1175022</v>
      </c>
      <c r="S36" s="624"/>
      <c r="T36" s="624"/>
      <c r="U36" s="624"/>
      <c r="V36" s="624"/>
      <c r="W36" s="624"/>
      <c r="X36" s="624"/>
      <c r="Y36" s="625"/>
      <c r="Z36" s="626">
        <v>4</v>
      </c>
      <c r="AA36" s="626"/>
      <c r="AB36" s="626"/>
      <c r="AC36" s="626"/>
      <c r="AD36" s="627" t="s">
        <v>122</v>
      </c>
      <c r="AE36" s="627"/>
      <c r="AF36" s="627"/>
      <c r="AG36" s="627"/>
      <c r="AH36" s="627"/>
      <c r="AI36" s="627"/>
      <c r="AJ36" s="627"/>
      <c r="AK36" s="627"/>
      <c r="AL36" s="628" t="s">
        <v>122</v>
      </c>
      <c r="AM36" s="629"/>
      <c r="AN36" s="629"/>
      <c r="AO36" s="630"/>
      <c r="AP36" s="210"/>
      <c r="AQ36" s="689" t="s">
        <v>316</v>
      </c>
      <c r="AR36" s="690"/>
      <c r="AS36" s="690"/>
      <c r="AT36" s="690"/>
      <c r="AU36" s="690"/>
      <c r="AV36" s="690"/>
      <c r="AW36" s="690"/>
      <c r="AX36" s="690"/>
      <c r="AY36" s="691"/>
      <c r="AZ36" s="612">
        <v>2866736</v>
      </c>
      <c r="BA36" s="613"/>
      <c r="BB36" s="613"/>
      <c r="BC36" s="613"/>
      <c r="BD36" s="613"/>
      <c r="BE36" s="613"/>
      <c r="BF36" s="685"/>
      <c r="BG36" s="609" t="s">
        <v>317</v>
      </c>
      <c r="BH36" s="610"/>
      <c r="BI36" s="610"/>
      <c r="BJ36" s="610"/>
      <c r="BK36" s="610"/>
      <c r="BL36" s="610"/>
      <c r="BM36" s="610"/>
      <c r="BN36" s="610"/>
      <c r="BO36" s="610"/>
      <c r="BP36" s="610"/>
      <c r="BQ36" s="610"/>
      <c r="BR36" s="610"/>
      <c r="BS36" s="610"/>
      <c r="BT36" s="610"/>
      <c r="BU36" s="611"/>
      <c r="BV36" s="612">
        <v>41764</v>
      </c>
      <c r="BW36" s="613"/>
      <c r="BX36" s="613"/>
      <c r="BY36" s="613"/>
      <c r="BZ36" s="613"/>
      <c r="CA36" s="613"/>
      <c r="CB36" s="685"/>
      <c r="CD36" s="620" t="s">
        <v>318</v>
      </c>
      <c r="CE36" s="621"/>
      <c r="CF36" s="621"/>
      <c r="CG36" s="621"/>
      <c r="CH36" s="621"/>
      <c r="CI36" s="621"/>
      <c r="CJ36" s="621"/>
      <c r="CK36" s="621"/>
      <c r="CL36" s="621"/>
      <c r="CM36" s="621"/>
      <c r="CN36" s="621"/>
      <c r="CO36" s="621"/>
      <c r="CP36" s="621"/>
      <c r="CQ36" s="622"/>
      <c r="CR36" s="623">
        <v>2959228</v>
      </c>
      <c r="CS36" s="624"/>
      <c r="CT36" s="624"/>
      <c r="CU36" s="624"/>
      <c r="CV36" s="624"/>
      <c r="CW36" s="624"/>
      <c r="CX36" s="624"/>
      <c r="CY36" s="625"/>
      <c r="CZ36" s="628">
        <v>10.7</v>
      </c>
      <c r="DA36" s="653"/>
      <c r="DB36" s="653"/>
      <c r="DC36" s="657"/>
      <c r="DD36" s="632">
        <v>2771601</v>
      </c>
      <c r="DE36" s="624"/>
      <c r="DF36" s="624"/>
      <c r="DG36" s="624"/>
      <c r="DH36" s="624"/>
      <c r="DI36" s="624"/>
      <c r="DJ36" s="624"/>
      <c r="DK36" s="625"/>
      <c r="DL36" s="632">
        <v>2062539</v>
      </c>
      <c r="DM36" s="624"/>
      <c r="DN36" s="624"/>
      <c r="DO36" s="624"/>
      <c r="DP36" s="624"/>
      <c r="DQ36" s="624"/>
      <c r="DR36" s="624"/>
      <c r="DS36" s="624"/>
      <c r="DT36" s="624"/>
      <c r="DU36" s="624"/>
      <c r="DV36" s="625"/>
      <c r="DW36" s="628">
        <v>13</v>
      </c>
      <c r="DX36" s="653"/>
      <c r="DY36" s="653"/>
      <c r="DZ36" s="653"/>
      <c r="EA36" s="653"/>
      <c r="EB36" s="653"/>
      <c r="EC36" s="654"/>
    </row>
    <row r="37" spans="2:133" ht="11.25" customHeight="1" x14ac:dyDescent="0.2">
      <c r="B37" s="620" t="s">
        <v>319</v>
      </c>
      <c r="C37" s="621"/>
      <c r="D37" s="621"/>
      <c r="E37" s="621"/>
      <c r="F37" s="621"/>
      <c r="G37" s="621"/>
      <c r="H37" s="621"/>
      <c r="I37" s="621"/>
      <c r="J37" s="621"/>
      <c r="K37" s="621"/>
      <c r="L37" s="621"/>
      <c r="M37" s="621"/>
      <c r="N37" s="621"/>
      <c r="O37" s="621"/>
      <c r="P37" s="621"/>
      <c r="Q37" s="622"/>
      <c r="R37" s="623">
        <v>805461</v>
      </c>
      <c r="S37" s="624"/>
      <c r="T37" s="624"/>
      <c r="U37" s="624"/>
      <c r="V37" s="624"/>
      <c r="W37" s="624"/>
      <c r="X37" s="624"/>
      <c r="Y37" s="625"/>
      <c r="Z37" s="626">
        <v>2.8</v>
      </c>
      <c r="AA37" s="626"/>
      <c r="AB37" s="626"/>
      <c r="AC37" s="626"/>
      <c r="AD37" s="627">
        <v>4186</v>
      </c>
      <c r="AE37" s="627"/>
      <c r="AF37" s="627"/>
      <c r="AG37" s="627"/>
      <c r="AH37" s="627"/>
      <c r="AI37" s="627"/>
      <c r="AJ37" s="627"/>
      <c r="AK37" s="627"/>
      <c r="AL37" s="628">
        <v>0</v>
      </c>
      <c r="AM37" s="629"/>
      <c r="AN37" s="629"/>
      <c r="AO37" s="630"/>
      <c r="AQ37" s="686" t="s">
        <v>320</v>
      </c>
      <c r="AR37" s="687"/>
      <c r="AS37" s="687"/>
      <c r="AT37" s="687"/>
      <c r="AU37" s="687"/>
      <c r="AV37" s="687"/>
      <c r="AW37" s="687"/>
      <c r="AX37" s="687"/>
      <c r="AY37" s="688"/>
      <c r="AZ37" s="623">
        <v>585086</v>
      </c>
      <c r="BA37" s="624"/>
      <c r="BB37" s="624"/>
      <c r="BC37" s="624"/>
      <c r="BD37" s="655"/>
      <c r="BE37" s="655"/>
      <c r="BF37" s="678"/>
      <c r="BG37" s="620" t="s">
        <v>321</v>
      </c>
      <c r="BH37" s="621"/>
      <c r="BI37" s="621"/>
      <c r="BJ37" s="621"/>
      <c r="BK37" s="621"/>
      <c r="BL37" s="621"/>
      <c r="BM37" s="621"/>
      <c r="BN37" s="621"/>
      <c r="BO37" s="621"/>
      <c r="BP37" s="621"/>
      <c r="BQ37" s="621"/>
      <c r="BR37" s="621"/>
      <c r="BS37" s="621"/>
      <c r="BT37" s="621"/>
      <c r="BU37" s="622"/>
      <c r="BV37" s="623">
        <v>4909</v>
      </c>
      <c r="BW37" s="624"/>
      <c r="BX37" s="624"/>
      <c r="BY37" s="624"/>
      <c r="BZ37" s="624"/>
      <c r="CA37" s="624"/>
      <c r="CB37" s="633"/>
      <c r="CD37" s="620" t="s">
        <v>322</v>
      </c>
      <c r="CE37" s="621"/>
      <c r="CF37" s="621"/>
      <c r="CG37" s="621"/>
      <c r="CH37" s="621"/>
      <c r="CI37" s="621"/>
      <c r="CJ37" s="621"/>
      <c r="CK37" s="621"/>
      <c r="CL37" s="621"/>
      <c r="CM37" s="621"/>
      <c r="CN37" s="621"/>
      <c r="CO37" s="621"/>
      <c r="CP37" s="621"/>
      <c r="CQ37" s="622"/>
      <c r="CR37" s="623">
        <v>1545828</v>
      </c>
      <c r="CS37" s="655"/>
      <c r="CT37" s="655"/>
      <c r="CU37" s="655"/>
      <c r="CV37" s="655"/>
      <c r="CW37" s="655"/>
      <c r="CX37" s="655"/>
      <c r="CY37" s="656"/>
      <c r="CZ37" s="628">
        <v>5.6</v>
      </c>
      <c r="DA37" s="653"/>
      <c r="DB37" s="653"/>
      <c r="DC37" s="657"/>
      <c r="DD37" s="632">
        <v>1545828</v>
      </c>
      <c r="DE37" s="655"/>
      <c r="DF37" s="655"/>
      <c r="DG37" s="655"/>
      <c r="DH37" s="655"/>
      <c r="DI37" s="655"/>
      <c r="DJ37" s="655"/>
      <c r="DK37" s="656"/>
      <c r="DL37" s="632">
        <v>1543730</v>
      </c>
      <c r="DM37" s="655"/>
      <c r="DN37" s="655"/>
      <c r="DO37" s="655"/>
      <c r="DP37" s="655"/>
      <c r="DQ37" s="655"/>
      <c r="DR37" s="655"/>
      <c r="DS37" s="655"/>
      <c r="DT37" s="655"/>
      <c r="DU37" s="655"/>
      <c r="DV37" s="656"/>
      <c r="DW37" s="628">
        <v>9.6999999999999993</v>
      </c>
      <c r="DX37" s="653"/>
      <c r="DY37" s="653"/>
      <c r="DZ37" s="653"/>
      <c r="EA37" s="653"/>
      <c r="EB37" s="653"/>
      <c r="EC37" s="654"/>
    </row>
    <row r="38" spans="2:133" ht="11.25" customHeight="1" x14ac:dyDescent="0.2">
      <c r="B38" s="620" t="s">
        <v>323</v>
      </c>
      <c r="C38" s="621"/>
      <c r="D38" s="621"/>
      <c r="E38" s="621"/>
      <c r="F38" s="621"/>
      <c r="G38" s="621"/>
      <c r="H38" s="621"/>
      <c r="I38" s="621"/>
      <c r="J38" s="621"/>
      <c r="K38" s="621"/>
      <c r="L38" s="621"/>
      <c r="M38" s="621"/>
      <c r="N38" s="621"/>
      <c r="O38" s="621"/>
      <c r="P38" s="621"/>
      <c r="Q38" s="622"/>
      <c r="R38" s="623">
        <v>509700</v>
      </c>
      <c r="S38" s="624"/>
      <c r="T38" s="624"/>
      <c r="U38" s="624"/>
      <c r="V38" s="624"/>
      <c r="W38" s="624"/>
      <c r="X38" s="624"/>
      <c r="Y38" s="625"/>
      <c r="Z38" s="626">
        <v>1.7</v>
      </c>
      <c r="AA38" s="626"/>
      <c r="AB38" s="626"/>
      <c r="AC38" s="626"/>
      <c r="AD38" s="627" t="s">
        <v>122</v>
      </c>
      <c r="AE38" s="627"/>
      <c r="AF38" s="627"/>
      <c r="AG38" s="627"/>
      <c r="AH38" s="627"/>
      <c r="AI38" s="627"/>
      <c r="AJ38" s="627"/>
      <c r="AK38" s="627"/>
      <c r="AL38" s="628" t="s">
        <v>122</v>
      </c>
      <c r="AM38" s="629"/>
      <c r="AN38" s="629"/>
      <c r="AO38" s="630"/>
      <c r="AQ38" s="686" t="s">
        <v>324</v>
      </c>
      <c r="AR38" s="687"/>
      <c r="AS38" s="687"/>
      <c r="AT38" s="687"/>
      <c r="AU38" s="687"/>
      <c r="AV38" s="687"/>
      <c r="AW38" s="687"/>
      <c r="AX38" s="687"/>
      <c r="AY38" s="688"/>
      <c r="AZ38" s="623">
        <v>3818</v>
      </c>
      <c r="BA38" s="624"/>
      <c r="BB38" s="624"/>
      <c r="BC38" s="624"/>
      <c r="BD38" s="655"/>
      <c r="BE38" s="655"/>
      <c r="BF38" s="678"/>
      <c r="BG38" s="620" t="s">
        <v>325</v>
      </c>
      <c r="BH38" s="621"/>
      <c r="BI38" s="621"/>
      <c r="BJ38" s="621"/>
      <c r="BK38" s="621"/>
      <c r="BL38" s="621"/>
      <c r="BM38" s="621"/>
      <c r="BN38" s="621"/>
      <c r="BO38" s="621"/>
      <c r="BP38" s="621"/>
      <c r="BQ38" s="621"/>
      <c r="BR38" s="621"/>
      <c r="BS38" s="621"/>
      <c r="BT38" s="621"/>
      <c r="BU38" s="622"/>
      <c r="BV38" s="623">
        <v>6901</v>
      </c>
      <c r="BW38" s="624"/>
      <c r="BX38" s="624"/>
      <c r="BY38" s="624"/>
      <c r="BZ38" s="624"/>
      <c r="CA38" s="624"/>
      <c r="CB38" s="633"/>
      <c r="CD38" s="620" t="s">
        <v>326</v>
      </c>
      <c r="CE38" s="621"/>
      <c r="CF38" s="621"/>
      <c r="CG38" s="621"/>
      <c r="CH38" s="621"/>
      <c r="CI38" s="621"/>
      <c r="CJ38" s="621"/>
      <c r="CK38" s="621"/>
      <c r="CL38" s="621"/>
      <c r="CM38" s="621"/>
      <c r="CN38" s="621"/>
      <c r="CO38" s="621"/>
      <c r="CP38" s="621"/>
      <c r="CQ38" s="622"/>
      <c r="CR38" s="623">
        <v>2277832</v>
      </c>
      <c r="CS38" s="624"/>
      <c r="CT38" s="624"/>
      <c r="CU38" s="624"/>
      <c r="CV38" s="624"/>
      <c r="CW38" s="624"/>
      <c r="CX38" s="624"/>
      <c r="CY38" s="625"/>
      <c r="CZ38" s="628">
        <v>8.1999999999999993</v>
      </c>
      <c r="DA38" s="653"/>
      <c r="DB38" s="653"/>
      <c r="DC38" s="657"/>
      <c r="DD38" s="632">
        <v>1816561</v>
      </c>
      <c r="DE38" s="624"/>
      <c r="DF38" s="624"/>
      <c r="DG38" s="624"/>
      <c r="DH38" s="624"/>
      <c r="DI38" s="624"/>
      <c r="DJ38" s="624"/>
      <c r="DK38" s="625"/>
      <c r="DL38" s="632">
        <v>1758680</v>
      </c>
      <c r="DM38" s="624"/>
      <c r="DN38" s="624"/>
      <c r="DO38" s="624"/>
      <c r="DP38" s="624"/>
      <c r="DQ38" s="624"/>
      <c r="DR38" s="624"/>
      <c r="DS38" s="624"/>
      <c r="DT38" s="624"/>
      <c r="DU38" s="624"/>
      <c r="DV38" s="625"/>
      <c r="DW38" s="628">
        <v>11</v>
      </c>
      <c r="DX38" s="653"/>
      <c r="DY38" s="653"/>
      <c r="DZ38" s="653"/>
      <c r="EA38" s="653"/>
      <c r="EB38" s="653"/>
      <c r="EC38" s="654"/>
    </row>
    <row r="39" spans="2:133" ht="11.25" customHeight="1" x14ac:dyDescent="0.2">
      <c r="B39" s="620" t="s">
        <v>327</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328</v>
      </c>
      <c r="AR39" s="687"/>
      <c r="AS39" s="687"/>
      <c r="AT39" s="687"/>
      <c r="AU39" s="687"/>
      <c r="AV39" s="687"/>
      <c r="AW39" s="687"/>
      <c r="AX39" s="687"/>
      <c r="AY39" s="688"/>
      <c r="AZ39" s="623" t="s">
        <v>122</v>
      </c>
      <c r="BA39" s="624"/>
      <c r="BB39" s="624"/>
      <c r="BC39" s="624"/>
      <c r="BD39" s="655"/>
      <c r="BE39" s="655"/>
      <c r="BF39" s="678"/>
      <c r="BG39" s="620" t="s">
        <v>329</v>
      </c>
      <c r="BH39" s="621"/>
      <c r="BI39" s="621"/>
      <c r="BJ39" s="621"/>
      <c r="BK39" s="621"/>
      <c r="BL39" s="621"/>
      <c r="BM39" s="621"/>
      <c r="BN39" s="621"/>
      <c r="BO39" s="621"/>
      <c r="BP39" s="621"/>
      <c r="BQ39" s="621"/>
      <c r="BR39" s="621"/>
      <c r="BS39" s="621"/>
      <c r="BT39" s="621"/>
      <c r="BU39" s="622"/>
      <c r="BV39" s="623">
        <v>9986</v>
      </c>
      <c r="BW39" s="624"/>
      <c r="BX39" s="624"/>
      <c r="BY39" s="624"/>
      <c r="BZ39" s="624"/>
      <c r="CA39" s="624"/>
      <c r="CB39" s="633"/>
      <c r="CD39" s="620" t="s">
        <v>330</v>
      </c>
      <c r="CE39" s="621"/>
      <c r="CF39" s="621"/>
      <c r="CG39" s="621"/>
      <c r="CH39" s="621"/>
      <c r="CI39" s="621"/>
      <c r="CJ39" s="621"/>
      <c r="CK39" s="621"/>
      <c r="CL39" s="621"/>
      <c r="CM39" s="621"/>
      <c r="CN39" s="621"/>
      <c r="CO39" s="621"/>
      <c r="CP39" s="621"/>
      <c r="CQ39" s="622"/>
      <c r="CR39" s="623">
        <v>1792224</v>
      </c>
      <c r="CS39" s="655"/>
      <c r="CT39" s="655"/>
      <c r="CU39" s="655"/>
      <c r="CV39" s="655"/>
      <c r="CW39" s="655"/>
      <c r="CX39" s="655"/>
      <c r="CY39" s="656"/>
      <c r="CZ39" s="628">
        <v>6.5</v>
      </c>
      <c r="DA39" s="653"/>
      <c r="DB39" s="653"/>
      <c r="DC39" s="657"/>
      <c r="DD39" s="632">
        <v>1781904</v>
      </c>
      <c r="DE39" s="655"/>
      <c r="DF39" s="655"/>
      <c r="DG39" s="655"/>
      <c r="DH39" s="655"/>
      <c r="DI39" s="655"/>
      <c r="DJ39" s="655"/>
      <c r="DK39" s="656"/>
      <c r="DL39" s="632" t="s">
        <v>122</v>
      </c>
      <c r="DM39" s="655"/>
      <c r="DN39" s="655"/>
      <c r="DO39" s="655"/>
      <c r="DP39" s="655"/>
      <c r="DQ39" s="655"/>
      <c r="DR39" s="655"/>
      <c r="DS39" s="655"/>
      <c r="DT39" s="655"/>
      <c r="DU39" s="655"/>
      <c r="DV39" s="656"/>
      <c r="DW39" s="628" t="s">
        <v>122</v>
      </c>
      <c r="DX39" s="653"/>
      <c r="DY39" s="653"/>
      <c r="DZ39" s="653"/>
      <c r="EA39" s="653"/>
      <c r="EB39" s="653"/>
      <c r="EC39" s="654"/>
    </row>
    <row r="40" spans="2:133" ht="11.25" customHeight="1" x14ac:dyDescent="0.2">
      <c r="B40" s="620" t="s">
        <v>331</v>
      </c>
      <c r="C40" s="621"/>
      <c r="D40" s="621"/>
      <c r="E40" s="621"/>
      <c r="F40" s="621"/>
      <c r="G40" s="621"/>
      <c r="H40" s="621"/>
      <c r="I40" s="621"/>
      <c r="J40" s="621"/>
      <c r="K40" s="621"/>
      <c r="L40" s="621"/>
      <c r="M40" s="621"/>
      <c r="N40" s="621"/>
      <c r="O40" s="621"/>
      <c r="P40" s="621"/>
      <c r="Q40" s="622"/>
      <c r="R40" s="623" t="s">
        <v>122</v>
      </c>
      <c r="S40" s="624"/>
      <c r="T40" s="624"/>
      <c r="U40" s="624"/>
      <c r="V40" s="624"/>
      <c r="W40" s="624"/>
      <c r="X40" s="624"/>
      <c r="Y40" s="625"/>
      <c r="Z40" s="626" t="s">
        <v>122</v>
      </c>
      <c r="AA40" s="626"/>
      <c r="AB40" s="626"/>
      <c r="AC40" s="626"/>
      <c r="AD40" s="627" t="s">
        <v>122</v>
      </c>
      <c r="AE40" s="627"/>
      <c r="AF40" s="627"/>
      <c r="AG40" s="627"/>
      <c r="AH40" s="627"/>
      <c r="AI40" s="627"/>
      <c r="AJ40" s="627"/>
      <c r="AK40" s="627"/>
      <c r="AL40" s="628" t="s">
        <v>122</v>
      </c>
      <c r="AM40" s="629"/>
      <c r="AN40" s="629"/>
      <c r="AO40" s="630"/>
      <c r="AQ40" s="686" t="s">
        <v>332</v>
      </c>
      <c r="AR40" s="687"/>
      <c r="AS40" s="687"/>
      <c r="AT40" s="687"/>
      <c r="AU40" s="687"/>
      <c r="AV40" s="687"/>
      <c r="AW40" s="687"/>
      <c r="AX40" s="687"/>
      <c r="AY40" s="688"/>
      <c r="AZ40" s="623" t="s">
        <v>122</v>
      </c>
      <c r="BA40" s="624"/>
      <c r="BB40" s="624"/>
      <c r="BC40" s="624"/>
      <c r="BD40" s="655"/>
      <c r="BE40" s="655"/>
      <c r="BF40" s="678"/>
      <c r="BG40" s="671" t="s">
        <v>333</v>
      </c>
      <c r="BH40" s="672"/>
      <c r="BI40" s="672"/>
      <c r="BJ40" s="672"/>
      <c r="BK40" s="672"/>
      <c r="BL40" s="211"/>
      <c r="BM40" s="621" t="s">
        <v>334</v>
      </c>
      <c r="BN40" s="621"/>
      <c r="BO40" s="621"/>
      <c r="BP40" s="621"/>
      <c r="BQ40" s="621"/>
      <c r="BR40" s="621"/>
      <c r="BS40" s="621"/>
      <c r="BT40" s="621"/>
      <c r="BU40" s="622"/>
      <c r="BV40" s="623">
        <v>117</v>
      </c>
      <c r="BW40" s="624"/>
      <c r="BX40" s="624"/>
      <c r="BY40" s="624"/>
      <c r="BZ40" s="624"/>
      <c r="CA40" s="624"/>
      <c r="CB40" s="633"/>
      <c r="CD40" s="620" t="s">
        <v>335</v>
      </c>
      <c r="CE40" s="621"/>
      <c r="CF40" s="621"/>
      <c r="CG40" s="621"/>
      <c r="CH40" s="621"/>
      <c r="CI40" s="621"/>
      <c r="CJ40" s="621"/>
      <c r="CK40" s="621"/>
      <c r="CL40" s="621"/>
      <c r="CM40" s="621"/>
      <c r="CN40" s="621"/>
      <c r="CO40" s="621"/>
      <c r="CP40" s="621"/>
      <c r="CQ40" s="622"/>
      <c r="CR40" s="623">
        <v>192100</v>
      </c>
      <c r="CS40" s="624"/>
      <c r="CT40" s="624"/>
      <c r="CU40" s="624"/>
      <c r="CV40" s="624"/>
      <c r="CW40" s="624"/>
      <c r="CX40" s="624"/>
      <c r="CY40" s="625"/>
      <c r="CZ40" s="628">
        <v>0.7</v>
      </c>
      <c r="DA40" s="653"/>
      <c r="DB40" s="653"/>
      <c r="DC40" s="657"/>
      <c r="DD40" s="632">
        <v>120100</v>
      </c>
      <c r="DE40" s="624"/>
      <c r="DF40" s="624"/>
      <c r="DG40" s="624"/>
      <c r="DH40" s="624"/>
      <c r="DI40" s="624"/>
      <c r="DJ40" s="624"/>
      <c r="DK40" s="625"/>
      <c r="DL40" s="632" t="s">
        <v>122</v>
      </c>
      <c r="DM40" s="624"/>
      <c r="DN40" s="624"/>
      <c r="DO40" s="624"/>
      <c r="DP40" s="624"/>
      <c r="DQ40" s="624"/>
      <c r="DR40" s="624"/>
      <c r="DS40" s="624"/>
      <c r="DT40" s="624"/>
      <c r="DU40" s="624"/>
      <c r="DV40" s="625"/>
      <c r="DW40" s="628" t="s">
        <v>122</v>
      </c>
      <c r="DX40" s="653"/>
      <c r="DY40" s="653"/>
      <c r="DZ40" s="653"/>
      <c r="EA40" s="653"/>
      <c r="EB40" s="653"/>
      <c r="EC40" s="654"/>
    </row>
    <row r="41" spans="2:133" ht="11.25" customHeight="1" x14ac:dyDescent="0.2">
      <c r="B41" s="644" t="s">
        <v>336</v>
      </c>
      <c r="C41" s="645"/>
      <c r="D41" s="645"/>
      <c r="E41" s="645"/>
      <c r="F41" s="645"/>
      <c r="G41" s="645"/>
      <c r="H41" s="645"/>
      <c r="I41" s="645"/>
      <c r="J41" s="645"/>
      <c r="K41" s="645"/>
      <c r="L41" s="645"/>
      <c r="M41" s="645"/>
      <c r="N41" s="645"/>
      <c r="O41" s="645"/>
      <c r="P41" s="645"/>
      <c r="Q41" s="646"/>
      <c r="R41" s="695">
        <v>29197299</v>
      </c>
      <c r="S41" s="696"/>
      <c r="T41" s="696"/>
      <c r="U41" s="696"/>
      <c r="V41" s="696"/>
      <c r="W41" s="696"/>
      <c r="X41" s="696"/>
      <c r="Y41" s="700"/>
      <c r="Z41" s="701">
        <v>100</v>
      </c>
      <c r="AA41" s="701"/>
      <c r="AB41" s="701"/>
      <c r="AC41" s="701"/>
      <c r="AD41" s="702">
        <v>15922287</v>
      </c>
      <c r="AE41" s="702"/>
      <c r="AF41" s="702"/>
      <c r="AG41" s="702"/>
      <c r="AH41" s="702"/>
      <c r="AI41" s="702"/>
      <c r="AJ41" s="702"/>
      <c r="AK41" s="702"/>
      <c r="AL41" s="703">
        <v>100</v>
      </c>
      <c r="AM41" s="683"/>
      <c r="AN41" s="683"/>
      <c r="AO41" s="704"/>
      <c r="AQ41" s="686" t="s">
        <v>337</v>
      </c>
      <c r="AR41" s="687"/>
      <c r="AS41" s="687"/>
      <c r="AT41" s="687"/>
      <c r="AU41" s="687"/>
      <c r="AV41" s="687"/>
      <c r="AW41" s="687"/>
      <c r="AX41" s="687"/>
      <c r="AY41" s="688"/>
      <c r="AZ41" s="623">
        <v>391666</v>
      </c>
      <c r="BA41" s="624"/>
      <c r="BB41" s="624"/>
      <c r="BC41" s="624"/>
      <c r="BD41" s="655"/>
      <c r="BE41" s="655"/>
      <c r="BF41" s="678"/>
      <c r="BG41" s="671"/>
      <c r="BH41" s="672"/>
      <c r="BI41" s="672"/>
      <c r="BJ41" s="672"/>
      <c r="BK41" s="672"/>
      <c r="BL41" s="211"/>
      <c r="BM41" s="621" t="s">
        <v>338</v>
      </c>
      <c r="BN41" s="621"/>
      <c r="BO41" s="621"/>
      <c r="BP41" s="621"/>
      <c r="BQ41" s="621"/>
      <c r="BR41" s="621"/>
      <c r="BS41" s="621"/>
      <c r="BT41" s="621"/>
      <c r="BU41" s="622"/>
      <c r="BV41" s="623">
        <v>1</v>
      </c>
      <c r="BW41" s="624"/>
      <c r="BX41" s="624"/>
      <c r="BY41" s="624"/>
      <c r="BZ41" s="624"/>
      <c r="CA41" s="624"/>
      <c r="CB41" s="633"/>
      <c r="CD41" s="620" t="s">
        <v>339</v>
      </c>
      <c r="CE41" s="621"/>
      <c r="CF41" s="621"/>
      <c r="CG41" s="621"/>
      <c r="CH41" s="621"/>
      <c r="CI41" s="621"/>
      <c r="CJ41" s="621"/>
      <c r="CK41" s="621"/>
      <c r="CL41" s="621"/>
      <c r="CM41" s="621"/>
      <c r="CN41" s="621"/>
      <c r="CO41" s="621"/>
      <c r="CP41" s="621"/>
      <c r="CQ41" s="622"/>
      <c r="CR41" s="623" t="s">
        <v>122</v>
      </c>
      <c r="CS41" s="655"/>
      <c r="CT41" s="655"/>
      <c r="CU41" s="655"/>
      <c r="CV41" s="655"/>
      <c r="CW41" s="655"/>
      <c r="CX41" s="655"/>
      <c r="CY41" s="656"/>
      <c r="CZ41" s="628" t="s">
        <v>122</v>
      </c>
      <c r="DA41" s="653"/>
      <c r="DB41" s="653"/>
      <c r="DC41" s="657"/>
      <c r="DD41" s="632" t="s">
        <v>122</v>
      </c>
      <c r="DE41" s="655"/>
      <c r="DF41" s="655"/>
      <c r="DG41" s="655"/>
      <c r="DH41" s="655"/>
      <c r="DI41" s="655"/>
      <c r="DJ41" s="655"/>
      <c r="DK41" s="656"/>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2">
      <c r="AQ42" s="692" t="s">
        <v>340</v>
      </c>
      <c r="AR42" s="693"/>
      <c r="AS42" s="693"/>
      <c r="AT42" s="693"/>
      <c r="AU42" s="693"/>
      <c r="AV42" s="693"/>
      <c r="AW42" s="693"/>
      <c r="AX42" s="693"/>
      <c r="AY42" s="694"/>
      <c r="AZ42" s="695">
        <v>1886166</v>
      </c>
      <c r="BA42" s="696"/>
      <c r="BB42" s="696"/>
      <c r="BC42" s="696"/>
      <c r="BD42" s="682"/>
      <c r="BE42" s="682"/>
      <c r="BF42" s="684"/>
      <c r="BG42" s="673"/>
      <c r="BH42" s="674"/>
      <c r="BI42" s="674"/>
      <c r="BJ42" s="674"/>
      <c r="BK42" s="674"/>
      <c r="BL42" s="212"/>
      <c r="BM42" s="645" t="s">
        <v>341</v>
      </c>
      <c r="BN42" s="645"/>
      <c r="BO42" s="645"/>
      <c r="BP42" s="645"/>
      <c r="BQ42" s="645"/>
      <c r="BR42" s="645"/>
      <c r="BS42" s="645"/>
      <c r="BT42" s="645"/>
      <c r="BU42" s="646"/>
      <c r="BV42" s="695">
        <v>382</v>
      </c>
      <c r="BW42" s="696"/>
      <c r="BX42" s="696"/>
      <c r="BY42" s="696"/>
      <c r="BZ42" s="696"/>
      <c r="CA42" s="696"/>
      <c r="CB42" s="705"/>
      <c r="CD42" s="620" t="s">
        <v>342</v>
      </c>
      <c r="CE42" s="621"/>
      <c r="CF42" s="621"/>
      <c r="CG42" s="621"/>
      <c r="CH42" s="621"/>
      <c r="CI42" s="621"/>
      <c r="CJ42" s="621"/>
      <c r="CK42" s="621"/>
      <c r="CL42" s="621"/>
      <c r="CM42" s="621"/>
      <c r="CN42" s="621"/>
      <c r="CO42" s="621"/>
      <c r="CP42" s="621"/>
      <c r="CQ42" s="622"/>
      <c r="CR42" s="623">
        <v>2384629</v>
      </c>
      <c r="CS42" s="655"/>
      <c r="CT42" s="655"/>
      <c r="CU42" s="655"/>
      <c r="CV42" s="655"/>
      <c r="CW42" s="655"/>
      <c r="CX42" s="655"/>
      <c r="CY42" s="656"/>
      <c r="CZ42" s="628">
        <v>8.6</v>
      </c>
      <c r="DA42" s="653"/>
      <c r="DB42" s="653"/>
      <c r="DC42" s="657"/>
      <c r="DD42" s="632">
        <v>730020</v>
      </c>
      <c r="DE42" s="655"/>
      <c r="DF42" s="655"/>
      <c r="DG42" s="655"/>
      <c r="DH42" s="655"/>
      <c r="DI42" s="655"/>
      <c r="DJ42" s="655"/>
      <c r="DK42" s="656"/>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2">
      <c r="B43" s="202" t="s">
        <v>343</v>
      </c>
      <c r="CD43" s="620" t="s">
        <v>344</v>
      </c>
      <c r="CE43" s="621"/>
      <c r="CF43" s="621"/>
      <c r="CG43" s="621"/>
      <c r="CH43" s="621"/>
      <c r="CI43" s="621"/>
      <c r="CJ43" s="621"/>
      <c r="CK43" s="621"/>
      <c r="CL43" s="621"/>
      <c r="CM43" s="621"/>
      <c r="CN43" s="621"/>
      <c r="CO43" s="621"/>
      <c r="CP43" s="621"/>
      <c r="CQ43" s="622"/>
      <c r="CR43" s="623">
        <v>112118</v>
      </c>
      <c r="CS43" s="655"/>
      <c r="CT43" s="655"/>
      <c r="CU43" s="655"/>
      <c r="CV43" s="655"/>
      <c r="CW43" s="655"/>
      <c r="CX43" s="655"/>
      <c r="CY43" s="656"/>
      <c r="CZ43" s="628">
        <v>0.4</v>
      </c>
      <c r="DA43" s="653"/>
      <c r="DB43" s="653"/>
      <c r="DC43" s="657"/>
      <c r="DD43" s="632">
        <v>96851</v>
      </c>
      <c r="DE43" s="655"/>
      <c r="DF43" s="655"/>
      <c r="DG43" s="655"/>
      <c r="DH43" s="655"/>
      <c r="DI43" s="655"/>
      <c r="DJ43" s="655"/>
      <c r="DK43" s="656"/>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2">
      <c r="B44" s="709" t="s">
        <v>345</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59" t="s">
        <v>293</v>
      </c>
      <c r="CE44" s="660"/>
      <c r="CF44" s="620" t="s">
        <v>346</v>
      </c>
      <c r="CG44" s="621"/>
      <c r="CH44" s="621"/>
      <c r="CI44" s="621"/>
      <c r="CJ44" s="621"/>
      <c r="CK44" s="621"/>
      <c r="CL44" s="621"/>
      <c r="CM44" s="621"/>
      <c r="CN44" s="621"/>
      <c r="CO44" s="621"/>
      <c r="CP44" s="621"/>
      <c r="CQ44" s="622"/>
      <c r="CR44" s="623">
        <v>2384629</v>
      </c>
      <c r="CS44" s="624"/>
      <c r="CT44" s="624"/>
      <c r="CU44" s="624"/>
      <c r="CV44" s="624"/>
      <c r="CW44" s="624"/>
      <c r="CX44" s="624"/>
      <c r="CY44" s="625"/>
      <c r="CZ44" s="628">
        <v>8.6</v>
      </c>
      <c r="DA44" s="629"/>
      <c r="DB44" s="629"/>
      <c r="DC44" s="635"/>
      <c r="DD44" s="632">
        <v>730020</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2">
      <c r="B45" s="709" t="s">
        <v>347</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1"/>
      <c r="CE45" s="662"/>
      <c r="CF45" s="620" t="s">
        <v>348</v>
      </c>
      <c r="CG45" s="621"/>
      <c r="CH45" s="621"/>
      <c r="CI45" s="621"/>
      <c r="CJ45" s="621"/>
      <c r="CK45" s="621"/>
      <c r="CL45" s="621"/>
      <c r="CM45" s="621"/>
      <c r="CN45" s="621"/>
      <c r="CO45" s="621"/>
      <c r="CP45" s="621"/>
      <c r="CQ45" s="622"/>
      <c r="CR45" s="623">
        <v>995013</v>
      </c>
      <c r="CS45" s="655"/>
      <c r="CT45" s="655"/>
      <c r="CU45" s="655"/>
      <c r="CV45" s="655"/>
      <c r="CW45" s="655"/>
      <c r="CX45" s="655"/>
      <c r="CY45" s="656"/>
      <c r="CZ45" s="628">
        <v>3.6</v>
      </c>
      <c r="DA45" s="653"/>
      <c r="DB45" s="653"/>
      <c r="DC45" s="657"/>
      <c r="DD45" s="632">
        <v>110341</v>
      </c>
      <c r="DE45" s="655"/>
      <c r="DF45" s="655"/>
      <c r="DG45" s="655"/>
      <c r="DH45" s="655"/>
      <c r="DI45" s="655"/>
      <c r="DJ45" s="655"/>
      <c r="DK45" s="656"/>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2">
      <c r="B46" s="213"/>
      <c r="CD46" s="661"/>
      <c r="CE46" s="662"/>
      <c r="CF46" s="620" t="s">
        <v>349</v>
      </c>
      <c r="CG46" s="621"/>
      <c r="CH46" s="621"/>
      <c r="CI46" s="621"/>
      <c r="CJ46" s="621"/>
      <c r="CK46" s="621"/>
      <c r="CL46" s="621"/>
      <c r="CM46" s="621"/>
      <c r="CN46" s="621"/>
      <c r="CO46" s="621"/>
      <c r="CP46" s="621"/>
      <c r="CQ46" s="622"/>
      <c r="CR46" s="623">
        <v>1326370</v>
      </c>
      <c r="CS46" s="624"/>
      <c r="CT46" s="624"/>
      <c r="CU46" s="624"/>
      <c r="CV46" s="624"/>
      <c r="CW46" s="624"/>
      <c r="CX46" s="624"/>
      <c r="CY46" s="625"/>
      <c r="CZ46" s="628">
        <v>4.8</v>
      </c>
      <c r="DA46" s="629"/>
      <c r="DB46" s="629"/>
      <c r="DC46" s="635"/>
      <c r="DD46" s="632">
        <v>609633</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2">
      <c r="B47" s="213"/>
      <c r="CD47" s="661"/>
      <c r="CE47" s="662"/>
      <c r="CF47" s="620" t="s">
        <v>350</v>
      </c>
      <c r="CG47" s="621"/>
      <c r="CH47" s="621"/>
      <c r="CI47" s="621"/>
      <c r="CJ47" s="621"/>
      <c r="CK47" s="621"/>
      <c r="CL47" s="621"/>
      <c r="CM47" s="621"/>
      <c r="CN47" s="621"/>
      <c r="CO47" s="621"/>
      <c r="CP47" s="621"/>
      <c r="CQ47" s="622"/>
      <c r="CR47" s="623" t="s">
        <v>122</v>
      </c>
      <c r="CS47" s="655"/>
      <c r="CT47" s="655"/>
      <c r="CU47" s="655"/>
      <c r="CV47" s="655"/>
      <c r="CW47" s="655"/>
      <c r="CX47" s="655"/>
      <c r="CY47" s="656"/>
      <c r="CZ47" s="628" t="s">
        <v>122</v>
      </c>
      <c r="DA47" s="653"/>
      <c r="DB47" s="653"/>
      <c r="DC47" s="657"/>
      <c r="DD47" s="632" t="s">
        <v>122</v>
      </c>
      <c r="DE47" s="655"/>
      <c r="DF47" s="655"/>
      <c r="DG47" s="655"/>
      <c r="DH47" s="655"/>
      <c r="DI47" s="655"/>
      <c r="DJ47" s="655"/>
      <c r="DK47" s="656"/>
      <c r="DL47" s="706"/>
      <c r="DM47" s="707"/>
      <c r="DN47" s="707"/>
      <c r="DO47" s="707"/>
      <c r="DP47" s="707"/>
      <c r="DQ47" s="707"/>
      <c r="DR47" s="707"/>
      <c r="DS47" s="707"/>
      <c r="DT47" s="707"/>
      <c r="DU47" s="707"/>
      <c r="DV47" s="708"/>
      <c r="DW47" s="697"/>
      <c r="DX47" s="698"/>
      <c r="DY47" s="698"/>
      <c r="DZ47" s="698"/>
      <c r="EA47" s="698"/>
      <c r="EB47" s="698"/>
      <c r="EC47" s="699"/>
    </row>
    <row r="48" spans="2:133" ht="11" x14ac:dyDescent="0.2">
      <c r="B48" s="213"/>
      <c r="CD48" s="663"/>
      <c r="CE48" s="664"/>
      <c r="CF48" s="620" t="s">
        <v>351</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2">
      <c r="B49" s="213"/>
      <c r="CD49" s="644" t="s">
        <v>352</v>
      </c>
      <c r="CE49" s="645"/>
      <c r="CF49" s="645"/>
      <c r="CG49" s="645"/>
      <c r="CH49" s="645"/>
      <c r="CI49" s="645"/>
      <c r="CJ49" s="645"/>
      <c r="CK49" s="645"/>
      <c r="CL49" s="645"/>
      <c r="CM49" s="645"/>
      <c r="CN49" s="645"/>
      <c r="CO49" s="645"/>
      <c r="CP49" s="645"/>
      <c r="CQ49" s="646"/>
      <c r="CR49" s="695">
        <v>27648684</v>
      </c>
      <c r="CS49" s="682"/>
      <c r="CT49" s="682"/>
      <c r="CU49" s="682"/>
      <c r="CV49" s="682"/>
      <c r="CW49" s="682"/>
      <c r="CX49" s="682"/>
      <c r="CY49" s="711"/>
      <c r="CZ49" s="703">
        <v>100</v>
      </c>
      <c r="DA49" s="712"/>
      <c r="DB49" s="712"/>
      <c r="DC49" s="713"/>
      <c r="DD49" s="714">
        <v>19278385</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6zW5IDIzBVDUX3st1hdNfDIkeReuOHgoxearZfdEreTZBxw/rjvW6Vr5kSHKfx6lFsdMIxEcJfLBYHfRm/vcOw==" saltValue="3c/ljho5Xo3FH4ciWVojH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workbookViewId="0"/>
  </sheetViews>
  <sheetFormatPr defaultColWidth="0" defaultRowHeight="13" zeroHeight="1" x14ac:dyDescent="0.2"/>
  <cols>
    <col min="1" max="130" width="2.7265625" style="219" customWidth="1"/>
    <col min="131" max="131" width="1.6328125" style="219" customWidth="1"/>
    <col min="132" max="16384" width="9" style="219" hidden="1"/>
  </cols>
  <sheetData>
    <row r="1" spans="1:131" ht="11.25" customHeight="1" thickBot="1" x14ac:dyDescent="0.25">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5">
      <c r="A2" s="721" t="s">
        <v>353</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354</v>
      </c>
      <c r="DK2" s="723"/>
      <c r="DL2" s="723"/>
      <c r="DM2" s="723"/>
      <c r="DN2" s="723"/>
      <c r="DO2" s="724"/>
      <c r="DP2" s="216"/>
      <c r="DQ2" s="722" t="s">
        <v>355</v>
      </c>
      <c r="DR2" s="723"/>
      <c r="DS2" s="723"/>
      <c r="DT2" s="723"/>
      <c r="DU2" s="723"/>
      <c r="DV2" s="723"/>
      <c r="DW2" s="723"/>
      <c r="DX2" s="723"/>
      <c r="DY2" s="723"/>
      <c r="DZ2" s="724"/>
      <c r="EA2" s="218"/>
    </row>
    <row r="3" spans="1:131" ht="11.25" customHeight="1" x14ac:dyDescent="0.2">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5">
      <c r="A4" s="725" t="s">
        <v>356</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357</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2">
      <c r="A5" s="727" t="s">
        <v>358</v>
      </c>
      <c r="B5" s="728"/>
      <c r="C5" s="728"/>
      <c r="D5" s="728"/>
      <c r="E5" s="728"/>
      <c r="F5" s="728"/>
      <c r="G5" s="728"/>
      <c r="H5" s="728"/>
      <c r="I5" s="728"/>
      <c r="J5" s="728"/>
      <c r="K5" s="728"/>
      <c r="L5" s="728"/>
      <c r="M5" s="728"/>
      <c r="N5" s="728"/>
      <c r="O5" s="728"/>
      <c r="P5" s="729"/>
      <c r="Q5" s="733" t="s">
        <v>359</v>
      </c>
      <c r="R5" s="734"/>
      <c r="S5" s="734"/>
      <c r="T5" s="734"/>
      <c r="U5" s="735"/>
      <c r="V5" s="733" t="s">
        <v>360</v>
      </c>
      <c r="W5" s="734"/>
      <c r="X5" s="734"/>
      <c r="Y5" s="734"/>
      <c r="Z5" s="735"/>
      <c r="AA5" s="733" t="s">
        <v>361</v>
      </c>
      <c r="AB5" s="734"/>
      <c r="AC5" s="734"/>
      <c r="AD5" s="734"/>
      <c r="AE5" s="734"/>
      <c r="AF5" s="739" t="s">
        <v>362</v>
      </c>
      <c r="AG5" s="734"/>
      <c r="AH5" s="734"/>
      <c r="AI5" s="734"/>
      <c r="AJ5" s="740"/>
      <c r="AK5" s="734" t="s">
        <v>363</v>
      </c>
      <c r="AL5" s="734"/>
      <c r="AM5" s="734"/>
      <c r="AN5" s="734"/>
      <c r="AO5" s="735"/>
      <c r="AP5" s="733" t="s">
        <v>364</v>
      </c>
      <c r="AQ5" s="734"/>
      <c r="AR5" s="734"/>
      <c r="AS5" s="734"/>
      <c r="AT5" s="735"/>
      <c r="AU5" s="733" t="s">
        <v>365</v>
      </c>
      <c r="AV5" s="734"/>
      <c r="AW5" s="734"/>
      <c r="AX5" s="734"/>
      <c r="AY5" s="740"/>
      <c r="AZ5" s="220"/>
      <c r="BA5" s="220"/>
      <c r="BB5" s="220"/>
      <c r="BC5" s="220"/>
      <c r="BD5" s="220"/>
      <c r="BE5" s="221"/>
      <c r="BF5" s="221"/>
      <c r="BG5" s="221"/>
      <c r="BH5" s="221"/>
      <c r="BI5" s="221"/>
      <c r="BJ5" s="221"/>
      <c r="BK5" s="221"/>
      <c r="BL5" s="221"/>
      <c r="BM5" s="221"/>
      <c r="BN5" s="221"/>
      <c r="BO5" s="221"/>
      <c r="BP5" s="221"/>
      <c r="BQ5" s="727" t="s">
        <v>366</v>
      </c>
      <c r="BR5" s="728"/>
      <c r="BS5" s="728"/>
      <c r="BT5" s="728"/>
      <c r="BU5" s="728"/>
      <c r="BV5" s="728"/>
      <c r="BW5" s="728"/>
      <c r="BX5" s="728"/>
      <c r="BY5" s="728"/>
      <c r="BZ5" s="728"/>
      <c r="CA5" s="728"/>
      <c r="CB5" s="728"/>
      <c r="CC5" s="728"/>
      <c r="CD5" s="728"/>
      <c r="CE5" s="728"/>
      <c r="CF5" s="728"/>
      <c r="CG5" s="729"/>
      <c r="CH5" s="733" t="s">
        <v>367</v>
      </c>
      <c r="CI5" s="734"/>
      <c r="CJ5" s="734"/>
      <c r="CK5" s="734"/>
      <c r="CL5" s="735"/>
      <c r="CM5" s="733" t="s">
        <v>368</v>
      </c>
      <c r="CN5" s="734"/>
      <c r="CO5" s="734"/>
      <c r="CP5" s="734"/>
      <c r="CQ5" s="735"/>
      <c r="CR5" s="733" t="s">
        <v>369</v>
      </c>
      <c r="CS5" s="734"/>
      <c r="CT5" s="734"/>
      <c r="CU5" s="734"/>
      <c r="CV5" s="735"/>
      <c r="CW5" s="733" t="s">
        <v>370</v>
      </c>
      <c r="CX5" s="734"/>
      <c r="CY5" s="734"/>
      <c r="CZ5" s="734"/>
      <c r="DA5" s="735"/>
      <c r="DB5" s="733" t="s">
        <v>371</v>
      </c>
      <c r="DC5" s="734"/>
      <c r="DD5" s="734"/>
      <c r="DE5" s="734"/>
      <c r="DF5" s="735"/>
      <c r="DG5" s="763" t="s">
        <v>372</v>
      </c>
      <c r="DH5" s="764"/>
      <c r="DI5" s="764"/>
      <c r="DJ5" s="764"/>
      <c r="DK5" s="765"/>
      <c r="DL5" s="763" t="s">
        <v>373</v>
      </c>
      <c r="DM5" s="764"/>
      <c r="DN5" s="764"/>
      <c r="DO5" s="764"/>
      <c r="DP5" s="765"/>
      <c r="DQ5" s="733" t="s">
        <v>374</v>
      </c>
      <c r="DR5" s="734"/>
      <c r="DS5" s="734"/>
      <c r="DT5" s="734"/>
      <c r="DU5" s="735"/>
      <c r="DV5" s="733" t="s">
        <v>365</v>
      </c>
      <c r="DW5" s="734"/>
      <c r="DX5" s="734"/>
      <c r="DY5" s="734"/>
      <c r="DZ5" s="740"/>
      <c r="EA5" s="222"/>
    </row>
    <row r="6" spans="1:131" s="223" customFormat="1" ht="26.25" customHeight="1" thickBot="1" x14ac:dyDescent="0.25">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x14ac:dyDescent="0.2">
      <c r="A7" s="224">
        <v>1</v>
      </c>
      <c r="B7" s="749" t="s">
        <v>375</v>
      </c>
      <c r="C7" s="750"/>
      <c r="D7" s="750"/>
      <c r="E7" s="750"/>
      <c r="F7" s="750"/>
      <c r="G7" s="750"/>
      <c r="H7" s="750"/>
      <c r="I7" s="750"/>
      <c r="J7" s="750"/>
      <c r="K7" s="750"/>
      <c r="L7" s="750"/>
      <c r="M7" s="750"/>
      <c r="N7" s="750"/>
      <c r="O7" s="750"/>
      <c r="P7" s="751"/>
      <c r="Q7" s="752">
        <v>29177</v>
      </c>
      <c r="R7" s="753"/>
      <c r="S7" s="753"/>
      <c r="T7" s="753"/>
      <c r="U7" s="753"/>
      <c r="V7" s="753">
        <v>27630</v>
      </c>
      <c r="W7" s="753"/>
      <c r="X7" s="753"/>
      <c r="Y7" s="753"/>
      <c r="Z7" s="753"/>
      <c r="AA7" s="753">
        <v>1547</v>
      </c>
      <c r="AB7" s="753"/>
      <c r="AC7" s="753"/>
      <c r="AD7" s="753"/>
      <c r="AE7" s="754"/>
      <c r="AF7" s="755">
        <v>1434</v>
      </c>
      <c r="AG7" s="756"/>
      <c r="AH7" s="756"/>
      <c r="AI7" s="756"/>
      <c r="AJ7" s="757"/>
      <c r="AK7" s="758">
        <v>1999</v>
      </c>
      <c r="AL7" s="759"/>
      <c r="AM7" s="759"/>
      <c r="AN7" s="759"/>
      <c r="AO7" s="759"/>
      <c r="AP7" s="759">
        <v>13087</v>
      </c>
      <c r="AQ7" s="759"/>
      <c r="AR7" s="759"/>
      <c r="AS7" s="759"/>
      <c r="AT7" s="759"/>
      <c r="AU7" s="760"/>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c r="BS7" s="746" t="s">
        <v>558</v>
      </c>
      <c r="BT7" s="747"/>
      <c r="BU7" s="747"/>
      <c r="BV7" s="747"/>
      <c r="BW7" s="747"/>
      <c r="BX7" s="747"/>
      <c r="BY7" s="747"/>
      <c r="BZ7" s="747"/>
      <c r="CA7" s="747"/>
      <c r="CB7" s="747"/>
      <c r="CC7" s="747"/>
      <c r="CD7" s="747"/>
      <c r="CE7" s="747"/>
      <c r="CF7" s="747"/>
      <c r="CG7" s="762"/>
      <c r="CH7" s="743">
        <v>0</v>
      </c>
      <c r="CI7" s="744"/>
      <c r="CJ7" s="744"/>
      <c r="CK7" s="744"/>
      <c r="CL7" s="745"/>
      <c r="CM7" s="743">
        <v>25</v>
      </c>
      <c r="CN7" s="744"/>
      <c r="CO7" s="744"/>
      <c r="CP7" s="744"/>
      <c r="CQ7" s="745"/>
      <c r="CR7" s="743">
        <v>10</v>
      </c>
      <c r="CS7" s="744"/>
      <c r="CT7" s="744"/>
      <c r="CU7" s="744"/>
      <c r="CV7" s="745"/>
      <c r="CW7" s="743" t="s">
        <v>559</v>
      </c>
      <c r="CX7" s="744"/>
      <c r="CY7" s="744"/>
      <c r="CZ7" s="744"/>
      <c r="DA7" s="745"/>
      <c r="DB7" s="743" t="s">
        <v>559</v>
      </c>
      <c r="DC7" s="744"/>
      <c r="DD7" s="744"/>
      <c r="DE7" s="744"/>
      <c r="DF7" s="745"/>
      <c r="DG7" s="743">
        <v>20</v>
      </c>
      <c r="DH7" s="744"/>
      <c r="DI7" s="744"/>
      <c r="DJ7" s="744"/>
      <c r="DK7" s="745"/>
      <c r="DL7" s="743" t="s">
        <v>559</v>
      </c>
      <c r="DM7" s="744"/>
      <c r="DN7" s="744"/>
      <c r="DO7" s="744"/>
      <c r="DP7" s="745"/>
      <c r="DQ7" s="743" t="s">
        <v>559</v>
      </c>
      <c r="DR7" s="744"/>
      <c r="DS7" s="744"/>
      <c r="DT7" s="744"/>
      <c r="DU7" s="745"/>
      <c r="DV7" s="746"/>
      <c r="DW7" s="747"/>
      <c r="DX7" s="747"/>
      <c r="DY7" s="747"/>
      <c r="DZ7" s="748"/>
      <c r="EA7" s="222"/>
    </row>
    <row r="8" spans="1:131" s="223" customFormat="1" ht="26.25" customHeight="1" x14ac:dyDescent="0.2">
      <c r="A8" s="226">
        <v>2</v>
      </c>
      <c r="B8" s="780" t="s">
        <v>376</v>
      </c>
      <c r="C8" s="781"/>
      <c r="D8" s="781"/>
      <c r="E8" s="781"/>
      <c r="F8" s="781"/>
      <c r="G8" s="781"/>
      <c r="H8" s="781"/>
      <c r="I8" s="781"/>
      <c r="J8" s="781"/>
      <c r="K8" s="781"/>
      <c r="L8" s="781"/>
      <c r="M8" s="781"/>
      <c r="N8" s="781"/>
      <c r="O8" s="781"/>
      <c r="P8" s="782"/>
      <c r="Q8" s="783">
        <v>1</v>
      </c>
      <c r="R8" s="784"/>
      <c r="S8" s="784"/>
      <c r="T8" s="784"/>
      <c r="U8" s="784"/>
      <c r="V8" s="784">
        <v>1</v>
      </c>
      <c r="W8" s="784"/>
      <c r="X8" s="784"/>
      <c r="Y8" s="784"/>
      <c r="Z8" s="784"/>
      <c r="AA8" s="784" t="s">
        <v>559</v>
      </c>
      <c r="AB8" s="784"/>
      <c r="AC8" s="784"/>
      <c r="AD8" s="784"/>
      <c r="AE8" s="785"/>
      <c r="AF8" s="786" t="s">
        <v>122</v>
      </c>
      <c r="AG8" s="787"/>
      <c r="AH8" s="787"/>
      <c r="AI8" s="787"/>
      <c r="AJ8" s="788"/>
      <c r="AK8" s="769" t="s">
        <v>559</v>
      </c>
      <c r="AL8" s="770"/>
      <c r="AM8" s="770"/>
      <c r="AN8" s="770"/>
      <c r="AO8" s="770"/>
      <c r="AP8" s="770" t="s">
        <v>559</v>
      </c>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c r="BT8" s="774"/>
      <c r="BU8" s="774"/>
      <c r="BV8" s="774"/>
      <c r="BW8" s="774"/>
      <c r="BX8" s="774"/>
      <c r="BY8" s="774"/>
      <c r="BZ8" s="774"/>
      <c r="CA8" s="774"/>
      <c r="CB8" s="774"/>
      <c r="CC8" s="774"/>
      <c r="CD8" s="774"/>
      <c r="CE8" s="774"/>
      <c r="CF8" s="774"/>
      <c r="CG8" s="775"/>
      <c r="CH8" s="776"/>
      <c r="CI8" s="777"/>
      <c r="CJ8" s="777"/>
      <c r="CK8" s="777"/>
      <c r="CL8" s="778"/>
      <c r="CM8" s="776"/>
      <c r="CN8" s="777"/>
      <c r="CO8" s="777"/>
      <c r="CP8" s="777"/>
      <c r="CQ8" s="778"/>
      <c r="CR8" s="776"/>
      <c r="CS8" s="777"/>
      <c r="CT8" s="777"/>
      <c r="CU8" s="777"/>
      <c r="CV8" s="778"/>
      <c r="CW8" s="776"/>
      <c r="CX8" s="777"/>
      <c r="CY8" s="777"/>
      <c r="CZ8" s="777"/>
      <c r="DA8" s="778"/>
      <c r="DB8" s="776"/>
      <c r="DC8" s="777"/>
      <c r="DD8" s="777"/>
      <c r="DE8" s="777"/>
      <c r="DF8" s="778"/>
      <c r="DG8" s="776"/>
      <c r="DH8" s="777"/>
      <c r="DI8" s="777"/>
      <c r="DJ8" s="777"/>
      <c r="DK8" s="778"/>
      <c r="DL8" s="776"/>
      <c r="DM8" s="777"/>
      <c r="DN8" s="777"/>
      <c r="DO8" s="777"/>
      <c r="DP8" s="778"/>
      <c r="DQ8" s="776"/>
      <c r="DR8" s="777"/>
      <c r="DS8" s="777"/>
      <c r="DT8" s="777"/>
      <c r="DU8" s="778"/>
      <c r="DV8" s="773"/>
      <c r="DW8" s="774"/>
      <c r="DX8" s="774"/>
      <c r="DY8" s="774"/>
      <c r="DZ8" s="779"/>
      <c r="EA8" s="222"/>
    </row>
    <row r="9" spans="1:131" s="223" customFormat="1" ht="26.25" customHeight="1" x14ac:dyDescent="0.2">
      <c r="A9" s="226">
        <v>3</v>
      </c>
      <c r="B9" s="780" t="s">
        <v>377</v>
      </c>
      <c r="C9" s="781"/>
      <c r="D9" s="781"/>
      <c r="E9" s="781"/>
      <c r="F9" s="781"/>
      <c r="G9" s="781"/>
      <c r="H9" s="781"/>
      <c r="I9" s="781"/>
      <c r="J9" s="781"/>
      <c r="K9" s="781"/>
      <c r="L9" s="781"/>
      <c r="M9" s="781"/>
      <c r="N9" s="781"/>
      <c r="O9" s="781"/>
      <c r="P9" s="782"/>
      <c r="Q9" s="783">
        <v>20</v>
      </c>
      <c r="R9" s="784"/>
      <c r="S9" s="784"/>
      <c r="T9" s="784"/>
      <c r="U9" s="784"/>
      <c r="V9" s="784">
        <v>18</v>
      </c>
      <c r="W9" s="784"/>
      <c r="X9" s="784"/>
      <c r="Y9" s="784"/>
      <c r="Z9" s="784"/>
      <c r="AA9" s="784">
        <v>1</v>
      </c>
      <c r="AB9" s="784"/>
      <c r="AC9" s="784"/>
      <c r="AD9" s="784"/>
      <c r="AE9" s="785"/>
      <c r="AF9" s="786">
        <v>1</v>
      </c>
      <c r="AG9" s="787"/>
      <c r="AH9" s="787"/>
      <c r="AI9" s="787"/>
      <c r="AJ9" s="788"/>
      <c r="AK9" s="769">
        <v>10</v>
      </c>
      <c r="AL9" s="770"/>
      <c r="AM9" s="770"/>
      <c r="AN9" s="770"/>
      <c r="AO9" s="770"/>
      <c r="AP9" s="770">
        <v>16</v>
      </c>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22"/>
    </row>
    <row r="10" spans="1:131" s="223" customFormat="1" ht="26.25" customHeight="1" x14ac:dyDescent="0.2">
      <c r="A10" s="226">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22"/>
    </row>
    <row r="11" spans="1:131" s="223" customFormat="1" ht="26.25" customHeight="1" x14ac:dyDescent="0.2">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22"/>
    </row>
    <row r="12" spans="1:131" s="223" customFormat="1" ht="26.25" customHeight="1" x14ac:dyDescent="0.2">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22"/>
    </row>
    <row r="13" spans="1:131" s="223" customFormat="1" ht="26.25" customHeight="1" x14ac:dyDescent="0.2">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22"/>
    </row>
    <row r="14" spans="1:131" s="223" customFormat="1" ht="26.25" customHeight="1" x14ac:dyDescent="0.2">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22"/>
    </row>
    <row r="15" spans="1:131" s="223" customFormat="1" ht="26.25" customHeight="1" x14ac:dyDescent="0.2">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customHeight="1" x14ac:dyDescent="0.2">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x14ac:dyDescent="0.2">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x14ac:dyDescent="0.2">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x14ac:dyDescent="0.2">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x14ac:dyDescent="0.2">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x14ac:dyDescent="0.25">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x14ac:dyDescent="0.2">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378</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x14ac:dyDescent="0.25">
      <c r="A23" s="228" t="s">
        <v>379</v>
      </c>
      <c r="B23" s="789" t="s">
        <v>380</v>
      </c>
      <c r="C23" s="790"/>
      <c r="D23" s="790"/>
      <c r="E23" s="790"/>
      <c r="F23" s="790"/>
      <c r="G23" s="790"/>
      <c r="H23" s="790"/>
      <c r="I23" s="790"/>
      <c r="J23" s="790"/>
      <c r="K23" s="790"/>
      <c r="L23" s="790"/>
      <c r="M23" s="790"/>
      <c r="N23" s="790"/>
      <c r="O23" s="790"/>
      <c r="P23" s="791"/>
      <c r="Q23" s="792">
        <v>29198</v>
      </c>
      <c r="R23" s="793"/>
      <c r="S23" s="793"/>
      <c r="T23" s="793"/>
      <c r="U23" s="793"/>
      <c r="V23" s="793">
        <v>27649</v>
      </c>
      <c r="W23" s="793"/>
      <c r="X23" s="793"/>
      <c r="Y23" s="793"/>
      <c r="Z23" s="793"/>
      <c r="AA23" s="793">
        <v>1549</v>
      </c>
      <c r="AB23" s="793"/>
      <c r="AC23" s="793"/>
      <c r="AD23" s="793"/>
      <c r="AE23" s="794"/>
      <c r="AF23" s="795">
        <v>1435</v>
      </c>
      <c r="AG23" s="793"/>
      <c r="AH23" s="793"/>
      <c r="AI23" s="793"/>
      <c r="AJ23" s="796"/>
      <c r="AK23" s="797"/>
      <c r="AL23" s="798"/>
      <c r="AM23" s="798"/>
      <c r="AN23" s="798"/>
      <c r="AO23" s="798"/>
      <c r="AP23" s="793">
        <v>13103</v>
      </c>
      <c r="AQ23" s="793"/>
      <c r="AR23" s="793"/>
      <c r="AS23" s="793"/>
      <c r="AT23" s="793"/>
      <c r="AU23" s="809"/>
      <c r="AV23" s="809"/>
      <c r="AW23" s="809"/>
      <c r="AX23" s="809"/>
      <c r="AY23" s="810"/>
      <c r="AZ23" s="811" t="s">
        <v>122</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x14ac:dyDescent="0.2">
      <c r="A24" s="808" t="s">
        <v>381</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x14ac:dyDescent="0.25">
      <c r="A25" s="725" t="s">
        <v>382</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x14ac:dyDescent="0.2">
      <c r="A26" s="727" t="s">
        <v>358</v>
      </c>
      <c r="B26" s="728"/>
      <c r="C26" s="728"/>
      <c r="D26" s="728"/>
      <c r="E26" s="728"/>
      <c r="F26" s="728"/>
      <c r="G26" s="728"/>
      <c r="H26" s="728"/>
      <c r="I26" s="728"/>
      <c r="J26" s="728"/>
      <c r="K26" s="728"/>
      <c r="L26" s="728"/>
      <c r="M26" s="728"/>
      <c r="N26" s="728"/>
      <c r="O26" s="728"/>
      <c r="P26" s="729"/>
      <c r="Q26" s="733" t="s">
        <v>383</v>
      </c>
      <c r="R26" s="734"/>
      <c r="S26" s="734"/>
      <c r="T26" s="734"/>
      <c r="U26" s="735"/>
      <c r="V26" s="733" t="s">
        <v>384</v>
      </c>
      <c r="W26" s="734"/>
      <c r="X26" s="734"/>
      <c r="Y26" s="734"/>
      <c r="Z26" s="735"/>
      <c r="AA26" s="733" t="s">
        <v>385</v>
      </c>
      <c r="AB26" s="734"/>
      <c r="AC26" s="734"/>
      <c r="AD26" s="734"/>
      <c r="AE26" s="734"/>
      <c r="AF26" s="814" t="s">
        <v>386</v>
      </c>
      <c r="AG26" s="815"/>
      <c r="AH26" s="815"/>
      <c r="AI26" s="815"/>
      <c r="AJ26" s="816"/>
      <c r="AK26" s="734" t="s">
        <v>387</v>
      </c>
      <c r="AL26" s="734"/>
      <c r="AM26" s="734"/>
      <c r="AN26" s="734"/>
      <c r="AO26" s="735"/>
      <c r="AP26" s="733" t="s">
        <v>388</v>
      </c>
      <c r="AQ26" s="734"/>
      <c r="AR26" s="734"/>
      <c r="AS26" s="734"/>
      <c r="AT26" s="735"/>
      <c r="AU26" s="733" t="s">
        <v>389</v>
      </c>
      <c r="AV26" s="734"/>
      <c r="AW26" s="734"/>
      <c r="AX26" s="734"/>
      <c r="AY26" s="735"/>
      <c r="AZ26" s="733" t="s">
        <v>390</v>
      </c>
      <c r="BA26" s="734"/>
      <c r="BB26" s="734"/>
      <c r="BC26" s="734"/>
      <c r="BD26" s="735"/>
      <c r="BE26" s="733" t="s">
        <v>365</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x14ac:dyDescent="0.25">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x14ac:dyDescent="0.2">
      <c r="A28" s="230">
        <v>1</v>
      </c>
      <c r="B28" s="749" t="s">
        <v>391</v>
      </c>
      <c r="C28" s="750"/>
      <c r="D28" s="750"/>
      <c r="E28" s="750"/>
      <c r="F28" s="750"/>
      <c r="G28" s="750"/>
      <c r="H28" s="750"/>
      <c r="I28" s="750"/>
      <c r="J28" s="750"/>
      <c r="K28" s="750"/>
      <c r="L28" s="750"/>
      <c r="M28" s="750"/>
      <c r="N28" s="750"/>
      <c r="O28" s="750"/>
      <c r="P28" s="751"/>
      <c r="Q28" s="822">
        <v>5882</v>
      </c>
      <c r="R28" s="823"/>
      <c r="S28" s="823"/>
      <c r="T28" s="823"/>
      <c r="U28" s="823"/>
      <c r="V28" s="823">
        <v>5840</v>
      </c>
      <c r="W28" s="823"/>
      <c r="X28" s="823"/>
      <c r="Y28" s="823"/>
      <c r="Z28" s="823"/>
      <c r="AA28" s="823">
        <v>42</v>
      </c>
      <c r="AB28" s="823"/>
      <c r="AC28" s="823"/>
      <c r="AD28" s="823"/>
      <c r="AE28" s="824"/>
      <c r="AF28" s="825">
        <v>42</v>
      </c>
      <c r="AG28" s="823"/>
      <c r="AH28" s="823"/>
      <c r="AI28" s="823"/>
      <c r="AJ28" s="826"/>
      <c r="AK28" s="827">
        <v>742</v>
      </c>
      <c r="AL28" s="828"/>
      <c r="AM28" s="828"/>
      <c r="AN28" s="828"/>
      <c r="AO28" s="828"/>
      <c r="AP28" s="828" t="s">
        <v>560</v>
      </c>
      <c r="AQ28" s="828"/>
      <c r="AR28" s="828"/>
      <c r="AS28" s="828"/>
      <c r="AT28" s="828"/>
      <c r="AU28" s="828" t="s">
        <v>560</v>
      </c>
      <c r="AV28" s="828"/>
      <c r="AW28" s="828"/>
      <c r="AX28" s="828"/>
      <c r="AY28" s="828"/>
      <c r="AZ28" s="829" t="s">
        <v>560</v>
      </c>
      <c r="BA28" s="829"/>
      <c r="BB28" s="829"/>
      <c r="BC28" s="829"/>
      <c r="BD28" s="829"/>
      <c r="BE28" s="820"/>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x14ac:dyDescent="0.2">
      <c r="A29" s="230">
        <v>2</v>
      </c>
      <c r="B29" s="780" t="s">
        <v>392</v>
      </c>
      <c r="C29" s="781"/>
      <c r="D29" s="781"/>
      <c r="E29" s="781"/>
      <c r="F29" s="781"/>
      <c r="G29" s="781"/>
      <c r="H29" s="781"/>
      <c r="I29" s="781"/>
      <c r="J29" s="781"/>
      <c r="K29" s="781"/>
      <c r="L29" s="781"/>
      <c r="M29" s="781"/>
      <c r="N29" s="781"/>
      <c r="O29" s="781"/>
      <c r="P29" s="782"/>
      <c r="Q29" s="783">
        <v>5817</v>
      </c>
      <c r="R29" s="784"/>
      <c r="S29" s="784"/>
      <c r="T29" s="784"/>
      <c r="U29" s="784"/>
      <c r="V29" s="784">
        <v>5596</v>
      </c>
      <c r="W29" s="784"/>
      <c r="X29" s="784"/>
      <c r="Y29" s="784"/>
      <c r="Z29" s="784"/>
      <c r="AA29" s="784">
        <v>221</v>
      </c>
      <c r="AB29" s="784"/>
      <c r="AC29" s="784"/>
      <c r="AD29" s="784"/>
      <c r="AE29" s="785"/>
      <c r="AF29" s="786">
        <v>221</v>
      </c>
      <c r="AG29" s="787"/>
      <c r="AH29" s="787"/>
      <c r="AI29" s="787"/>
      <c r="AJ29" s="788"/>
      <c r="AK29" s="834">
        <v>1006</v>
      </c>
      <c r="AL29" s="830"/>
      <c r="AM29" s="830"/>
      <c r="AN29" s="830"/>
      <c r="AO29" s="830"/>
      <c r="AP29" s="830" t="s">
        <v>560</v>
      </c>
      <c r="AQ29" s="830"/>
      <c r="AR29" s="830"/>
      <c r="AS29" s="830"/>
      <c r="AT29" s="830"/>
      <c r="AU29" s="830" t="s">
        <v>560</v>
      </c>
      <c r="AV29" s="830"/>
      <c r="AW29" s="830"/>
      <c r="AX29" s="830"/>
      <c r="AY29" s="830"/>
      <c r="AZ29" s="831" t="s">
        <v>560</v>
      </c>
      <c r="BA29" s="831"/>
      <c r="BB29" s="831"/>
      <c r="BC29" s="831"/>
      <c r="BD29" s="831"/>
      <c r="BE29" s="832"/>
      <c r="BF29" s="832"/>
      <c r="BG29" s="832"/>
      <c r="BH29" s="832"/>
      <c r="BI29" s="833"/>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x14ac:dyDescent="0.2">
      <c r="A30" s="230">
        <v>3</v>
      </c>
      <c r="B30" s="780" t="s">
        <v>393</v>
      </c>
      <c r="C30" s="781"/>
      <c r="D30" s="781"/>
      <c r="E30" s="781"/>
      <c r="F30" s="781"/>
      <c r="G30" s="781"/>
      <c r="H30" s="781"/>
      <c r="I30" s="781"/>
      <c r="J30" s="781"/>
      <c r="K30" s="781"/>
      <c r="L30" s="781"/>
      <c r="M30" s="781"/>
      <c r="N30" s="781"/>
      <c r="O30" s="781"/>
      <c r="P30" s="782"/>
      <c r="Q30" s="783">
        <v>1376</v>
      </c>
      <c r="R30" s="784"/>
      <c r="S30" s="784"/>
      <c r="T30" s="784"/>
      <c r="U30" s="784"/>
      <c r="V30" s="784">
        <v>1373</v>
      </c>
      <c r="W30" s="784"/>
      <c r="X30" s="784"/>
      <c r="Y30" s="784"/>
      <c r="Z30" s="784"/>
      <c r="AA30" s="784">
        <v>3</v>
      </c>
      <c r="AB30" s="784"/>
      <c r="AC30" s="784"/>
      <c r="AD30" s="784"/>
      <c r="AE30" s="785"/>
      <c r="AF30" s="786">
        <v>3</v>
      </c>
      <c r="AG30" s="787"/>
      <c r="AH30" s="787"/>
      <c r="AI30" s="787"/>
      <c r="AJ30" s="788"/>
      <c r="AK30" s="834">
        <v>209</v>
      </c>
      <c r="AL30" s="830"/>
      <c r="AM30" s="830"/>
      <c r="AN30" s="830"/>
      <c r="AO30" s="830"/>
      <c r="AP30" s="830" t="s">
        <v>560</v>
      </c>
      <c r="AQ30" s="830"/>
      <c r="AR30" s="830"/>
      <c r="AS30" s="830"/>
      <c r="AT30" s="830"/>
      <c r="AU30" s="830" t="s">
        <v>560</v>
      </c>
      <c r="AV30" s="830"/>
      <c r="AW30" s="830"/>
      <c r="AX30" s="830"/>
      <c r="AY30" s="830"/>
      <c r="AZ30" s="831" t="s">
        <v>560</v>
      </c>
      <c r="BA30" s="831"/>
      <c r="BB30" s="831"/>
      <c r="BC30" s="831"/>
      <c r="BD30" s="831"/>
      <c r="BE30" s="832"/>
      <c r="BF30" s="832"/>
      <c r="BG30" s="832"/>
      <c r="BH30" s="832"/>
      <c r="BI30" s="833"/>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x14ac:dyDescent="0.2">
      <c r="A31" s="230">
        <v>4</v>
      </c>
      <c r="B31" s="780" t="s">
        <v>394</v>
      </c>
      <c r="C31" s="781"/>
      <c r="D31" s="781"/>
      <c r="E31" s="781"/>
      <c r="F31" s="781"/>
      <c r="G31" s="781"/>
      <c r="H31" s="781"/>
      <c r="I31" s="781"/>
      <c r="J31" s="781"/>
      <c r="K31" s="781"/>
      <c r="L31" s="781"/>
      <c r="M31" s="781"/>
      <c r="N31" s="781"/>
      <c r="O31" s="781"/>
      <c r="P31" s="782"/>
      <c r="Q31" s="783">
        <v>1295</v>
      </c>
      <c r="R31" s="784"/>
      <c r="S31" s="784"/>
      <c r="T31" s="784"/>
      <c r="U31" s="784"/>
      <c r="V31" s="784">
        <v>1116</v>
      </c>
      <c r="W31" s="784"/>
      <c r="X31" s="784"/>
      <c r="Y31" s="784"/>
      <c r="Z31" s="784"/>
      <c r="AA31" s="784">
        <v>178</v>
      </c>
      <c r="AB31" s="784"/>
      <c r="AC31" s="784"/>
      <c r="AD31" s="784"/>
      <c r="AE31" s="785"/>
      <c r="AF31" s="786">
        <v>517</v>
      </c>
      <c r="AG31" s="787"/>
      <c r="AH31" s="787"/>
      <c r="AI31" s="787"/>
      <c r="AJ31" s="788"/>
      <c r="AK31" s="834">
        <v>585</v>
      </c>
      <c r="AL31" s="830"/>
      <c r="AM31" s="830"/>
      <c r="AN31" s="830"/>
      <c r="AO31" s="830"/>
      <c r="AP31" s="830">
        <v>3023</v>
      </c>
      <c r="AQ31" s="830"/>
      <c r="AR31" s="830"/>
      <c r="AS31" s="830"/>
      <c r="AT31" s="830"/>
      <c r="AU31" s="830">
        <v>1935</v>
      </c>
      <c r="AV31" s="830"/>
      <c r="AW31" s="830"/>
      <c r="AX31" s="830"/>
      <c r="AY31" s="830"/>
      <c r="AZ31" s="831" t="s">
        <v>560</v>
      </c>
      <c r="BA31" s="831"/>
      <c r="BB31" s="831"/>
      <c r="BC31" s="831"/>
      <c r="BD31" s="831"/>
      <c r="BE31" s="832" t="s">
        <v>395</v>
      </c>
      <c r="BF31" s="832"/>
      <c r="BG31" s="832"/>
      <c r="BH31" s="832"/>
      <c r="BI31" s="833"/>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x14ac:dyDescent="0.2">
      <c r="A32" s="230">
        <v>5</v>
      </c>
      <c r="B32" s="780" t="s">
        <v>396</v>
      </c>
      <c r="C32" s="781"/>
      <c r="D32" s="781"/>
      <c r="E32" s="781"/>
      <c r="F32" s="781"/>
      <c r="G32" s="781"/>
      <c r="H32" s="781"/>
      <c r="I32" s="781"/>
      <c r="J32" s="781"/>
      <c r="K32" s="781"/>
      <c r="L32" s="781"/>
      <c r="M32" s="781"/>
      <c r="N32" s="781"/>
      <c r="O32" s="781"/>
      <c r="P32" s="782"/>
      <c r="Q32" s="783">
        <v>70</v>
      </c>
      <c r="R32" s="784"/>
      <c r="S32" s="784"/>
      <c r="T32" s="784"/>
      <c r="U32" s="784"/>
      <c r="V32" s="784">
        <v>61</v>
      </c>
      <c r="W32" s="784"/>
      <c r="X32" s="784"/>
      <c r="Y32" s="784"/>
      <c r="Z32" s="784"/>
      <c r="AA32" s="784">
        <v>9</v>
      </c>
      <c r="AB32" s="784"/>
      <c r="AC32" s="784"/>
      <c r="AD32" s="784"/>
      <c r="AE32" s="785"/>
      <c r="AF32" s="786">
        <v>9</v>
      </c>
      <c r="AG32" s="787"/>
      <c r="AH32" s="787"/>
      <c r="AI32" s="787"/>
      <c r="AJ32" s="788"/>
      <c r="AK32" s="834" t="s">
        <v>560</v>
      </c>
      <c r="AL32" s="830"/>
      <c r="AM32" s="830"/>
      <c r="AN32" s="830"/>
      <c r="AO32" s="830"/>
      <c r="AP32" s="830">
        <v>256</v>
      </c>
      <c r="AQ32" s="830"/>
      <c r="AR32" s="830"/>
      <c r="AS32" s="830"/>
      <c r="AT32" s="830"/>
      <c r="AU32" s="830" t="s">
        <v>560</v>
      </c>
      <c r="AV32" s="830"/>
      <c r="AW32" s="830"/>
      <c r="AX32" s="830"/>
      <c r="AY32" s="830"/>
      <c r="AZ32" s="831" t="s">
        <v>560</v>
      </c>
      <c r="BA32" s="831"/>
      <c r="BB32" s="831"/>
      <c r="BC32" s="831"/>
      <c r="BD32" s="831"/>
      <c r="BE32" s="832" t="s">
        <v>397</v>
      </c>
      <c r="BF32" s="832"/>
      <c r="BG32" s="832"/>
      <c r="BH32" s="832"/>
      <c r="BI32" s="833"/>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x14ac:dyDescent="0.2">
      <c r="A33" s="230">
        <v>6</v>
      </c>
      <c r="B33" s="780"/>
      <c r="C33" s="781"/>
      <c r="D33" s="781"/>
      <c r="E33" s="781"/>
      <c r="F33" s="781"/>
      <c r="G33" s="781"/>
      <c r="H33" s="781"/>
      <c r="I33" s="781"/>
      <c r="J33" s="781"/>
      <c r="K33" s="781"/>
      <c r="L33" s="781"/>
      <c r="M33" s="781"/>
      <c r="N33" s="781"/>
      <c r="O33" s="781"/>
      <c r="P33" s="782"/>
      <c r="Q33" s="783"/>
      <c r="R33" s="784"/>
      <c r="S33" s="784"/>
      <c r="T33" s="784"/>
      <c r="U33" s="784"/>
      <c r="V33" s="784"/>
      <c r="W33" s="784"/>
      <c r="X33" s="784"/>
      <c r="Y33" s="784"/>
      <c r="Z33" s="784"/>
      <c r="AA33" s="784"/>
      <c r="AB33" s="784"/>
      <c r="AC33" s="784"/>
      <c r="AD33" s="784"/>
      <c r="AE33" s="785"/>
      <c r="AF33" s="786"/>
      <c r="AG33" s="787"/>
      <c r="AH33" s="787"/>
      <c r="AI33" s="787"/>
      <c r="AJ33" s="788"/>
      <c r="AK33" s="834"/>
      <c r="AL33" s="830"/>
      <c r="AM33" s="830"/>
      <c r="AN33" s="830"/>
      <c r="AO33" s="830"/>
      <c r="AP33" s="830"/>
      <c r="AQ33" s="830"/>
      <c r="AR33" s="830"/>
      <c r="AS33" s="830"/>
      <c r="AT33" s="830"/>
      <c r="AU33" s="830"/>
      <c r="AV33" s="830"/>
      <c r="AW33" s="830"/>
      <c r="AX33" s="830"/>
      <c r="AY33" s="830"/>
      <c r="AZ33" s="831"/>
      <c r="BA33" s="831"/>
      <c r="BB33" s="831"/>
      <c r="BC33" s="831"/>
      <c r="BD33" s="831"/>
      <c r="BE33" s="832"/>
      <c r="BF33" s="832"/>
      <c r="BG33" s="832"/>
      <c r="BH33" s="832"/>
      <c r="BI33" s="833"/>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x14ac:dyDescent="0.2">
      <c r="A34" s="230">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x14ac:dyDescent="0.2">
      <c r="A35" s="230">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x14ac:dyDescent="0.2">
      <c r="A36" s="230">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x14ac:dyDescent="0.2">
      <c r="A37" s="230">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x14ac:dyDescent="0.2">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x14ac:dyDescent="0.2">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x14ac:dyDescent="0.2">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x14ac:dyDescent="0.2">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x14ac:dyDescent="0.2">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x14ac:dyDescent="0.2">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x14ac:dyDescent="0.2">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x14ac:dyDescent="0.2">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x14ac:dyDescent="0.2">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x14ac:dyDescent="0.2">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x14ac:dyDescent="0.2">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x14ac:dyDescent="0.2">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x14ac:dyDescent="0.2">
      <c r="A50" s="226">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x14ac:dyDescent="0.2">
      <c r="A51" s="226">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x14ac:dyDescent="0.2">
      <c r="A52" s="226">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x14ac:dyDescent="0.2">
      <c r="A53" s="226">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x14ac:dyDescent="0.2">
      <c r="A54" s="226">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x14ac:dyDescent="0.2">
      <c r="A55" s="226">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x14ac:dyDescent="0.2">
      <c r="A56" s="226">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x14ac:dyDescent="0.2">
      <c r="A57" s="226">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x14ac:dyDescent="0.2">
      <c r="A58" s="226">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x14ac:dyDescent="0.2">
      <c r="A59" s="226">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x14ac:dyDescent="0.2">
      <c r="A60" s="226">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x14ac:dyDescent="0.25">
      <c r="A61" s="226">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x14ac:dyDescent="0.2">
      <c r="A62" s="226">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398</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x14ac:dyDescent="0.25">
      <c r="A63" s="228" t="s">
        <v>379</v>
      </c>
      <c r="B63" s="789" t="s">
        <v>399</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792</v>
      </c>
      <c r="AG63" s="844"/>
      <c r="AH63" s="844"/>
      <c r="AI63" s="844"/>
      <c r="AJ63" s="845"/>
      <c r="AK63" s="846"/>
      <c r="AL63" s="841"/>
      <c r="AM63" s="841"/>
      <c r="AN63" s="841"/>
      <c r="AO63" s="841"/>
      <c r="AP63" s="844">
        <v>3279</v>
      </c>
      <c r="AQ63" s="844"/>
      <c r="AR63" s="844"/>
      <c r="AS63" s="844"/>
      <c r="AT63" s="844"/>
      <c r="AU63" s="844">
        <v>1935</v>
      </c>
      <c r="AV63" s="844"/>
      <c r="AW63" s="844"/>
      <c r="AX63" s="844"/>
      <c r="AY63" s="844"/>
      <c r="AZ63" s="848"/>
      <c r="BA63" s="848"/>
      <c r="BB63" s="848"/>
      <c r="BC63" s="848"/>
      <c r="BD63" s="848"/>
      <c r="BE63" s="849"/>
      <c r="BF63" s="849"/>
      <c r="BG63" s="849"/>
      <c r="BH63" s="849"/>
      <c r="BI63" s="850"/>
      <c r="BJ63" s="851" t="s">
        <v>122</v>
      </c>
      <c r="BK63" s="852"/>
      <c r="BL63" s="852"/>
      <c r="BM63" s="852"/>
      <c r="BN63" s="853"/>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x14ac:dyDescent="0.2">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x14ac:dyDescent="0.25">
      <c r="A65" s="220" t="s">
        <v>400</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x14ac:dyDescent="0.2">
      <c r="A66" s="727" t="s">
        <v>401</v>
      </c>
      <c r="B66" s="728"/>
      <c r="C66" s="728"/>
      <c r="D66" s="728"/>
      <c r="E66" s="728"/>
      <c r="F66" s="728"/>
      <c r="G66" s="728"/>
      <c r="H66" s="728"/>
      <c r="I66" s="728"/>
      <c r="J66" s="728"/>
      <c r="K66" s="728"/>
      <c r="L66" s="728"/>
      <c r="M66" s="728"/>
      <c r="N66" s="728"/>
      <c r="O66" s="728"/>
      <c r="P66" s="729"/>
      <c r="Q66" s="733" t="s">
        <v>383</v>
      </c>
      <c r="R66" s="734"/>
      <c r="S66" s="734"/>
      <c r="T66" s="734"/>
      <c r="U66" s="735"/>
      <c r="V66" s="733" t="s">
        <v>384</v>
      </c>
      <c r="W66" s="734"/>
      <c r="X66" s="734"/>
      <c r="Y66" s="734"/>
      <c r="Z66" s="735"/>
      <c r="AA66" s="733" t="s">
        <v>385</v>
      </c>
      <c r="AB66" s="734"/>
      <c r="AC66" s="734"/>
      <c r="AD66" s="734"/>
      <c r="AE66" s="735"/>
      <c r="AF66" s="854" t="s">
        <v>386</v>
      </c>
      <c r="AG66" s="815"/>
      <c r="AH66" s="815"/>
      <c r="AI66" s="815"/>
      <c r="AJ66" s="855"/>
      <c r="AK66" s="733" t="s">
        <v>387</v>
      </c>
      <c r="AL66" s="728"/>
      <c r="AM66" s="728"/>
      <c r="AN66" s="728"/>
      <c r="AO66" s="729"/>
      <c r="AP66" s="733" t="s">
        <v>388</v>
      </c>
      <c r="AQ66" s="734"/>
      <c r="AR66" s="734"/>
      <c r="AS66" s="734"/>
      <c r="AT66" s="735"/>
      <c r="AU66" s="733" t="s">
        <v>402</v>
      </c>
      <c r="AV66" s="734"/>
      <c r="AW66" s="734"/>
      <c r="AX66" s="734"/>
      <c r="AY66" s="735"/>
      <c r="AZ66" s="733" t="s">
        <v>365</v>
      </c>
      <c r="BA66" s="734"/>
      <c r="BB66" s="734"/>
      <c r="BC66" s="734"/>
      <c r="BD66" s="740"/>
      <c r="BE66" s="229"/>
      <c r="BF66" s="229"/>
      <c r="BG66" s="229"/>
      <c r="BH66" s="229"/>
      <c r="BI66" s="229"/>
      <c r="BJ66" s="229"/>
      <c r="BK66" s="229"/>
      <c r="BL66" s="229"/>
      <c r="BM66" s="229"/>
      <c r="BN66" s="229"/>
      <c r="BO66" s="229"/>
      <c r="BP66" s="229"/>
      <c r="BQ66" s="226">
        <v>60</v>
      </c>
      <c r="BR66" s="231"/>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18"/>
    </row>
    <row r="67" spans="1:131" ht="26.25" customHeight="1" thickBot="1" x14ac:dyDescent="0.25">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18"/>
    </row>
    <row r="68" spans="1:131" ht="26.25" customHeight="1" thickTop="1" x14ac:dyDescent="0.2">
      <c r="A68" s="224">
        <v>1</v>
      </c>
      <c r="B68" s="869" t="s">
        <v>551</v>
      </c>
      <c r="C68" s="870"/>
      <c r="D68" s="870"/>
      <c r="E68" s="870"/>
      <c r="F68" s="870"/>
      <c r="G68" s="870"/>
      <c r="H68" s="870"/>
      <c r="I68" s="870"/>
      <c r="J68" s="870"/>
      <c r="K68" s="870"/>
      <c r="L68" s="870"/>
      <c r="M68" s="870"/>
      <c r="N68" s="870"/>
      <c r="O68" s="870"/>
      <c r="P68" s="871"/>
      <c r="Q68" s="872">
        <v>8102</v>
      </c>
      <c r="R68" s="866"/>
      <c r="S68" s="866"/>
      <c r="T68" s="866"/>
      <c r="U68" s="866"/>
      <c r="V68" s="866">
        <v>6206</v>
      </c>
      <c r="W68" s="866"/>
      <c r="X68" s="866"/>
      <c r="Y68" s="866"/>
      <c r="Z68" s="866"/>
      <c r="AA68" s="866">
        <v>1897</v>
      </c>
      <c r="AB68" s="866"/>
      <c r="AC68" s="866"/>
      <c r="AD68" s="866"/>
      <c r="AE68" s="866"/>
      <c r="AF68" s="866">
        <v>1897</v>
      </c>
      <c r="AG68" s="866"/>
      <c r="AH68" s="866"/>
      <c r="AI68" s="866"/>
      <c r="AJ68" s="866"/>
      <c r="AK68" s="866" t="s">
        <v>560</v>
      </c>
      <c r="AL68" s="866"/>
      <c r="AM68" s="866"/>
      <c r="AN68" s="866"/>
      <c r="AO68" s="866"/>
      <c r="AP68" s="866" t="s">
        <v>560</v>
      </c>
      <c r="AQ68" s="866"/>
      <c r="AR68" s="866"/>
      <c r="AS68" s="866"/>
      <c r="AT68" s="866"/>
      <c r="AU68" s="866" t="s">
        <v>559</v>
      </c>
      <c r="AV68" s="866"/>
      <c r="AW68" s="866"/>
      <c r="AX68" s="866"/>
      <c r="AY68" s="866"/>
      <c r="AZ68" s="867"/>
      <c r="BA68" s="867"/>
      <c r="BB68" s="867"/>
      <c r="BC68" s="867"/>
      <c r="BD68" s="868"/>
      <c r="BE68" s="229"/>
      <c r="BF68" s="229"/>
      <c r="BG68" s="229"/>
      <c r="BH68" s="229"/>
      <c r="BI68" s="229"/>
      <c r="BJ68" s="229"/>
      <c r="BK68" s="229"/>
      <c r="BL68" s="229"/>
      <c r="BM68" s="229"/>
      <c r="BN68" s="229"/>
      <c r="BO68" s="229"/>
      <c r="BP68" s="229"/>
      <c r="BQ68" s="226">
        <v>62</v>
      </c>
      <c r="BR68" s="231"/>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18"/>
    </row>
    <row r="69" spans="1:131" ht="26.25" customHeight="1" x14ac:dyDescent="0.2">
      <c r="A69" s="226">
        <v>2</v>
      </c>
      <c r="B69" s="873" t="s">
        <v>552</v>
      </c>
      <c r="C69" s="874"/>
      <c r="D69" s="874"/>
      <c r="E69" s="874"/>
      <c r="F69" s="874"/>
      <c r="G69" s="874"/>
      <c r="H69" s="874"/>
      <c r="I69" s="874"/>
      <c r="J69" s="874"/>
      <c r="K69" s="874"/>
      <c r="L69" s="874"/>
      <c r="M69" s="874"/>
      <c r="N69" s="874"/>
      <c r="O69" s="874"/>
      <c r="P69" s="875"/>
      <c r="Q69" s="876">
        <v>3010</v>
      </c>
      <c r="R69" s="830"/>
      <c r="S69" s="830"/>
      <c r="T69" s="830"/>
      <c r="U69" s="830"/>
      <c r="V69" s="830">
        <v>2912</v>
      </c>
      <c r="W69" s="830"/>
      <c r="X69" s="830"/>
      <c r="Y69" s="830"/>
      <c r="Z69" s="830"/>
      <c r="AA69" s="830">
        <v>98</v>
      </c>
      <c r="AB69" s="830"/>
      <c r="AC69" s="830"/>
      <c r="AD69" s="830"/>
      <c r="AE69" s="830"/>
      <c r="AF69" s="830">
        <v>98</v>
      </c>
      <c r="AG69" s="830"/>
      <c r="AH69" s="830"/>
      <c r="AI69" s="830"/>
      <c r="AJ69" s="830"/>
      <c r="AK69" s="830" t="s">
        <v>560</v>
      </c>
      <c r="AL69" s="830"/>
      <c r="AM69" s="830"/>
      <c r="AN69" s="830"/>
      <c r="AO69" s="830"/>
      <c r="AP69" s="830">
        <v>8802</v>
      </c>
      <c r="AQ69" s="830"/>
      <c r="AR69" s="830"/>
      <c r="AS69" s="830"/>
      <c r="AT69" s="830"/>
      <c r="AU69" s="830">
        <v>2441</v>
      </c>
      <c r="AV69" s="830"/>
      <c r="AW69" s="830"/>
      <c r="AX69" s="830"/>
      <c r="AY69" s="830"/>
      <c r="AZ69" s="832"/>
      <c r="BA69" s="832"/>
      <c r="BB69" s="832"/>
      <c r="BC69" s="832"/>
      <c r="BD69" s="833"/>
      <c r="BE69" s="229"/>
      <c r="BF69" s="229"/>
      <c r="BG69" s="229"/>
      <c r="BH69" s="229"/>
      <c r="BI69" s="229"/>
      <c r="BJ69" s="229"/>
      <c r="BK69" s="229"/>
      <c r="BL69" s="229"/>
      <c r="BM69" s="229"/>
      <c r="BN69" s="229"/>
      <c r="BO69" s="229"/>
      <c r="BP69" s="229"/>
      <c r="BQ69" s="226">
        <v>63</v>
      </c>
      <c r="BR69" s="231"/>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18"/>
    </row>
    <row r="70" spans="1:131" ht="26.25" customHeight="1" x14ac:dyDescent="0.2">
      <c r="A70" s="226">
        <v>3</v>
      </c>
      <c r="B70" s="873" t="s">
        <v>553</v>
      </c>
      <c r="C70" s="874"/>
      <c r="D70" s="874"/>
      <c r="E70" s="874"/>
      <c r="F70" s="874"/>
      <c r="G70" s="874"/>
      <c r="H70" s="874"/>
      <c r="I70" s="874"/>
      <c r="J70" s="874"/>
      <c r="K70" s="874"/>
      <c r="L70" s="874"/>
      <c r="M70" s="874"/>
      <c r="N70" s="874"/>
      <c r="O70" s="874"/>
      <c r="P70" s="875"/>
      <c r="Q70" s="876">
        <v>7070</v>
      </c>
      <c r="R70" s="830"/>
      <c r="S70" s="830"/>
      <c r="T70" s="830"/>
      <c r="U70" s="830"/>
      <c r="V70" s="830">
        <v>6154</v>
      </c>
      <c r="W70" s="830"/>
      <c r="X70" s="830"/>
      <c r="Y70" s="830"/>
      <c r="Z70" s="830"/>
      <c r="AA70" s="830">
        <v>916</v>
      </c>
      <c r="AB70" s="830"/>
      <c r="AC70" s="830"/>
      <c r="AD70" s="830"/>
      <c r="AE70" s="830"/>
      <c r="AF70" s="830">
        <v>2588</v>
      </c>
      <c r="AG70" s="830"/>
      <c r="AH70" s="830"/>
      <c r="AI70" s="830"/>
      <c r="AJ70" s="830"/>
      <c r="AK70" s="830" t="s">
        <v>560</v>
      </c>
      <c r="AL70" s="830"/>
      <c r="AM70" s="830"/>
      <c r="AN70" s="830"/>
      <c r="AO70" s="830"/>
      <c r="AP70" s="830">
        <v>2579</v>
      </c>
      <c r="AQ70" s="830"/>
      <c r="AR70" s="830"/>
      <c r="AS70" s="830"/>
      <c r="AT70" s="830"/>
      <c r="AU70" s="830" t="s">
        <v>560</v>
      </c>
      <c r="AV70" s="830"/>
      <c r="AW70" s="830"/>
      <c r="AX70" s="830"/>
      <c r="AY70" s="830"/>
      <c r="AZ70" s="832"/>
      <c r="BA70" s="832"/>
      <c r="BB70" s="832"/>
      <c r="BC70" s="832"/>
      <c r="BD70" s="833"/>
      <c r="BE70" s="229"/>
      <c r="BF70" s="229"/>
      <c r="BG70" s="229"/>
      <c r="BH70" s="229"/>
      <c r="BI70" s="229"/>
      <c r="BJ70" s="229"/>
      <c r="BK70" s="229"/>
      <c r="BL70" s="229"/>
      <c r="BM70" s="229"/>
      <c r="BN70" s="229"/>
      <c r="BO70" s="229"/>
      <c r="BP70" s="229"/>
      <c r="BQ70" s="226">
        <v>64</v>
      </c>
      <c r="BR70" s="231"/>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18"/>
    </row>
    <row r="71" spans="1:131" ht="26.25" customHeight="1" x14ac:dyDescent="0.2">
      <c r="A71" s="226">
        <v>4</v>
      </c>
      <c r="B71" s="873" t="s">
        <v>554</v>
      </c>
      <c r="C71" s="874"/>
      <c r="D71" s="874"/>
      <c r="E71" s="874"/>
      <c r="F71" s="874"/>
      <c r="G71" s="874"/>
      <c r="H71" s="874"/>
      <c r="I71" s="874"/>
      <c r="J71" s="874"/>
      <c r="K71" s="874"/>
      <c r="L71" s="874"/>
      <c r="M71" s="874"/>
      <c r="N71" s="874"/>
      <c r="O71" s="874"/>
      <c r="P71" s="875"/>
      <c r="Q71" s="876">
        <v>2653</v>
      </c>
      <c r="R71" s="830"/>
      <c r="S71" s="830"/>
      <c r="T71" s="830"/>
      <c r="U71" s="830"/>
      <c r="V71" s="830">
        <v>2392</v>
      </c>
      <c r="W71" s="830"/>
      <c r="X71" s="830"/>
      <c r="Y71" s="830"/>
      <c r="Z71" s="830"/>
      <c r="AA71" s="830">
        <v>261</v>
      </c>
      <c r="AB71" s="830"/>
      <c r="AC71" s="830"/>
      <c r="AD71" s="830"/>
      <c r="AE71" s="830"/>
      <c r="AF71" s="830">
        <v>261</v>
      </c>
      <c r="AG71" s="830"/>
      <c r="AH71" s="830"/>
      <c r="AI71" s="830"/>
      <c r="AJ71" s="830"/>
      <c r="AK71" s="830" t="s">
        <v>560</v>
      </c>
      <c r="AL71" s="830"/>
      <c r="AM71" s="830"/>
      <c r="AN71" s="830"/>
      <c r="AO71" s="830"/>
      <c r="AP71" s="830" t="s">
        <v>560</v>
      </c>
      <c r="AQ71" s="830"/>
      <c r="AR71" s="830"/>
      <c r="AS71" s="830"/>
      <c r="AT71" s="830"/>
      <c r="AU71" s="830" t="s">
        <v>560</v>
      </c>
      <c r="AV71" s="830"/>
      <c r="AW71" s="830"/>
      <c r="AX71" s="830"/>
      <c r="AY71" s="830"/>
      <c r="AZ71" s="832"/>
      <c r="BA71" s="832"/>
      <c r="BB71" s="832"/>
      <c r="BC71" s="832"/>
      <c r="BD71" s="833"/>
      <c r="BE71" s="229"/>
      <c r="BF71" s="229"/>
      <c r="BG71" s="229"/>
      <c r="BH71" s="229"/>
      <c r="BI71" s="229"/>
      <c r="BJ71" s="229"/>
      <c r="BK71" s="229"/>
      <c r="BL71" s="229"/>
      <c r="BM71" s="229"/>
      <c r="BN71" s="229"/>
      <c r="BO71" s="229"/>
      <c r="BP71" s="229"/>
      <c r="BQ71" s="226">
        <v>65</v>
      </c>
      <c r="BR71" s="231"/>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18"/>
    </row>
    <row r="72" spans="1:131" ht="26.25" customHeight="1" x14ac:dyDescent="0.2">
      <c r="A72" s="226">
        <v>5</v>
      </c>
      <c r="B72" s="873" t="s">
        <v>555</v>
      </c>
      <c r="C72" s="874"/>
      <c r="D72" s="874"/>
      <c r="E72" s="874"/>
      <c r="F72" s="874"/>
      <c r="G72" s="874"/>
      <c r="H72" s="874"/>
      <c r="I72" s="874"/>
      <c r="J72" s="874"/>
      <c r="K72" s="874"/>
      <c r="L72" s="874"/>
      <c r="M72" s="874"/>
      <c r="N72" s="874"/>
      <c r="O72" s="874"/>
      <c r="P72" s="875"/>
      <c r="Q72" s="876">
        <v>1047955</v>
      </c>
      <c r="R72" s="830"/>
      <c r="S72" s="830"/>
      <c r="T72" s="830"/>
      <c r="U72" s="830"/>
      <c r="V72" s="830">
        <v>1016638</v>
      </c>
      <c r="W72" s="830"/>
      <c r="X72" s="830"/>
      <c r="Y72" s="830"/>
      <c r="Z72" s="830"/>
      <c r="AA72" s="830">
        <v>31318</v>
      </c>
      <c r="AB72" s="830"/>
      <c r="AC72" s="830"/>
      <c r="AD72" s="830"/>
      <c r="AE72" s="830"/>
      <c r="AF72" s="830">
        <v>31318</v>
      </c>
      <c r="AG72" s="830"/>
      <c r="AH72" s="830"/>
      <c r="AI72" s="830"/>
      <c r="AJ72" s="830"/>
      <c r="AK72" s="830">
        <v>1</v>
      </c>
      <c r="AL72" s="830"/>
      <c r="AM72" s="830"/>
      <c r="AN72" s="830"/>
      <c r="AO72" s="830"/>
      <c r="AP72" s="830" t="s">
        <v>560</v>
      </c>
      <c r="AQ72" s="830"/>
      <c r="AR72" s="830"/>
      <c r="AS72" s="830"/>
      <c r="AT72" s="830"/>
      <c r="AU72" s="830" t="s">
        <v>560</v>
      </c>
      <c r="AV72" s="830"/>
      <c r="AW72" s="830"/>
      <c r="AX72" s="830"/>
      <c r="AY72" s="830"/>
      <c r="AZ72" s="832"/>
      <c r="BA72" s="832"/>
      <c r="BB72" s="832"/>
      <c r="BC72" s="832"/>
      <c r="BD72" s="833"/>
      <c r="BE72" s="229"/>
      <c r="BF72" s="229"/>
      <c r="BG72" s="229"/>
      <c r="BH72" s="229"/>
      <c r="BI72" s="229"/>
      <c r="BJ72" s="229"/>
      <c r="BK72" s="229"/>
      <c r="BL72" s="229"/>
      <c r="BM72" s="229"/>
      <c r="BN72" s="229"/>
      <c r="BO72" s="229"/>
      <c r="BP72" s="229"/>
      <c r="BQ72" s="226">
        <v>66</v>
      </c>
      <c r="BR72" s="231"/>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18"/>
    </row>
    <row r="73" spans="1:131" ht="26.25" customHeight="1" x14ac:dyDescent="0.2">
      <c r="A73" s="226">
        <v>6</v>
      </c>
      <c r="B73" s="873" t="s">
        <v>556</v>
      </c>
      <c r="C73" s="874"/>
      <c r="D73" s="874"/>
      <c r="E73" s="874"/>
      <c r="F73" s="874"/>
      <c r="G73" s="874"/>
      <c r="H73" s="874"/>
      <c r="I73" s="874"/>
      <c r="J73" s="874"/>
      <c r="K73" s="874"/>
      <c r="L73" s="874"/>
      <c r="M73" s="874"/>
      <c r="N73" s="874"/>
      <c r="O73" s="874"/>
      <c r="P73" s="875"/>
      <c r="Q73" s="876">
        <v>90079</v>
      </c>
      <c r="R73" s="830"/>
      <c r="S73" s="830"/>
      <c r="T73" s="830"/>
      <c r="U73" s="830"/>
      <c r="V73" s="830">
        <v>90079</v>
      </c>
      <c r="W73" s="830"/>
      <c r="X73" s="830"/>
      <c r="Y73" s="830"/>
      <c r="Z73" s="830"/>
      <c r="AA73" s="830" t="s">
        <v>560</v>
      </c>
      <c r="AB73" s="830"/>
      <c r="AC73" s="830"/>
      <c r="AD73" s="830"/>
      <c r="AE73" s="830"/>
      <c r="AF73" s="830" t="s">
        <v>560</v>
      </c>
      <c r="AG73" s="830"/>
      <c r="AH73" s="830"/>
      <c r="AI73" s="830"/>
      <c r="AJ73" s="830"/>
      <c r="AK73" s="830" t="s">
        <v>560</v>
      </c>
      <c r="AL73" s="830"/>
      <c r="AM73" s="830"/>
      <c r="AN73" s="830"/>
      <c r="AO73" s="830"/>
      <c r="AP73" s="830" t="s">
        <v>560</v>
      </c>
      <c r="AQ73" s="830"/>
      <c r="AR73" s="830"/>
      <c r="AS73" s="830"/>
      <c r="AT73" s="830"/>
      <c r="AU73" s="830" t="s">
        <v>560</v>
      </c>
      <c r="AV73" s="830"/>
      <c r="AW73" s="830"/>
      <c r="AX73" s="830"/>
      <c r="AY73" s="830"/>
      <c r="AZ73" s="832"/>
      <c r="BA73" s="832"/>
      <c r="BB73" s="832"/>
      <c r="BC73" s="832"/>
      <c r="BD73" s="833"/>
      <c r="BE73" s="229"/>
      <c r="BF73" s="229"/>
      <c r="BG73" s="229"/>
      <c r="BH73" s="229"/>
      <c r="BI73" s="229"/>
      <c r="BJ73" s="229"/>
      <c r="BK73" s="229"/>
      <c r="BL73" s="229"/>
      <c r="BM73" s="229"/>
      <c r="BN73" s="229"/>
      <c r="BO73" s="229"/>
      <c r="BP73" s="229"/>
      <c r="BQ73" s="226">
        <v>67</v>
      </c>
      <c r="BR73" s="231"/>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18"/>
    </row>
    <row r="74" spans="1:131" ht="26.25" customHeight="1" x14ac:dyDescent="0.2">
      <c r="A74" s="226">
        <v>7</v>
      </c>
      <c r="B74" s="873" t="s">
        <v>557</v>
      </c>
      <c r="C74" s="874"/>
      <c r="D74" s="874"/>
      <c r="E74" s="874"/>
      <c r="F74" s="874"/>
      <c r="G74" s="874"/>
      <c r="H74" s="874"/>
      <c r="I74" s="874"/>
      <c r="J74" s="874"/>
      <c r="K74" s="874"/>
      <c r="L74" s="874"/>
      <c r="M74" s="874"/>
      <c r="N74" s="874"/>
      <c r="O74" s="874"/>
      <c r="P74" s="875"/>
      <c r="Q74" s="876">
        <v>4580</v>
      </c>
      <c r="R74" s="830"/>
      <c r="S74" s="830"/>
      <c r="T74" s="830"/>
      <c r="U74" s="830"/>
      <c r="V74" s="830">
        <v>4368</v>
      </c>
      <c r="W74" s="830"/>
      <c r="X74" s="830"/>
      <c r="Y74" s="830"/>
      <c r="Z74" s="830"/>
      <c r="AA74" s="830">
        <v>212</v>
      </c>
      <c r="AB74" s="830"/>
      <c r="AC74" s="830"/>
      <c r="AD74" s="830"/>
      <c r="AE74" s="830"/>
      <c r="AF74" s="830">
        <v>65</v>
      </c>
      <c r="AG74" s="830"/>
      <c r="AH74" s="830"/>
      <c r="AI74" s="830"/>
      <c r="AJ74" s="830"/>
      <c r="AK74" s="830">
        <v>50</v>
      </c>
      <c r="AL74" s="830"/>
      <c r="AM74" s="830"/>
      <c r="AN74" s="830"/>
      <c r="AO74" s="830"/>
      <c r="AP74" s="830">
        <v>644</v>
      </c>
      <c r="AQ74" s="830"/>
      <c r="AR74" s="830"/>
      <c r="AS74" s="830"/>
      <c r="AT74" s="830"/>
      <c r="AU74" s="830">
        <v>120</v>
      </c>
      <c r="AV74" s="830"/>
      <c r="AW74" s="830"/>
      <c r="AX74" s="830"/>
      <c r="AY74" s="830"/>
      <c r="AZ74" s="832"/>
      <c r="BA74" s="832"/>
      <c r="BB74" s="832"/>
      <c r="BC74" s="832"/>
      <c r="BD74" s="833"/>
      <c r="BE74" s="229"/>
      <c r="BF74" s="229"/>
      <c r="BG74" s="229"/>
      <c r="BH74" s="229"/>
      <c r="BI74" s="229"/>
      <c r="BJ74" s="229"/>
      <c r="BK74" s="229"/>
      <c r="BL74" s="229"/>
      <c r="BM74" s="229"/>
      <c r="BN74" s="229"/>
      <c r="BO74" s="229"/>
      <c r="BP74" s="229"/>
      <c r="BQ74" s="226">
        <v>68</v>
      </c>
      <c r="BR74" s="231"/>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18"/>
    </row>
    <row r="75" spans="1:131" ht="26.25" customHeight="1" x14ac:dyDescent="0.2">
      <c r="A75" s="226">
        <v>8</v>
      </c>
      <c r="B75" s="873"/>
      <c r="C75" s="874"/>
      <c r="D75" s="874"/>
      <c r="E75" s="874"/>
      <c r="F75" s="874"/>
      <c r="G75" s="874"/>
      <c r="H75" s="874"/>
      <c r="I75" s="874"/>
      <c r="J75" s="874"/>
      <c r="K75" s="874"/>
      <c r="L75" s="874"/>
      <c r="M75" s="874"/>
      <c r="N75" s="874"/>
      <c r="O75" s="874"/>
      <c r="P75" s="875"/>
      <c r="Q75" s="877"/>
      <c r="R75" s="878"/>
      <c r="S75" s="878"/>
      <c r="T75" s="878"/>
      <c r="U75" s="834"/>
      <c r="V75" s="879"/>
      <c r="W75" s="878"/>
      <c r="X75" s="878"/>
      <c r="Y75" s="878"/>
      <c r="Z75" s="834"/>
      <c r="AA75" s="879"/>
      <c r="AB75" s="878"/>
      <c r="AC75" s="878"/>
      <c r="AD75" s="878"/>
      <c r="AE75" s="834"/>
      <c r="AF75" s="879"/>
      <c r="AG75" s="878"/>
      <c r="AH75" s="878"/>
      <c r="AI75" s="878"/>
      <c r="AJ75" s="834"/>
      <c r="AK75" s="879"/>
      <c r="AL75" s="878"/>
      <c r="AM75" s="878"/>
      <c r="AN75" s="878"/>
      <c r="AO75" s="834"/>
      <c r="AP75" s="879"/>
      <c r="AQ75" s="878"/>
      <c r="AR75" s="878"/>
      <c r="AS75" s="878"/>
      <c r="AT75" s="834"/>
      <c r="AU75" s="879"/>
      <c r="AV75" s="878"/>
      <c r="AW75" s="878"/>
      <c r="AX75" s="878"/>
      <c r="AY75" s="834"/>
      <c r="AZ75" s="832"/>
      <c r="BA75" s="832"/>
      <c r="BB75" s="832"/>
      <c r="BC75" s="832"/>
      <c r="BD75" s="833"/>
      <c r="BE75" s="229"/>
      <c r="BF75" s="229"/>
      <c r="BG75" s="229"/>
      <c r="BH75" s="229"/>
      <c r="BI75" s="229"/>
      <c r="BJ75" s="229"/>
      <c r="BK75" s="229"/>
      <c r="BL75" s="229"/>
      <c r="BM75" s="229"/>
      <c r="BN75" s="229"/>
      <c r="BO75" s="229"/>
      <c r="BP75" s="229"/>
      <c r="BQ75" s="226">
        <v>69</v>
      </c>
      <c r="BR75" s="231"/>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18"/>
    </row>
    <row r="76" spans="1:131" ht="26.25" customHeight="1" x14ac:dyDescent="0.2">
      <c r="A76" s="226">
        <v>9</v>
      </c>
      <c r="B76" s="873"/>
      <c r="C76" s="874"/>
      <c r="D76" s="874"/>
      <c r="E76" s="874"/>
      <c r="F76" s="874"/>
      <c r="G76" s="874"/>
      <c r="H76" s="874"/>
      <c r="I76" s="874"/>
      <c r="J76" s="874"/>
      <c r="K76" s="874"/>
      <c r="L76" s="874"/>
      <c r="M76" s="874"/>
      <c r="N76" s="874"/>
      <c r="O76" s="874"/>
      <c r="P76" s="875"/>
      <c r="Q76" s="877"/>
      <c r="R76" s="878"/>
      <c r="S76" s="878"/>
      <c r="T76" s="878"/>
      <c r="U76" s="834"/>
      <c r="V76" s="879"/>
      <c r="W76" s="878"/>
      <c r="X76" s="878"/>
      <c r="Y76" s="878"/>
      <c r="Z76" s="834"/>
      <c r="AA76" s="879"/>
      <c r="AB76" s="878"/>
      <c r="AC76" s="878"/>
      <c r="AD76" s="878"/>
      <c r="AE76" s="834"/>
      <c r="AF76" s="879"/>
      <c r="AG76" s="878"/>
      <c r="AH76" s="878"/>
      <c r="AI76" s="878"/>
      <c r="AJ76" s="834"/>
      <c r="AK76" s="879"/>
      <c r="AL76" s="878"/>
      <c r="AM76" s="878"/>
      <c r="AN76" s="878"/>
      <c r="AO76" s="834"/>
      <c r="AP76" s="879"/>
      <c r="AQ76" s="878"/>
      <c r="AR76" s="878"/>
      <c r="AS76" s="878"/>
      <c r="AT76" s="834"/>
      <c r="AU76" s="879"/>
      <c r="AV76" s="878"/>
      <c r="AW76" s="878"/>
      <c r="AX76" s="878"/>
      <c r="AY76" s="834"/>
      <c r="AZ76" s="832"/>
      <c r="BA76" s="832"/>
      <c r="BB76" s="832"/>
      <c r="BC76" s="832"/>
      <c r="BD76" s="833"/>
      <c r="BE76" s="229"/>
      <c r="BF76" s="229"/>
      <c r="BG76" s="229"/>
      <c r="BH76" s="229"/>
      <c r="BI76" s="229"/>
      <c r="BJ76" s="229"/>
      <c r="BK76" s="229"/>
      <c r="BL76" s="229"/>
      <c r="BM76" s="229"/>
      <c r="BN76" s="229"/>
      <c r="BO76" s="229"/>
      <c r="BP76" s="229"/>
      <c r="BQ76" s="226">
        <v>70</v>
      </c>
      <c r="BR76" s="231"/>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18"/>
    </row>
    <row r="77" spans="1:131" ht="26.25" customHeight="1" x14ac:dyDescent="0.2">
      <c r="A77" s="226">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29"/>
      <c r="BF77" s="229"/>
      <c r="BG77" s="229"/>
      <c r="BH77" s="229"/>
      <c r="BI77" s="229"/>
      <c r="BJ77" s="229"/>
      <c r="BK77" s="229"/>
      <c r="BL77" s="229"/>
      <c r="BM77" s="229"/>
      <c r="BN77" s="229"/>
      <c r="BO77" s="229"/>
      <c r="BP77" s="229"/>
      <c r="BQ77" s="226">
        <v>71</v>
      </c>
      <c r="BR77" s="231"/>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18"/>
    </row>
    <row r="78" spans="1:131" ht="26.25" customHeight="1" x14ac:dyDescent="0.2">
      <c r="A78" s="226">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29"/>
      <c r="BF78" s="229"/>
      <c r="BG78" s="229"/>
      <c r="BH78" s="229"/>
      <c r="BI78" s="229"/>
      <c r="BJ78" s="218"/>
      <c r="BK78" s="218"/>
      <c r="BL78" s="218"/>
      <c r="BM78" s="218"/>
      <c r="BN78" s="218"/>
      <c r="BO78" s="229"/>
      <c r="BP78" s="229"/>
      <c r="BQ78" s="226">
        <v>72</v>
      </c>
      <c r="BR78" s="231"/>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18"/>
    </row>
    <row r="79" spans="1:131" ht="26.25" customHeight="1" x14ac:dyDescent="0.2">
      <c r="A79" s="226">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29"/>
      <c r="BF79" s="229"/>
      <c r="BG79" s="229"/>
      <c r="BH79" s="229"/>
      <c r="BI79" s="229"/>
      <c r="BJ79" s="218"/>
      <c r="BK79" s="218"/>
      <c r="BL79" s="218"/>
      <c r="BM79" s="218"/>
      <c r="BN79" s="218"/>
      <c r="BO79" s="229"/>
      <c r="BP79" s="229"/>
      <c r="BQ79" s="226">
        <v>73</v>
      </c>
      <c r="BR79" s="231"/>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18"/>
    </row>
    <row r="80" spans="1:131" ht="26.25" customHeight="1" x14ac:dyDescent="0.2">
      <c r="A80" s="226">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29"/>
      <c r="BF80" s="229"/>
      <c r="BG80" s="229"/>
      <c r="BH80" s="229"/>
      <c r="BI80" s="229"/>
      <c r="BJ80" s="229"/>
      <c r="BK80" s="229"/>
      <c r="BL80" s="229"/>
      <c r="BM80" s="229"/>
      <c r="BN80" s="229"/>
      <c r="BO80" s="229"/>
      <c r="BP80" s="229"/>
      <c r="BQ80" s="226">
        <v>74</v>
      </c>
      <c r="BR80" s="231"/>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18"/>
    </row>
    <row r="81" spans="1:131" ht="26.25" customHeight="1" x14ac:dyDescent="0.2">
      <c r="A81" s="226">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29"/>
      <c r="BF81" s="229"/>
      <c r="BG81" s="229"/>
      <c r="BH81" s="229"/>
      <c r="BI81" s="229"/>
      <c r="BJ81" s="229"/>
      <c r="BK81" s="229"/>
      <c r="BL81" s="229"/>
      <c r="BM81" s="229"/>
      <c r="BN81" s="229"/>
      <c r="BO81" s="229"/>
      <c r="BP81" s="229"/>
      <c r="BQ81" s="226">
        <v>75</v>
      </c>
      <c r="BR81" s="231"/>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18"/>
    </row>
    <row r="82" spans="1:131" ht="26.25" customHeight="1" x14ac:dyDescent="0.2">
      <c r="A82" s="226">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29"/>
      <c r="BF82" s="229"/>
      <c r="BG82" s="229"/>
      <c r="BH82" s="229"/>
      <c r="BI82" s="229"/>
      <c r="BJ82" s="229"/>
      <c r="BK82" s="229"/>
      <c r="BL82" s="229"/>
      <c r="BM82" s="229"/>
      <c r="BN82" s="229"/>
      <c r="BO82" s="229"/>
      <c r="BP82" s="229"/>
      <c r="BQ82" s="226">
        <v>76</v>
      </c>
      <c r="BR82" s="231"/>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18"/>
    </row>
    <row r="83" spans="1:131" ht="26.25" customHeight="1" x14ac:dyDescent="0.2">
      <c r="A83" s="226">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29"/>
      <c r="BF83" s="229"/>
      <c r="BG83" s="229"/>
      <c r="BH83" s="229"/>
      <c r="BI83" s="229"/>
      <c r="BJ83" s="229"/>
      <c r="BK83" s="229"/>
      <c r="BL83" s="229"/>
      <c r="BM83" s="229"/>
      <c r="BN83" s="229"/>
      <c r="BO83" s="229"/>
      <c r="BP83" s="229"/>
      <c r="BQ83" s="226">
        <v>77</v>
      </c>
      <c r="BR83" s="231"/>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18"/>
    </row>
    <row r="84" spans="1:131" ht="26.25" customHeight="1" x14ac:dyDescent="0.2">
      <c r="A84" s="226">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29"/>
      <c r="BF84" s="229"/>
      <c r="BG84" s="229"/>
      <c r="BH84" s="229"/>
      <c r="BI84" s="229"/>
      <c r="BJ84" s="229"/>
      <c r="BK84" s="229"/>
      <c r="BL84" s="229"/>
      <c r="BM84" s="229"/>
      <c r="BN84" s="229"/>
      <c r="BO84" s="229"/>
      <c r="BP84" s="229"/>
      <c r="BQ84" s="226">
        <v>78</v>
      </c>
      <c r="BR84" s="231"/>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18"/>
    </row>
    <row r="85" spans="1:131" ht="26.25" customHeight="1" x14ac:dyDescent="0.2">
      <c r="A85" s="226">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29"/>
      <c r="BF85" s="229"/>
      <c r="BG85" s="229"/>
      <c r="BH85" s="229"/>
      <c r="BI85" s="229"/>
      <c r="BJ85" s="229"/>
      <c r="BK85" s="229"/>
      <c r="BL85" s="229"/>
      <c r="BM85" s="229"/>
      <c r="BN85" s="229"/>
      <c r="BO85" s="229"/>
      <c r="BP85" s="229"/>
      <c r="BQ85" s="226">
        <v>79</v>
      </c>
      <c r="BR85" s="231"/>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18"/>
    </row>
    <row r="86" spans="1:131" ht="26.25" customHeight="1" x14ac:dyDescent="0.2">
      <c r="A86" s="226">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29"/>
      <c r="BF86" s="229"/>
      <c r="BG86" s="229"/>
      <c r="BH86" s="229"/>
      <c r="BI86" s="229"/>
      <c r="BJ86" s="229"/>
      <c r="BK86" s="229"/>
      <c r="BL86" s="229"/>
      <c r="BM86" s="229"/>
      <c r="BN86" s="229"/>
      <c r="BO86" s="229"/>
      <c r="BP86" s="229"/>
      <c r="BQ86" s="226">
        <v>80</v>
      </c>
      <c r="BR86" s="231"/>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18"/>
    </row>
    <row r="87" spans="1:131" ht="26.25" customHeight="1" x14ac:dyDescent="0.2">
      <c r="A87" s="232">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29"/>
      <c r="BF87" s="229"/>
      <c r="BG87" s="229"/>
      <c r="BH87" s="229"/>
      <c r="BI87" s="229"/>
      <c r="BJ87" s="229"/>
      <c r="BK87" s="229"/>
      <c r="BL87" s="229"/>
      <c r="BM87" s="229"/>
      <c r="BN87" s="229"/>
      <c r="BO87" s="229"/>
      <c r="BP87" s="229"/>
      <c r="BQ87" s="226">
        <v>81</v>
      </c>
      <c r="BR87" s="231"/>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18"/>
    </row>
    <row r="88" spans="1:131" ht="26.25" customHeight="1" thickBot="1" x14ac:dyDescent="0.25">
      <c r="A88" s="228" t="s">
        <v>379</v>
      </c>
      <c r="B88" s="789" t="s">
        <v>403</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36227</v>
      </c>
      <c r="AG88" s="844"/>
      <c r="AH88" s="844"/>
      <c r="AI88" s="844"/>
      <c r="AJ88" s="844"/>
      <c r="AK88" s="841"/>
      <c r="AL88" s="841"/>
      <c r="AM88" s="841"/>
      <c r="AN88" s="841"/>
      <c r="AO88" s="841"/>
      <c r="AP88" s="844">
        <v>12025</v>
      </c>
      <c r="AQ88" s="844"/>
      <c r="AR88" s="844"/>
      <c r="AS88" s="844"/>
      <c r="AT88" s="844"/>
      <c r="AU88" s="844">
        <v>2561</v>
      </c>
      <c r="AV88" s="844"/>
      <c r="AW88" s="844"/>
      <c r="AX88" s="844"/>
      <c r="AY88" s="844"/>
      <c r="AZ88" s="849"/>
      <c r="BA88" s="849"/>
      <c r="BB88" s="849"/>
      <c r="BC88" s="849"/>
      <c r="BD88" s="850"/>
      <c r="BE88" s="229"/>
      <c r="BF88" s="229"/>
      <c r="BG88" s="229"/>
      <c r="BH88" s="229"/>
      <c r="BI88" s="229"/>
      <c r="BJ88" s="229"/>
      <c r="BK88" s="229"/>
      <c r="BL88" s="229"/>
      <c r="BM88" s="229"/>
      <c r="BN88" s="229"/>
      <c r="BO88" s="229"/>
      <c r="BP88" s="229"/>
      <c r="BQ88" s="226">
        <v>82</v>
      </c>
      <c r="BR88" s="231"/>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18"/>
    </row>
    <row r="89" spans="1:131" ht="26.25" hidden="1" customHeight="1" x14ac:dyDescent="0.2">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18"/>
    </row>
    <row r="90" spans="1:131" ht="26.25" hidden="1" customHeight="1" x14ac:dyDescent="0.2">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18"/>
    </row>
    <row r="91" spans="1:131" ht="26.25" hidden="1" customHeight="1" x14ac:dyDescent="0.2">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18"/>
    </row>
    <row r="92" spans="1:131" ht="26.25" hidden="1" customHeight="1" x14ac:dyDescent="0.2">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18"/>
    </row>
    <row r="93" spans="1:131" ht="26.25" hidden="1" customHeight="1" x14ac:dyDescent="0.2">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18"/>
    </row>
    <row r="94" spans="1:131" ht="26.25" hidden="1" customHeight="1" x14ac:dyDescent="0.2">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18"/>
    </row>
    <row r="95" spans="1:131" ht="26.25" hidden="1" customHeight="1" x14ac:dyDescent="0.2">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18"/>
    </row>
    <row r="96" spans="1:131" ht="26.25" hidden="1" customHeight="1" x14ac:dyDescent="0.2">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18"/>
    </row>
    <row r="97" spans="1:131" ht="26.25" hidden="1" customHeight="1" x14ac:dyDescent="0.2">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18"/>
    </row>
    <row r="98" spans="1:131" ht="26.25" hidden="1" customHeight="1" x14ac:dyDescent="0.2">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18"/>
    </row>
    <row r="99" spans="1:131" ht="26.25" hidden="1" customHeight="1" x14ac:dyDescent="0.2">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18"/>
    </row>
    <row r="100" spans="1:131" ht="26.25" hidden="1" customHeight="1" x14ac:dyDescent="0.2">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18"/>
    </row>
    <row r="101" spans="1:131" ht="26.25" hidden="1" customHeight="1" x14ac:dyDescent="0.2">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18"/>
    </row>
    <row r="102" spans="1:131" ht="26.25" customHeight="1" thickBot="1" x14ac:dyDescent="0.25">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379</v>
      </c>
      <c r="BR102" s="789" t="s">
        <v>404</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v>10</v>
      </c>
      <c r="CS102" s="852"/>
      <c r="CT102" s="852"/>
      <c r="CU102" s="852"/>
      <c r="CV102" s="891"/>
      <c r="CW102" s="890" t="s">
        <v>559</v>
      </c>
      <c r="CX102" s="852"/>
      <c r="CY102" s="852"/>
      <c r="CZ102" s="852"/>
      <c r="DA102" s="891"/>
      <c r="DB102" s="890" t="s">
        <v>559</v>
      </c>
      <c r="DC102" s="852"/>
      <c r="DD102" s="852"/>
      <c r="DE102" s="852"/>
      <c r="DF102" s="891"/>
      <c r="DG102" s="890">
        <v>20</v>
      </c>
      <c r="DH102" s="852"/>
      <c r="DI102" s="852"/>
      <c r="DJ102" s="852"/>
      <c r="DK102" s="891"/>
      <c r="DL102" s="890" t="s">
        <v>559</v>
      </c>
      <c r="DM102" s="852"/>
      <c r="DN102" s="852"/>
      <c r="DO102" s="852"/>
      <c r="DP102" s="891"/>
      <c r="DQ102" s="890" t="s">
        <v>559</v>
      </c>
      <c r="DR102" s="852"/>
      <c r="DS102" s="852"/>
      <c r="DT102" s="852"/>
      <c r="DU102" s="891"/>
      <c r="DV102" s="789"/>
      <c r="DW102" s="790"/>
      <c r="DX102" s="790"/>
      <c r="DY102" s="790"/>
      <c r="DZ102" s="914"/>
      <c r="EA102" s="218"/>
    </row>
    <row r="103" spans="1:131" ht="26.25" customHeight="1" x14ac:dyDescent="0.2">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5" t="s">
        <v>405</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18"/>
    </row>
    <row r="104" spans="1:131" ht="26.25" customHeight="1" x14ac:dyDescent="0.2">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6" t="s">
        <v>406</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18"/>
    </row>
    <row r="105" spans="1:131" ht="11.25" customHeight="1" x14ac:dyDescent="0.2">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2">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5">
      <c r="A107" s="237" t="s">
        <v>407</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408</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2">
      <c r="A108" s="917" t="s">
        <v>409</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410</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18" customFormat="1" ht="26.25" customHeight="1" x14ac:dyDescent="0.2">
      <c r="A109" s="912" t="s">
        <v>411</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412</v>
      </c>
      <c r="AB109" s="893"/>
      <c r="AC109" s="893"/>
      <c r="AD109" s="893"/>
      <c r="AE109" s="894"/>
      <c r="AF109" s="892" t="s">
        <v>413</v>
      </c>
      <c r="AG109" s="893"/>
      <c r="AH109" s="893"/>
      <c r="AI109" s="893"/>
      <c r="AJ109" s="894"/>
      <c r="AK109" s="892" t="s">
        <v>295</v>
      </c>
      <c r="AL109" s="893"/>
      <c r="AM109" s="893"/>
      <c r="AN109" s="893"/>
      <c r="AO109" s="894"/>
      <c r="AP109" s="892" t="s">
        <v>414</v>
      </c>
      <c r="AQ109" s="893"/>
      <c r="AR109" s="893"/>
      <c r="AS109" s="893"/>
      <c r="AT109" s="895"/>
      <c r="AU109" s="912" t="s">
        <v>411</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412</v>
      </c>
      <c r="BR109" s="893"/>
      <c r="BS109" s="893"/>
      <c r="BT109" s="893"/>
      <c r="BU109" s="894"/>
      <c r="BV109" s="892" t="s">
        <v>413</v>
      </c>
      <c r="BW109" s="893"/>
      <c r="BX109" s="893"/>
      <c r="BY109" s="893"/>
      <c r="BZ109" s="894"/>
      <c r="CA109" s="892" t="s">
        <v>295</v>
      </c>
      <c r="CB109" s="893"/>
      <c r="CC109" s="893"/>
      <c r="CD109" s="893"/>
      <c r="CE109" s="894"/>
      <c r="CF109" s="913" t="s">
        <v>414</v>
      </c>
      <c r="CG109" s="913"/>
      <c r="CH109" s="913"/>
      <c r="CI109" s="913"/>
      <c r="CJ109" s="913"/>
      <c r="CK109" s="892" t="s">
        <v>415</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412</v>
      </c>
      <c r="DH109" s="893"/>
      <c r="DI109" s="893"/>
      <c r="DJ109" s="893"/>
      <c r="DK109" s="894"/>
      <c r="DL109" s="892" t="s">
        <v>413</v>
      </c>
      <c r="DM109" s="893"/>
      <c r="DN109" s="893"/>
      <c r="DO109" s="893"/>
      <c r="DP109" s="894"/>
      <c r="DQ109" s="892" t="s">
        <v>295</v>
      </c>
      <c r="DR109" s="893"/>
      <c r="DS109" s="893"/>
      <c r="DT109" s="893"/>
      <c r="DU109" s="894"/>
      <c r="DV109" s="892" t="s">
        <v>414</v>
      </c>
      <c r="DW109" s="893"/>
      <c r="DX109" s="893"/>
      <c r="DY109" s="893"/>
      <c r="DZ109" s="895"/>
    </row>
    <row r="110" spans="1:131" s="218" customFormat="1" ht="26.25" customHeight="1" x14ac:dyDescent="0.2">
      <c r="A110" s="896" t="s">
        <v>416</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1379918</v>
      </c>
      <c r="AB110" s="900"/>
      <c r="AC110" s="900"/>
      <c r="AD110" s="900"/>
      <c r="AE110" s="901"/>
      <c r="AF110" s="902">
        <v>1314575</v>
      </c>
      <c r="AG110" s="900"/>
      <c r="AH110" s="900"/>
      <c r="AI110" s="900"/>
      <c r="AJ110" s="901"/>
      <c r="AK110" s="902">
        <v>1300851</v>
      </c>
      <c r="AL110" s="900"/>
      <c r="AM110" s="900"/>
      <c r="AN110" s="900"/>
      <c r="AO110" s="901"/>
      <c r="AP110" s="903">
        <v>9.1999999999999993</v>
      </c>
      <c r="AQ110" s="904"/>
      <c r="AR110" s="904"/>
      <c r="AS110" s="904"/>
      <c r="AT110" s="905"/>
      <c r="AU110" s="906" t="s">
        <v>69</v>
      </c>
      <c r="AV110" s="907"/>
      <c r="AW110" s="907"/>
      <c r="AX110" s="907"/>
      <c r="AY110" s="907"/>
      <c r="AZ110" s="929" t="s">
        <v>417</v>
      </c>
      <c r="BA110" s="897"/>
      <c r="BB110" s="897"/>
      <c r="BC110" s="897"/>
      <c r="BD110" s="897"/>
      <c r="BE110" s="897"/>
      <c r="BF110" s="897"/>
      <c r="BG110" s="897"/>
      <c r="BH110" s="897"/>
      <c r="BI110" s="897"/>
      <c r="BJ110" s="897"/>
      <c r="BK110" s="897"/>
      <c r="BL110" s="897"/>
      <c r="BM110" s="897"/>
      <c r="BN110" s="897"/>
      <c r="BO110" s="897"/>
      <c r="BP110" s="898"/>
      <c r="BQ110" s="930">
        <v>14288401</v>
      </c>
      <c r="BR110" s="931"/>
      <c r="BS110" s="931"/>
      <c r="BT110" s="931"/>
      <c r="BU110" s="931"/>
      <c r="BV110" s="931">
        <v>13852630</v>
      </c>
      <c r="BW110" s="931"/>
      <c r="BX110" s="931"/>
      <c r="BY110" s="931"/>
      <c r="BZ110" s="931"/>
      <c r="CA110" s="931">
        <v>13103741</v>
      </c>
      <c r="CB110" s="931"/>
      <c r="CC110" s="931"/>
      <c r="CD110" s="931"/>
      <c r="CE110" s="931"/>
      <c r="CF110" s="944">
        <v>92.9</v>
      </c>
      <c r="CG110" s="945"/>
      <c r="CH110" s="945"/>
      <c r="CI110" s="945"/>
      <c r="CJ110" s="945"/>
      <c r="CK110" s="946" t="s">
        <v>418</v>
      </c>
      <c r="CL110" s="947"/>
      <c r="CM110" s="929" t="s">
        <v>419</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122</v>
      </c>
      <c r="DH110" s="931"/>
      <c r="DI110" s="931"/>
      <c r="DJ110" s="931"/>
      <c r="DK110" s="931"/>
      <c r="DL110" s="931" t="s">
        <v>122</v>
      </c>
      <c r="DM110" s="931"/>
      <c r="DN110" s="931"/>
      <c r="DO110" s="931"/>
      <c r="DP110" s="931"/>
      <c r="DQ110" s="931" t="s">
        <v>122</v>
      </c>
      <c r="DR110" s="931"/>
      <c r="DS110" s="931"/>
      <c r="DT110" s="931"/>
      <c r="DU110" s="931"/>
      <c r="DV110" s="932" t="s">
        <v>122</v>
      </c>
      <c r="DW110" s="932"/>
      <c r="DX110" s="932"/>
      <c r="DY110" s="932"/>
      <c r="DZ110" s="933"/>
    </row>
    <row r="111" spans="1:131" s="218" customFormat="1" ht="26.25" customHeight="1" x14ac:dyDescent="0.2">
      <c r="A111" s="934" t="s">
        <v>420</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421</v>
      </c>
      <c r="BA111" s="923"/>
      <c r="BB111" s="923"/>
      <c r="BC111" s="923"/>
      <c r="BD111" s="923"/>
      <c r="BE111" s="923"/>
      <c r="BF111" s="923"/>
      <c r="BG111" s="923"/>
      <c r="BH111" s="923"/>
      <c r="BI111" s="923"/>
      <c r="BJ111" s="923"/>
      <c r="BK111" s="923"/>
      <c r="BL111" s="923"/>
      <c r="BM111" s="923"/>
      <c r="BN111" s="923"/>
      <c r="BO111" s="923"/>
      <c r="BP111" s="924"/>
      <c r="BQ111" s="925">
        <v>19732</v>
      </c>
      <c r="BR111" s="926"/>
      <c r="BS111" s="926"/>
      <c r="BT111" s="926"/>
      <c r="BU111" s="926"/>
      <c r="BV111" s="926">
        <v>19796</v>
      </c>
      <c r="BW111" s="926"/>
      <c r="BX111" s="926"/>
      <c r="BY111" s="926"/>
      <c r="BZ111" s="926"/>
      <c r="CA111" s="926">
        <v>19875</v>
      </c>
      <c r="CB111" s="926"/>
      <c r="CC111" s="926"/>
      <c r="CD111" s="926"/>
      <c r="CE111" s="926"/>
      <c r="CF111" s="920">
        <v>0.1</v>
      </c>
      <c r="CG111" s="921"/>
      <c r="CH111" s="921"/>
      <c r="CI111" s="921"/>
      <c r="CJ111" s="921"/>
      <c r="CK111" s="948"/>
      <c r="CL111" s="949"/>
      <c r="CM111" s="922" t="s">
        <v>422</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18" customFormat="1" ht="26.25" customHeight="1" x14ac:dyDescent="0.2">
      <c r="A112" s="952" t="s">
        <v>423</v>
      </c>
      <c r="B112" s="953"/>
      <c r="C112" s="923" t="s">
        <v>424</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425</v>
      </c>
      <c r="BA112" s="923"/>
      <c r="BB112" s="923"/>
      <c r="BC112" s="923"/>
      <c r="BD112" s="923"/>
      <c r="BE112" s="923"/>
      <c r="BF112" s="923"/>
      <c r="BG112" s="923"/>
      <c r="BH112" s="923"/>
      <c r="BI112" s="923"/>
      <c r="BJ112" s="923"/>
      <c r="BK112" s="923"/>
      <c r="BL112" s="923"/>
      <c r="BM112" s="923"/>
      <c r="BN112" s="923"/>
      <c r="BO112" s="923"/>
      <c r="BP112" s="924"/>
      <c r="BQ112" s="925">
        <v>2259834</v>
      </c>
      <c r="BR112" s="926"/>
      <c r="BS112" s="926"/>
      <c r="BT112" s="926"/>
      <c r="BU112" s="926"/>
      <c r="BV112" s="926">
        <v>2009058</v>
      </c>
      <c r="BW112" s="926"/>
      <c r="BX112" s="926"/>
      <c r="BY112" s="926"/>
      <c r="BZ112" s="926"/>
      <c r="CA112" s="926">
        <v>1934559</v>
      </c>
      <c r="CB112" s="926"/>
      <c r="CC112" s="926"/>
      <c r="CD112" s="926"/>
      <c r="CE112" s="926"/>
      <c r="CF112" s="920">
        <v>13.7</v>
      </c>
      <c r="CG112" s="921"/>
      <c r="CH112" s="921"/>
      <c r="CI112" s="921"/>
      <c r="CJ112" s="921"/>
      <c r="CK112" s="948"/>
      <c r="CL112" s="949"/>
      <c r="CM112" s="922" t="s">
        <v>426</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18" customFormat="1" ht="26.25" customHeight="1" x14ac:dyDescent="0.2">
      <c r="A113" s="954"/>
      <c r="B113" s="955"/>
      <c r="C113" s="923" t="s">
        <v>427</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335930</v>
      </c>
      <c r="AB113" s="938"/>
      <c r="AC113" s="938"/>
      <c r="AD113" s="938"/>
      <c r="AE113" s="939"/>
      <c r="AF113" s="940">
        <v>362968</v>
      </c>
      <c r="AG113" s="938"/>
      <c r="AH113" s="938"/>
      <c r="AI113" s="938"/>
      <c r="AJ113" s="939"/>
      <c r="AK113" s="940">
        <v>348587</v>
      </c>
      <c r="AL113" s="938"/>
      <c r="AM113" s="938"/>
      <c r="AN113" s="938"/>
      <c r="AO113" s="939"/>
      <c r="AP113" s="941">
        <v>2.5</v>
      </c>
      <c r="AQ113" s="942"/>
      <c r="AR113" s="942"/>
      <c r="AS113" s="942"/>
      <c r="AT113" s="943"/>
      <c r="AU113" s="908"/>
      <c r="AV113" s="909"/>
      <c r="AW113" s="909"/>
      <c r="AX113" s="909"/>
      <c r="AY113" s="909"/>
      <c r="AZ113" s="922" t="s">
        <v>428</v>
      </c>
      <c r="BA113" s="923"/>
      <c r="BB113" s="923"/>
      <c r="BC113" s="923"/>
      <c r="BD113" s="923"/>
      <c r="BE113" s="923"/>
      <c r="BF113" s="923"/>
      <c r="BG113" s="923"/>
      <c r="BH113" s="923"/>
      <c r="BI113" s="923"/>
      <c r="BJ113" s="923"/>
      <c r="BK113" s="923"/>
      <c r="BL113" s="923"/>
      <c r="BM113" s="923"/>
      <c r="BN113" s="923"/>
      <c r="BO113" s="923"/>
      <c r="BP113" s="924"/>
      <c r="BQ113" s="925">
        <v>3022895</v>
      </c>
      <c r="BR113" s="926"/>
      <c r="BS113" s="926"/>
      <c r="BT113" s="926"/>
      <c r="BU113" s="926"/>
      <c r="BV113" s="926">
        <v>2783511</v>
      </c>
      <c r="BW113" s="926"/>
      <c r="BX113" s="926"/>
      <c r="BY113" s="926"/>
      <c r="BZ113" s="926"/>
      <c r="CA113" s="926">
        <v>2560547</v>
      </c>
      <c r="CB113" s="926"/>
      <c r="CC113" s="926"/>
      <c r="CD113" s="926"/>
      <c r="CE113" s="926"/>
      <c r="CF113" s="920">
        <v>18.2</v>
      </c>
      <c r="CG113" s="921"/>
      <c r="CH113" s="921"/>
      <c r="CI113" s="921"/>
      <c r="CJ113" s="921"/>
      <c r="CK113" s="948"/>
      <c r="CL113" s="949"/>
      <c r="CM113" s="922" t="s">
        <v>429</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18" customFormat="1" ht="26.25" customHeight="1" x14ac:dyDescent="0.2">
      <c r="A114" s="954"/>
      <c r="B114" s="955"/>
      <c r="C114" s="923" t="s">
        <v>430</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271159</v>
      </c>
      <c r="AB114" s="959"/>
      <c r="AC114" s="959"/>
      <c r="AD114" s="959"/>
      <c r="AE114" s="960"/>
      <c r="AF114" s="961">
        <v>288809</v>
      </c>
      <c r="AG114" s="959"/>
      <c r="AH114" s="959"/>
      <c r="AI114" s="959"/>
      <c r="AJ114" s="960"/>
      <c r="AK114" s="961">
        <v>302095</v>
      </c>
      <c r="AL114" s="959"/>
      <c r="AM114" s="959"/>
      <c r="AN114" s="959"/>
      <c r="AO114" s="960"/>
      <c r="AP114" s="962">
        <v>2.1</v>
      </c>
      <c r="AQ114" s="963"/>
      <c r="AR114" s="963"/>
      <c r="AS114" s="963"/>
      <c r="AT114" s="964"/>
      <c r="AU114" s="908"/>
      <c r="AV114" s="909"/>
      <c r="AW114" s="909"/>
      <c r="AX114" s="909"/>
      <c r="AY114" s="909"/>
      <c r="AZ114" s="922" t="s">
        <v>431</v>
      </c>
      <c r="BA114" s="923"/>
      <c r="BB114" s="923"/>
      <c r="BC114" s="923"/>
      <c r="BD114" s="923"/>
      <c r="BE114" s="923"/>
      <c r="BF114" s="923"/>
      <c r="BG114" s="923"/>
      <c r="BH114" s="923"/>
      <c r="BI114" s="923"/>
      <c r="BJ114" s="923"/>
      <c r="BK114" s="923"/>
      <c r="BL114" s="923"/>
      <c r="BM114" s="923"/>
      <c r="BN114" s="923"/>
      <c r="BO114" s="923"/>
      <c r="BP114" s="924"/>
      <c r="BQ114" s="925">
        <v>2147517</v>
      </c>
      <c r="BR114" s="926"/>
      <c r="BS114" s="926"/>
      <c r="BT114" s="926"/>
      <c r="BU114" s="926"/>
      <c r="BV114" s="926">
        <v>2328733</v>
      </c>
      <c r="BW114" s="926"/>
      <c r="BX114" s="926"/>
      <c r="BY114" s="926"/>
      <c r="BZ114" s="926"/>
      <c r="CA114" s="926">
        <v>2343510</v>
      </c>
      <c r="CB114" s="926"/>
      <c r="CC114" s="926"/>
      <c r="CD114" s="926"/>
      <c r="CE114" s="926"/>
      <c r="CF114" s="920">
        <v>16.600000000000001</v>
      </c>
      <c r="CG114" s="921"/>
      <c r="CH114" s="921"/>
      <c r="CI114" s="921"/>
      <c r="CJ114" s="921"/>
      <c r="CK114" s="948"/>
      <c r="CL114" s="949"/>
      <c r="CM114" s="922" t="s">
        <v>432</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18" customFormat="1" ht="26.25" customHeight="1" x14ac:dyDescent="0.2">
      <c r="A115" s="954"/>
      <c r="B115" s="955"/>
      <c r="C115" s="923" t="s">
        <v>433</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t="s">
        <v>122</v>
      </c>
      <c r="AB115" s="938"/>
      <c r="AC115" s="938"/>
      <c r="AD115" s="938"/>
      <c r="AE115" s="939"/>
      <c r="AF115" s="940" t="s">
        <v>122</v>
      </c>
      <c r="AG115" s="938"/>
      <c r="AH115" s="938"/>
      <c r="AI115" s="938"/>
      <c r="AJ115" s="939"/>
      <c r="AK115" s="940" t="s">
        <v>122</v>
      </c>
      <c r="AL115" s="938"/>
      <c r="AM115" s="938"/>
      <c r="AN115" s="938"/>
      <c r="AO115" s="939"/>
      <c r="AP115" s="941" t="s">
        <v>122</v>
      </c>
      <c r="AQ115" s="942"/>
      <c r="AR115" s="942"/>
      <c r="AS115" s="942"/>
      <c r="AT115" s="943"/>
      <c r="AU115" s="908"/>
      <c r="AV115" s="909"/>
      <c r="AW115" s="909"/>
      <c r="AX115" s="909"/>
      <c r="AY115" s="909"/>
      <c r="AZ115" s="922" t="s">
        <v>434</v>
      </c>
      <c r="BA115" s="923"/>
      <c r="BB115" s="923"/>
      <c r="BC115" s="923"/>
      <c r="BD115" s="923"/>
      <c r="BE115" s="923"/>
      <c r="BF115" s="923"/>
      <c r="BG115" s="923"/>
      <c r="BH115" s="923"/>
      <c r="BI115" s="923"/>
      <c r="BJ115" s="923"/>
      <c r="BK115" s="923"/>
      <c r="BL115" s="923"/>
      <c r="BM115" s="923"/>
      <c r="BN115" s="923"/>
      <c r="BO115" s="923"/>
      <c r="BP115" s="924"/>
      <c r="BQ115" s="925" t="s">
        <v>122</v>
      </c>
      <c r="BR115" s="926"/>
      <c r="BS115" s="926"/>
      <c r="BT115" s="926"/>
      <c r="BU115" s="926"/>
      <c r="BV115" s="926" t="s">
        <v>122</v>
      </c>
      <c r="BW115" s="926"/>
      <c r="BX115" s="926"/>
      <c r="BY115" s="926"/>
      <c r="BZ115" s="926"/>
      <c r="CA115" s="926" t="s">
        <v>122</v>
      </c>
      <c r="CB115" s="926"/>
      <c r="CC115" s="926"/>
      <c r="CD115" s="926"/>
      <c r="CE115" s="926"/>
      <c r="CF115" s="920" t="s">
        <v>122</v>
      </c>
      <c r="CG115" s="921"/>
      <c r="CH115" s="921"/>
      <c r="CI115" s="921"/>
      <c r="CJ115" s="921"/>
      <c r="CK115" s="948"/>
      <c r="CL115" s="949"/>
      <c r="CM115" s="922" t="s">
        <v>435</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v>19732</v>
      </c>
      <c r="DH115" s="959"/>
      <c r="DI115" s="959"/>
      <c r="DJ115" s="959"/>
      <c r="DK115" s="960"/>
      <c r="DL115" s="961">
        <v>19796</v>
      </c>
      <c r="DM115" s="959"/>
      <c r="DN115" s="959"/>
      <c r="DO115" s="959"/>
      <c r="DP115" s="960"/>
      <c r="DQ115" s="961">
        <v>19875</v>
      </c>
      <c r="DR115" s="959"/>
      <c r="DS115" s="959"/>
      <c r="DT115" s="959"/>
      <c r="DU115" s="960"/>
      <c r="DV115" s="962">
        <v>0.1</v>
      </c>
      <c r="DW115" s="963"/>
      <c r="DX115" s="963"/>
      <c r="DY115" s="963"/>
      <c r="DZ115" s="964"/>
    </row>
    <row r="116" spans="1:130" s="218" customFormat="1" ht="26.25" customHeight="1" x14ac:dyDescent="0.2">
      <c r="A116" s="956"/>
      <c r="B116" s="957"/>
      <c r="C116" s="965" t="s">
        <v>436</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122</v>
      </c>
      <c r="AB116" s="959"/>
      <c r="AC116" s="959"/>
      <c r="AD116" s="959"/>
      <c r="AE116" s="960"/>
      <c r="AF116" s="961" t="s">
        <v>122</v>
      </c>
      <c r="AG116" s="959"/>
      <c r="AH116" s="959"/>
      <c r="AI116" s="959"/>
      <c r="AJ116" s="960"/>
      <c r="AK116" s="961" t="s">
        <v>122</v>
      </c>
      <c r="AL116" s="959"/>
      <c r="AM116" s="959"/>
      <c r="AN116" s="959"/>
      <c r="AO116" s="960"/>
      <c r="AP116" s="962" t="s">
        <v>122</v>
      </c>
      <c r="AQ116" s="963"/>
      <c r="AR116" s="963"/>
      <c r="AS116" s="963"/>
      <c r="AT116" s="964"/>
      <c r="AU116" s="908"/>
      <c r="AV116" s="909"/>
      <c r="AW116" s="909"/>
      <c r="AX116" s="909"/>
      <c r="AY116" s="909"/>
      <c r="AZ116" s="967" t="s">
        <v>437</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438</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122</v>
      </c>
      <c r="DH116" s="959"/>
      <c r="DI116" s="959"/>
      <c r="DJ116" s="959"/>
      <c r="DK116" s="960"/>
      <c r="DL116" s="961" t="s">
        <v>122</v>
      </c>
      <c r="DM116" s="959"/>
      <c r="DN116" s="959"/>
      <c r="DO116" s="959"/>
      <c r="DP116" s="960"/>
      <c r="DQ116" s="961" t="s">
        <v>122</v>
      </c>
      <c r="DR116" s="959"/>
      <c r="DS116" s="959"/>
      <c r="DT116" s="959"/>
      <c r="DU116" s="960"/>
      <c r="DV116" s="962" t="s">
        <v>122</v>
      </c>
      <c r="DW116" s="963"/>
      <c r="DX116" s="963"/>
      <c r="DY116" s="963"/>
      <c r="DZ116" s="964"/>
    </row>
    <row r="117" spans="1:130" s="218" customFormat="1" ht="26.25" customHeight="1" x14ac:dyDescent="0.2">
      <c r="A117" s="912" t="s">
        <v>178</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439</v>
      </c>
      <c r="Z117" s="894"/>
      <c r="AA117" s="978">
        <v>1987007</v>
      </c>
      <c r="AB117" s="979"/>
      <c r="AC117" s="979"/>
      <c r="AD117" s="979"/>
      <c r="AE117" s="980"/>
      <c r="AF117" s="981">
        <v>1966352</v>
      </c>
      <c r="AG117" s="979"/>
      <c r="AH117" s="979"/>
      <c r="AI117" s="979"/>
      <c r="AJ117" s="980"/>
      <c r="AK117" s="981">
        <v>1951533</v>
      </c>
      <c r="AL117" s="979"/>
      <c r="AM117" s="979"/>
      <c r="AN117" s="979"/>
      <c r="AO117" s="980"/>
      <c r="AP117" s="982"/>
      <c r="AQ117" s="983"/>
      <c r="AR117" s="983"/>
      <c r="AS117" s="983"/>
      <c r="AT117" s="984"/>
      <c r="AU117" s="908"/>
      <c r="AV117" s="909"/>
      <c r="AW117" s="909"/>
      <c r="AX117" s="909"/>
      <c r="AY117" s="909"/>
      <c r="AZ117" s="974" t="s">
        <v>440</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441</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18" customFormat="1" ht="26.25" customHeight="1" x14ac:dyDescent="0.2">
      <c r="A118" s="912" t="s">
        <v>415</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412</v>
      </c>
      <c r="AB118" s="893"/>
      <c r="AC118" s="893"/>
      <c r="AD118" s="893"/>
      <c r="AE118" s="894"/>
      <c r="AF118" s="892" t="s">
        <v>413</v>
      </c>
      <c r="AG118" s="893"/>
      <c r="AH118" s="893"/>
      <c r="AI118" s="893"/>
      <c r="AJ118" s="894"/>
      <c r="AK118" s="892" t="s">
        <v>295</v>
      </c>
      <c r="AL118" s="893"/>
      <c r="AM118" s="893"/>
      <c r="AN118" s="893"/>
      <c r="AO118" s="894"/>
      <c r="AP118" s="970" t="s">
        <v>414</v>
      </c>
      <c r="AQ118" s="971"/>
      <c r="AR118" s="971"/>
      <c r="AS118" s="971"/>
      <c r="AT118" s="972"/>
      <c r="AU118" s="908"/>
      <c r="AV118" s="909"/>
      <c r="AW118" s="909"/>
      <c r="AX118" s="909"/>
      <c r="AY118" s="909"/>
      <c r="AZ118" s="973" t="s">
        <v>442</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443</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18" customFormat="1" ht="26.25" customHeight="1" x14ac:dyDescent="0.2">
      <c r="A119" s="1056" t="s">
        <v>418</v>
      </c>
      <c r="B119" s="947"/>
      <c r="C119" s="929" t="s">
        <v>419</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122</v>
      </c>
      <c r="AB119" s="900"/>
      <c r="AC119" s="900"/>
      <c r="AD119" s="900"/>
      <c r="AE119" s="901"/>
      <c r="AF119" s="902" t="s">
        <v>122</v>
      </c>
      <c r="AG119" s="900"/>
      <c r="AH119" s="900"/>
      <c r="AI119" s="900"/>
      <c r="AJ119" s="901"/>
      <c r="AK119" s="902" t="s">
        <v>122</v>
      </c>
      <c r="AL119" s="900"/>
      <c r="AM119" s="900"/>
      <c r="AN119" s="900"/>
      <c r="AO119" s="901"/>
      <c r="AP119" s="903" t="s">
        <v>122</v>
      </c>
      <c r="AQ119" s="904"/>
      <c r="AR119" s="904"/>
      <c r="AS119" s="904"/>
      <c r="AT119" s="905"/>
      <c r="AU119" s="910"/>
      <c r="AV119" s="911"/>
      <c r="AW119" s="911"/>
      <c r="AX119" s="911"/>
      <c r="AY119" s="911"/>
      <c r="AZ119" s="239" t="s">
        <v>178</v>
      </c>
      <c r="BA119" s="239"/>
      <c r="BB119" s="239"/>
      <c r="BC119" s="239"/>
      <c r="BD119" s="239"/>
      <c r="BE119" s="239"/>
      <c r="BF119" s="239"/>
      <c r="BG119" s="239"/>
      <c r="BH119" s="239"/>
      <c r="BI119" s="239"/>
      <c r="BJ119" s="239"/>
      <c r="BK119" s="239"/>
      <c r="BL119" s="239"/>
      <c r="BM119" s="239"/>
      <c r="BN119" s="239"/>
      <c r="BO119" s="977" t="s">
        <v>444</v>
      </c>
      <c r="BP119" s="1005"/>
      <c r="BQ119" s="999">
        <v>21738379</v>
      </c>
      <c r="BR119" s="1000"/>
      <c r="BS119" s="1000"/>
      <c r="BT119" s="1000"/>
      <c r="BU119" s="1000"/>
      <c r="BV119" s="1000">
        <v>20993728</v>
      </c>
      <c r="BW119" s="1000"/>
      <c r="BX119" s="1000"/>
      <c r="BY119" s="1000"/>
      <c r="BZ119" s="1000"/>
      <c r="CA119" s="1000">
        <v>19962232</v>
      </c>
      <c r="CB119" s="1000"/>
      <c r="CC119" s="1000"/>
      <c r="CD119" s="1000"/>
      <c r="CE119" s="1000"/>
      <c r="CF119" s="1001"/>
      <c r="CG119" s="1002"/>
      <c r="CH119" s="1002"/>
      <c r="CI119" s="1002"/>
      <c r="CJ119" s="1003"/>
      <c r="CK119" s="950"/>
      <c r="CL119" s="951"/>
      <c r="CM119" s="973" t="s">
        <v>445</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122</v>
      </c>
      <c r="DH119" s="986"/>
      <c r="DI119" s="986"/>
      <c r="DJ119" s="986"/>
      <c r="DK119" s="987"/>
      <c r="DL119" s="985" t="s">
        <v>122</v>
      </c>
      <c r="DM119" s="986"/>
      <c r="DN119" s="986"/>
      <c r="DO119" s="986"/>
      <c r="DP119" s="987"/>
      <c r="DQ119" s="985" t="s">
        <v>122</v>
      </c>
      <c r="DR119" s="986"/>
      <c r="DS119" s="986"/>
      <c r="DT119" s="986"/>
      <c r="DU119" s="987"/>
      <c r="DV119" s="988" t="s">
        <v>122</v>
      </c>
      <c r="DW119" s="989"/>
      <c r="DX119" s="989"/>
      <c r="DY119" s="989"/>
      <c r="DZ119" s="990"/>
    </row>
    <row r="120" spans="1:130" s="218" customFormat="1" ht="26.25" customHeight="1" x14ac:dyDescent="0.2">
      <c r="A120" s="1057"/>
      <c r="B120" s="949"/>
      <c r="C120" s="922" t="s">
        <v>422</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446</v>
      </c>
      <c r="AV120" s="992"/>
      <c r="AW120" s="992"/>
      <c r="AX120" s="992"/>
      <c r="AY120" s="993"/>
      <c r="AZ120" s="929" t="s">
        <v>447</v>
      </c>
      <c r="BA120" s="897"/>
      <c r="BB120" s="897"/>
      <c r="BC120" s="897"/>
      <c r="BD120" s="897"/>
      <c r="BE120" s="897"/>
      <c r="BF120" s="897"/>
      <c r="BG120" s="897"/>
      <c r="BH120" s="897"/>
      <c r="BI120" s="897"/>
      <c r="BJ120" s="897"/>
      <c r="BK120" s="897"/>
      <c r="BL120" s="897"/>
      <c r="BM120" s="897"/>
      <c r="BN120" s="897"/>
      <c r="BO120" s="897"/>
      <c r="BP120" s="898"/>
      <c r="BQ120" s="930">
        <v>12576874</v>
      </c>
      <c r="BR120" s="931"/>
      <c r="BS120" s="931"/>
      <c r="BT120" s="931"/>
      <c r="BU120" s="931"/>
      <c r="BV120" s="931">
        <v>12521714</v>
      </c>
      <c r="BW120" s="931"/>
      <c r="BX120" s="931"/>
      <c r="BY120" s="931"/>
      <c r="BZ120" s="931"/>
      <c r="CA120" s="931">
        <v>12225840</v>
      </c>
      <c r="CB120" s="931"/>
      <c r="CC120" s="931"/>
      <c r="CD120" s="931"/>
      <c r="CE120" s="931"/>
      <c r="CF120" s="944">
        <v>86.7</v>
      </c>
      <c r="CG120" s="945"/>
      <c r="CH120" s="945"/>
      <c r="CI120" s="945"/>
      <c r="CJ120" s="945"/>
      <c r="CK120" s="1006" t="s">
        <v>448</v>
      </c>
      <c r="CL120" s="1007"/>
      <c r="CM120" s="1007"/>
      <c r="CN120" s="1007"/>
      <c r="CO120" s="1008"/>
      <c r="CP120" s="1014" t="s">
        <v>394</v>
      </c>
      <c r="CQ120" s="1015"/>
      <c r="CR120" s="1015"/>
      <c r="CS120" s="1015"/>
      <c r="CT120" s="1015"/>
      <c r="CU120" s="1015"/>
      <c r="CV120" s="1015"/>
      <c r="CW120" s="1015"/>
      <c r="CX120" s="1015"/>
      <c r="CY120" s="1015"/>
      <c r="CZ120" s="1015"/>
      <c r="DA120" s="1015"/>
      <c r="DB120" s="1015"/>
      <c r="DC120" s="1015"/>
      <c r="DD120" s="1015"/>
      <c r="DE120" s="1015"/>
      <c r="DF120" s="1016"/>
      <c r="DG120" s="930">
        <v>2259834</v>
      </c>
      <c r="DH120" s="931"/>
      <c r="DI120" s="931"/>
      <c r="DJ120" s="931"/>
      <c r="DK120" s="931"/>
      <c r="DL120" s="931">
        <v>2009058</v>
      </c>
      <c r="DM120" s="931"/>
      <c r="DN120" s="931"/>
      <c r="DO120" s="931"/>
      <c r="DP120" s="931"/>
      <c r="DQ120" s="931">
        <v>1934559</v>
      </c>
      <c r="DR120" s="931"/>
      <c r="DS120" s="931"/>
      <c r="DT120" s="931"/>
      <c r="DU120" s="931"/>
      <c r="DV120" s="932">
        <v>13.7</v>
      </c>
      <c r="DW120" s="932"/>
      <c r="DX120" s="932"/>
      <c r="DY120" s="932"/>
      <c r="DZ120" s="933"/>
    </row>
    <row r="121" spans="1:130" s="218" customFormat="1" ht="26.25" customHeight="1" x14ac:dyDescent="0.2">
      <c r="A121" s="1057"/>
      <c r="B121" s="949"/>
      <c r="C121" s="974" t="s">
        <v>449</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450</v>
      </c>
      <c r="BA121" s="923"/>
      <c r="BB121" s="923"/>
      <c r="BC121" s="923"/>
      <c r="BD121" s="923"/>
      <c r="BE121" s="923"/>
      <c r="BF121" s="923"/>
      <c r="BG121" s="923"/>
      <c r="BH121" s="923"/>
      <c r="BI121" s="923"/>
      <c r="BJ121" s="923"/>
      <c r="BK121" s="923"/>
      <c r="BL121" s="923"/>
      <c r="BM121" s="923"/>
      <c r="BN121" s="923"/>
      <c r="BO121" s="923"/>
      <c r="BP121" s="924"/>
      <c r="BQ121" s="925">
        <v>2309421</v>
      </c>
      <c r="BR121" s="926"/>
      <c r="BS121" s="926"/>
      <c r="BT121" s="926"/>
      <c r="BU121" s="926"/>
      <c r="BV121" s="926">
        <v>2059550</v>
      </c>
      <c r="BW121" s="926"/>
      <c r="BX121" s="926"/>
      <c r="BY121" s="926"/>
      <c r="BZ121" s="926"/>
      <c r="CA121" s="926">
        <v>2347676</v>
      </c>
      <c r="CB121" s="926"/>
      <c r="CC121" s="926"/>
      <c r="CD121" s="926"/>
      <c r="CE121" s="926"/>
      <c r="CF121" s="920">
        <v>16.600000000000001</v>
      </c>
      <c r="CG121" s="921"/>
      <c r="CH121" s="921"/>
      <c r="CI121" s="921"/>
      <c r="CJ121" s="921"/>
      <c r="CK121" s="1009"/>
      <c r="CL121" s="1010"/>
      <c r="CM121" s="1010"/>
      <c r="CN121" s="1010"/>
      <c r="CO121" s="1011"/>
      <c r="CP121" s="1019" t="s">
        <v>396</v>
      </c>
      <c r="CQ121" s="1020"/>
      <c r="CR121" s="1020"/>
      <c r="CS121" s="1020"/>
      <c r="CT121" s="1020"/>
      <c r="CU121" s="1020"/>
      <c r="CV121" s="1020"/>
      <c r="CW121" s="1020"/>
      <c r="CX121" s="1020"/>
      <c r="CY121" s="1020"/>
      <c r="CZ121" s="1020"/>
      <c r="DA121" s="1020"/>
      <c r="DB121" s="1020"/>
      <c r="DC121" s="1020"/>
      <c r="DD121" s="1020"/>
      <c r="DE121" s="1020"/>
      <c r="DF121" s="1021"/>
      <c r="DG121" s="925" t="s">
        <v>122</v>
      </c>
      <c r="DH121" s="926"/>
      <c r="DI121" s="926"/>
      <c r="DJ121" s="926"/>
      <c r="DK121" s="926"/>
      <c r="DL121" s="926" t="s">
        <v>122</v>
      </c>
      <c r="DM121" s="926"/>
      <c r="DN121" s="926"/>
      <c r="DO121" s="926"/>
      <c r="DP121" s="926"/>
      <c r="DQ121" s="926" t="s">
        <v>122</v>
      </c>
      <c r="DR121" s="926"/>
      <c r="DS121" s="926"/>
      <c r="DT121" s="926"/>
      <c r="DU121" s="926"/>
      <c r="DV121" s="927" t="s">
        <v>122</v>
      </c>
      <c r="DW121" s="927"/>
      <c r="DX121" s="927"/>
      <c r="DY121" s="927"/>
      <c r="DZ121" s="928"/>
    </row>
    <row r="122" spans="1:130" s="218" customFormat="1" ht="26.25" customHeight="1" x14ac:dyDescent="0.2">
      <c r="A122" s="1057"/>
      <c r="B122" s="949"/>
      <c r="C122" s="922" t="s">
        <v>432</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451</v>
      </c>
      <c r="BA122" s="965"/>
      <c r="BB122" s="965"/>
      <c r="BC122" s="965"/>
      <c r="BD122" s="965"/>
      <c r="BE122" s="965"/>
      <c r="BF122" s="965"/>
      <c r="BG122" s="965"/>
      <c r="BH122" s="965"/>
      <c r="BI122" s="965"/>
      <c r="BJ122" s="965"/>
      <c r="BK122" s="965"/>
      <c r="BL122" s="965"/>
      <c r="BM122" s="965"/>
      <c r="BN122" s="965"/>
      <c r="BO122" s="965"/>
      <c r="BP122" s="966"/>
      <c r="BQ122" s="999">
        <v>15672966</v>
      </c>
      <c r="BR122" s="1000"/>
      <c r="BS122" s="1000"/>
      <c r="BT122" s="1000"/>
      <c r="BU122" s="1000"/>
      <c r="BV122" s="1000">
        <v>14694343</v>
      </c>
      <c r="BW122" s="1000"/>
      <c r="BX122" s="1000"/>
      <c r="BY122" s="1000"/>
      <c r="BZ122" s="1000"/>
      <c r="CA122" s="1000">
        <v>13746988</v>
      </c>
      <c r="CB122" s="1000"/>
      <c r="CC122" s="1000"/>
      <c r="CD122" s="1000"/>
      <c r="CE122" s="1000"/>
      <c r="CF122" s="1017">
        <v>97.5</v>
      </c>
      <c r="CG122" s="1018"/>
      <c r="CH122" s="1018"/>
      <c r="CI122" s="1018"/>
      <c r="CJ122" s="1018"/>
      <c r="CK122" s="1009"/>
      <c r="CL122" s="1010"/>
      <c r="CM122" s="1010"/>
      <c r="CN122" s="1010"/>
      <c r="CO122" s="1011"/>
      <c r="CP122" s="1019"/>
      <c r="CQ122" s="1020"/>
      <c r="CR122" s="1020"/>
      <c r="CS122" s="1020"/>
      <c r="CT122" s="1020"/>
      <c r="CU122" s="1020"/>
      <c r="CV122" s="1020"/>
      <c r="CW122" s="1020"/>
      <c r="CX122" s="1020"/>
      <c r="CY122" s="1020"/>
      <c r="CZ122" s="1020"/>
      <c r="DA122" s="1020"/>
      <c r="DB122" s="1020"/>
      <c r="DC122" s="1020"/>
      <c r="DD122" s="1020"/>
      <c r="DE122" s="1020"/>
      <c r="DF122" s="1021"/>
      <c r="DG122" s="925"/>
      <c r="DH122" s="926"/>
      <c r="DI122" s="926"/>
      <c r="DJ122" s="926"/>
      <c r="DK122" s="926"/>
      <c r="DL122" s="926"/>
      <c r="DM122" s="926"/>
      <c r="DN122" s="926"/>
      <c r="DO122" s="926"/>
      <c r="DP122" s="926"/>
      <c r="DQ122" s="926"/>
      <c r="DR122" s="926"/>
      <c r="DS122" s="926"/>
      <c r="DT122" s="926"/>
      <c r="DU122" s="926"/>
      <c r="DV122" s="927"/>
      <c r="DW122" s="927"/>
      <c r="DX122" s="927"/>
      <c r="DY122" s="927"/>
      <c r="DZ122" s="928"/>
    </row>
    <row r="123" spans="1:130" s="218" customFormat="1" ht="26.25" customHeight="1" x14ac:dyDescent="0.2">
      <c r="A123" s="1057"/>
      <c r="B123" s="949"/>
      <c r="C123" s="922" t="s">
        <v>438</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122</v>
      </c>
      <c r="AB123" s="959"/>
      <c r="AC123" s="959"/>
      <c r="AD123" s="959"/>
      <c r="AE123" s="960"/>
      <c r="AF123" s="961" t="s">
        <v>122</v>
      </c>
      <c r="AG123" s="959"/>
      <c r="AH123" s="959"/>
      <c r="AI123" s="959"/>
      <c r="AJ123" s="960"/>
      <c r="AK123" s="961" t="s">
        <v>122</v>
      </c>
      <c r="AL123" s="959"/>
      <c r="AM123" s="959"/>
      <c r="AN123" s="959"/>
      <c r="AO123" s="960"/>
      <c r="AP123" s="962" t="s">
        <v>122</v>
      </c>
      <c r="AQ123" s="963"/>
      <c r="AR123" s="963"/>
      <c r="AS123" s="963"/>
      <c r="AT123" s="964"/>
      <c r="AU123" s="997"/>
      <c r="AV123" s="998"/>
      <c r="AW123" s="998"/>
      <c r="AX123" s="998"/>
      <c r="AY123" s="998"/>
      <c r="AZ123" s="239" t="s">
        <v>178</v>
      </c>
      <c r="BA123" s="239"/>
      <c r="BB123" s="239"/>
      <c r="BC123" s="239"/>
      <c r="BD123" s="239"/>
      <c r="BE123" s="239"/>
      <c r="BF123" s="239"/>
      <c r="BG123" s="239"/>
      <c r="BH123" s="239"/>
      <c r="BI123" s="239"/>
      <c r="BJ123" s="239"/>
      <c r="BK123" s="239"/>
      <c r="BL123" s="239"/>
      <c r="BM123" s="239"/>
      <c r="BN123" s="239"/>
      <c r="BO123" s="977" t="s">
        <v>452</v>
      </c>
      <c r="BP123" s="1005"/>
      <c r="BQ123" s="1063">
        <v>30559261</v>
      </c>
      <c r="BR123" s="1064"/>
      <c r="BS123" s="1064"/>
      <c r="BT123" s="1064"/>
      <c r="BU123" s="1064"/>
      <c r="BV123" s="1064">
        <v>29275607</v>
      </c>
      <c r="BW123" s="1064"/>
      <c r="BX123" s="1064"/>
      <c r="BY123" s="1064"/>
      <c r="BZ123" s="1064"/>
      <c r="CA123" s="1064">
        <v>28320504</v>
      </c>
      <c r="CB123" s="1064"/>
      <c r="CC123" s="1064"/>
      <c r="CD123" s="1064"/>
      <c r="CE123" s="1064"/>
      <c r="CF123" s="1001"/>
      <c r="CG123" s="1002"/>
      <c r="CH123" s="1002"/>
      <c r="CI123" s="1002"/>
      <c r="CJ123" s="1003"/>
      <c r="CK123" s="1009"/>
      <c r="CL123" s="1010"/>
      <c r="CM123" s="1010"/>
      <c r="CN123" s="1010"/>
      <c r="CO123" s="1011"/>
      <c r="CP123" s="1019"/>
      <c r="CQ123" s="1020"/>
      <c r="CR123" s="1020"/>
      <c r="CS123" s="1020"/>
      <c r="CT123" s="1020"/>
      <c r="CU123" s="1020"/>
      <c r="CV123" s="1020"/>
      <c r="CW123" s="1020"/>
      <c r="CX123" s="1020"/>
      <c r="CY123" s="1020"/>
      <c r="CZ123" s="1020"/>
      <c r="DA123" s="1020"/>
      <c r="DB123" s="1020"/>
      <c r="DC123" s="1020"/>
      <c r="DD123" s="1020"/>
      <c r="DE123" s="1020"/>
      <c r="DF123" s="1021"/>
      <c r="DG123" s="958"/>
      <c r="DH123" s="959"/>
      <c r="DI123" s="959"/>
      <c r="DJ123" s="959"/>
      <c r="DK123" s="960"/>
      <c r="DL123" s="961"/>
      <c r="DM123" s="959"/>
      <c r="DN123" s="959"/>
      <c r="DO123" s="959"/>
      <c r="DP123" s="960"/>
      <c r="DQ123" s="961"/>
      <c r="DR123" s="959"/>
      <c r="DS123" s="959"/>
      <c r="DT123" s="959"/>
      <c r="DU123" s="960"/>
      <c r="DV123" s="962"/>
      <c r="DW123" s="963"/>
      <c r="DX123" s="963"/>
      <c r="DY123" s="963"/>
      <c r="DZ123" s="964"/>
    </row>
    <row r="124" spans="1:130" s="218" customFormat="1" ht="26.25" customHeight="1" thickBot="1" x14ac:dyDescent="0.25">
      <c r="A124" s="1057"/>
      <c r="B124" s="949"/>
      <c r="C124" s="922" t="s">
        <v>441</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59" t="s">
        <v>453</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t="s">
        <v>122</v>
      </c>
      <c r="BR124" s="1027"/>
      <c r="BS124" s="1027"/>
      <c r="BT124" s="1027"/>
      <c r="BU124" s="1027"/>
      <c r="BV124" s="1027" t="s">
        <v>122</v>
      </c>
      <c r="BW124" s="1027"/>
      <c r="BX124" s="1027"/>
      <c r="BY124" s="1027"/>
      <c r="BZ124" s="1027"/>
      <c r="CA124" s="1027" t="s">
        <v>122</v>
      </c>
      <c r="CB124" s="1027"/>
      <c r="CC124" s="1027"/>
      <c r="CD124" s="1027"/>
      <c r="CE124" s="1027"/>
      <c r="CF124" s="1028"/>
      <c r="CG124" s="1029"/>
      <c r="CH124" s="1029"/>
      <c r="CI124" s="1029"/>
      <c r="CJ124" s="1030"/>
      <c r="CK124" s="1012"/>
      <c r="CL124" s="1012"/>
      <c r="CM124" s="1012"/>
      <c r="CN124" s="1012"/>
      <c r="CO124" s="1013"/>
      <c r="CP124" s="1019" t="s">
        <v>454</v>
      </c>
      <c r="CQ124" s="1020"/>
      <c r="CR124" s="1020"/>
      <c r="CS124" s="1020"/>
      <c r="CT124" s="1020"/>
      <c r="CU124" s="1020"/>
      <c r="CV124" s="1020"/>
      <c r="CW124" s="1020"/>
      <c r="CX124" s="1020"/>
      <c r="CY124" s="1020"/>
      <c r="CZ124" s="1020"/>
      <c r="DA124" s="1020"/>
      <c r="DB124" s="1020"/>
      <c r="DC124" s="1020"/>
      <c r="DD124" s="1020"/>
      <c r="DE124" s="1020"/>
      <c r="DF124" s="1021"/>
      <c r="DG124" s="1004" t="s">
        <v>122</v>
      </c>
      <c r="DH124" s="986"/>
      <c r="DI124" s="986"/>
      <c r="DJ124" s="986"/>
      <c r="DK124" s="987"/>
      <c r="DL124" s="985" t="s">
        <v>122</v>
      </c>
      <c r="DM124" s="986"/>
      <c r="DN124" s="986"/>
      <c r="DO124" s="986"/>
      <c r="DP124" s="987"/>
      <c r="DQ124" s="985" t="s">
        <v>122</v>
      </c>
      <c r="DR124" s="986"/>
      <c r="DS124" s="986"/>
      <c r="DT124" s="986"/>
      <c r="DU124" s="987"/>
      <c r="DV124" s="988" t="s">
        <v>122</v>
      </c>
      <c r="DW124" s="989"/>
      <c r="DX124" s="989"/>
      <c r="DY124" s="989"/>
      <c r="DZ124" s="990"/>
    </row>
    <row r="125" spans="1:130" s="218" customFormat="1" ht="26.25" customHeight="1" x14ac:dyDescent="0.2">
      <c r="A125" s="1057"/>
      <c r="B125" s="949"/>
      <c r="C125" s="922" t="s">
        <v>443</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2" t="s">
        <v>455</v>
      </c>
      <c r="CL125" s="1007"/>
      <c r="CM125" s="1007"/>
      <c r="CN125" s="1007"/>
      <c r="CO125" s="1008"/>
      <c r="CP125" s="929" t="s">
        <v>456</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18" customFormat="1" ht="26.25" customHeight="1" thickBot="1" x14ac:dyDescent="0.25">
      <c r="A126" s="1057"/>
      <c r="B126" s="949"/>
      <c r="C126" s="922" t="s">
        <v>445</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122</v>
      </c>
      <c r="AB126" s="959"/>
      <c r="AC126" s="959"/>
      <c r="AD126" s="959"/>
      <c r="AE126" s="960"/>
      <c r="AF126" s="961" t="s">
        <v>122</v>
      </c>
      <c r="AG126" s="959"/>
      <c r="AH126" s="959"/>
      <c r="AI126" s="959"/>
      <c r="AJ126" s="960"/>
      <c r="AK126" s="961" t="s">
        <v>122</v>
      </c>
      <c r="AL126" s="959"/>
      <c r="AM126" s="959"/>
      <c r="AN126" s="959"/>
      <c r="AO126" s="960"/>
      <c r="AP126" s="962" t="s">
        <v>122</v>
      </c>
      <c r="AQ126" s="963"/>
      <c r="AR126" s="963"/>
      <c r="AS126" s="963"/>
      <c r="AT126" s="964"/>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3"/>
      <c r="CL126" s="1010"/>
      <c r="CM126" s="1010"/>
      <c r="CN126" s="1010"/>
      <c r="CO126" s="1011"/>
      <c r="CP126" s="922" t="s">
        <v>457</v>
      </c>
      <c r="CQ126" s="923"/>
      <c r="CR126" s="923"/>
      <c r="CS126" s="923"/>
      <c r="CT126" s="923"/>
      <c r="CU126" s="923"/>
      <c r="CV126" s="923"/>
      <c r="CW126" s="923"/>
      <c r="CX126" s="923"/>
      <c r="CY126" s="923"/>
      <c r="CZ126" s="923"/>
      <c r="DA126" s="923"/>
      <c r="DB126" s="923"/>
      <c r="DC126" s="923"/>
      <c r="DD126" s="923"/>
      <c r="DE126" s="923"/>
      <c r="DF126" s="924"/>
      <c r="DG126" s="925" t="s">
        <v>122</v>
      </c>
      <c r="DH126" s="926"/>
      <c r="DI126" s="926"/>
      <c r="DJ126" s="926"/>
      <c r="DK126" s="926"/>
      <c r="DL126" s="926" t="s">
        <v>122</v>
      </c>
      <c r="DM126" s="926"/>
      <c r="DN126" s="926"/>
      <c r="DO126" s="926"/>
      <c r="DP126" s="926"/>
      <c r="DQ126" s="926" t="s">
        <v>122</v>
      </c>
      <c r="DR126" s="926"/>
      <c r="DS126" s="926"/>
      <c r="DT126" s="926"/>
      <c r="DU126" s="926"/>
      <c r="DV126" s="927" t="s">
        <v>122</v>
      </c>
      <c r="DW126" s="927"/>
      <c r="DX126" s="927"/>
      <c r="DY126" s="927"/>
      <c r="DZ126" s="928"/>
    </row>
    <row r="127" spans="1:130" s="218" customFormat="1" ht="26.25" customHeight="1" x14ac:dyDescent="0.2">
      <c r="A127" s="1058"/>
      <c r="B127" s="951"/>
      <c r="C127" s="973" t="s">
        <v>458</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122</v>
      </c>
      <c r="AB127" s="959"/>
      <c r="AC127" s="959"/>
      <c r="AD127" s="959"/>
      <c r="AE127" s="960"/>
      <c r="AF127" s="961" t="s">
        <v>122</v>
      </c>
      <c r="AG127" s="959"/>
      <c r="AH127" s="959"/>
      <c r="AI127" s="959"/>
      <c r="AJ127" s="960"/>
      <c r="AK127" s="961" t="s">
        <v>122</v>
      </c>
      <c r="AL127" s="959"/>
      <c r="AM127" s="959"/>
      <c r="AN127" s="959"/>
      <c r="AO127" s="960"/>
      <c r="AP127" s="962" t="s">
        <v>122</v>
      </c>
      <c r="AQ127" s="963"/>
      <c r="AR127" s="963"/>
      <c r="AS127" s="963"/>
      <c r="AT127" s="964"/>
      <c r="AU127" s="220"/>
      <c r="AV127" s="220"/>
      <c r="AW127" s="220"/>
      <c r="AX127" s="1031" t="s">
        <v>459</v>
      </c>
      <c r="AY127" s="1032"/>
      <c r="AZ127" s="1032"/>
      <c r="BA127" s="1032"/>
      <c r="BB127" s="1032"/>
      <c r="BC127" s="1032"/>
      <c r="BD127" s="1032"/>
      <c r="BE127" s="1033"/>
      <c r="BF127" s="1034" t="s">
        <v>460</v>
      </c>
      <c r="BG127" s="1032"/>
      <c r="BH127" s="1032"/>
      <c r="BI127" s="1032"/>
      <c r="BJ127" s="1032"/>
      <c r="BK127" s="1032"/>
      <c r="BL127" s="1033"/>
      <c r="BM127" s="1034" t="s">
        <v>461</v>
      </c>
      <c r="BN127" s="1032"/>
      <c r="BO127" s="1032"/>
      <c r="BP127" s="1032"/>
      <c r="BQ127" s="1032"/>
      <c r="BR127" s="1032"/>
      <c r="BS127" s="1033"/>
      <c r="BT127" s="1034" t="s">
        <v>462</v>
      </c>
      <c r="BU127" s="1032"/>
      <c r="BV127" s="1032"/>
      <c r="BW127" s="1032"/>
      <c r="BX127" s="1032"/>
      <c r="BY127" s="1032"/>
      <c r="BZ127" s="1055"/>
      <c r="CA127" s="220"/>
      <c r="CB127" s="220"/>
      <c r="CC127" s="220"/>
      <c r="CD127" s="243"/>
      <c r="CE127" s="243"/>
      <c r="CF127" s="243"/>
      <c r="CG127" s="220"/>
      <c r="CH127" s="220"/>
      <c r="CI127" s="220"/>
      <c r="CJ127" s="242"/>
      <c r="CK127" s="1023"/>
      <c r="CL127" s="1010"/>
      <c r="CM127" s="1010"/>
      <c r="CN127" s="1010"/>
      <c r="CO127" s="1011"/>
      <c r="CP127" s="922" t="s">
        <v>463</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18" customFormat="1" ht="26.25" customHeight="1" thickBot="1" x14ac:dyDescent="0.25">
      <c r="A128" s="1041" t="s">
        <v>464</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465</v>
      </c>
      <c r="X128" s="1043"/>
      <c r="Y128" s="1043"/>
      <c r="Z128" s="1044"/>
      <c r="AA128" s="1045">
        <v>361814</v>
      </c>
      <c r="AB128" s="1046"/>
      <c r="AC128" s="1046"/>
      <c r="AD128" s="1046"/>
      <c r="AE128" s="1047"/>
      <c r="AF128" s="1048">
        <v>392047</v>
      </c>
      <c r="AG128" s="1046"/>
      <c r="AH128" s="1046"/>
      <c r="AI128" s="1046"/>
      <c r="AJ128" s="1047"/>
      <c r="AK128" s="1048">
        <v>368962</v>
      </c>
      <c r="AL128" s="1046"/>
      <c r="AM128" s="1046"/>
      <c r="AN128" s="1046"/>
      <c r="AO128" s="1047"/>
      <c r="AP128" s="1049"/>
      <c r="AQ128" s="1050"/>
      <c r="AR128" s="1050"/>
      <c r="AS128" s="1050"/>
      <c r="AT128" s="1051"/>
      <c r="AU128" s="220"/>
      <c r="AV128" s="220"/>
      <c r="AW128" s="220"/>
      <c r="AX128" s="896" t="s">
        <v>466</v>
      </c>
      <c r="AY128" s="897"/>
      <c r="AZ128" s="897"/>
      <c r="BA128" s="897"/>
      <c r="BB128" s="897"/>
      <c r="BC128" s="897"/>
      <c r="BD128" s="897"/>
      <c r="BE128" s="898"/>
      <c r="BF128" s="1052" t="s">
        <v>122</v>
      </c>
      <c r="BG128" s="1053"/>
      <c r="BH128" s="1053"/>
      <c r="BI128" s="1053"/>
      <c r="BJ128" s="1053"/>
      <c r="BK128" s="1053"/>
      <c r="BL128" s="1054"/>
      <c r="BM128" s="1052">
        <v>12.74</v>
      </c>
      <c r="BN128" s="1053"/>
      <c r="BO128" s="1053"/>
      <c r="BP128" s="1053"/>
      <c r="BQ128" s="1053"/>
      <c r="BR128" s="1053"/>
      <c r="BS128" s="1054"/>
      <c r="BT128" s="1052">
        <v>20</v>
      </c>
      <c r="BU128" s="1053"/>
      <c r="BV128" s="1053"/>
      <c r="BW128" s="1053"/>
      <c r="BX128" s="1053"/>
      <c r="BY128" s="1053"/>
      <c r="BZ128" s="1076"/>
      <c r="CA128" s="243"/>
      <c r="CB128" s="243"/>
      <c r="CC128" s="243"/>
      <c r="CD128" s="243"/>
      <c r="CE128" s="243"/>
      <c r="CF128" s="243"/>
      <c r="CG128" s="220"/>
      <c r="CH128" s="220"/>
      <c r="CI128" s="220"/>
      <c r="CJ128" s="242"/>
      <c r="CK128" s="1024"/>
      <c r="CL128" s="1025"/>
      <c r="CM128" s="1025"/>
      <c r="CN128" s="1025"/>
      <c r="CO128" s="1026"/>
      <c r="CP128" s="1035" t="s">
        <v>467</v>
      </c>
      <c r="CQ128" s="726"/>
      <c r="CR128" s="726"/>
      <c r="CS128" s="726"/>
      <c r="CT128" s="726"/>
      <c r="CU128" s="726"/>
      <c r="CV128" s="726"/>
      <c r="CW128" s="726"/>
      <c r="CX128" s="726"/>
      <c r="CY128" s="726"/>
      <c r="CZ128" s="726"/>
      <c r="DA128" s="726"/>
      <c r="DB128" s="726"/>
      <c r="DC128" s="726"/>
      <c r="DD128" s="726"/>
      <c r="DE128" s="726"/>
      <c r="DF128" s="1036"/>
      <c r="DG128" s="1037" t="s">
        <v>122</v>
      </c>
      <c r="DH128" s="1038"/>
      <c r="DI128" s="1038"/>
      <c r="DJ128" s="1038"/>
      <c r="DK128" s="1038"/>
      <c r="DL128" s="1038" t="s">
        <v>122</v>
      </c>
      <c r="DM128" s="1038"/>
      <c r="DN128" s="1038"/>
      <c r="DO128" s="1038"/>
      <c r="DP128" s="1038"/>
      <c r="DQ128" s="1038" t="s">
        <v>122</v>
      </c>
      <c r="DR128" s="1038"/>
      <c r="DS128" s="1038"/>
      <c r="DT128" s="1038"/>
      <c r="DU128" s="1038"/>
      <c r="DV128" s="1039" t="s">
        <v>122</v>
      </c>
      <c r="DW128" s="1039"/>
      <c r="DX128" s="1039"/>
      <c r="DY128" s="1039"/>
      <c r="DZ128" s="1040"/>
    </row>
    <row r="129" spans="1:131" s="218" customFormat="1" ht="26.25" customHeight="1" x14ac:dyDescent="0.2">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468</v>
      </c>
      <c r="X129" s="1071"/>
      <c r="Y129" s="1071"/>
      <c r="Z129" s="1072"/>
      <c r="AA129" s="958">
        <v>14672034</v>
      </c>
      <c r="AB129" s="959"/>
      <c r="AC129" s="959"/>
      <c r="AD129" s="959"/>
      <c r="AE129" s="960"/>
      <c r="AF129" s="961">
        <v>14995181</v>
      </c>
      <c r="AG129" s="959"/>
      <c r="AH129" s="959"/>
      <c r="AI129" s="959"/>
      <c r="AJ129" s="960"/>
      <c r="AK129" s="961">
        <v>15475133</v>
      </c>
      <c r="AL129" s="959"/>
      <c r="AM129" s="959"/>
      <c r="AN129" s="959"/>
      <c r="AO129" s="960"/>
      <c r="AP129" s="1073"/>
      <c r="AQ129" s="1074"/>
      <c r="AR129" s="1074"/>
      <c r="AS129" s="1074"/>
      <c r="AT129" s="1075"/>
      <c r="AU129" s="221"/>
      <c r="AV129" s="221"/>
      <c r="AW129" s="221"/>
      <c r="AX129" s="1065" t="s">
        <v>469</v>
      </c>
      <c r="AY129" s="923"/>
      <c r="AZ129" s="923"/>
      <c r="BA129" s="923"/>
      <c r="BB129" s="923"/>
      <c r="BC129" s="923"/>
      <c r="BD129" s="923"/>
      <c r="BE129" s="924"/>
      <c r="BF129" s="1066" t="s">
        <v>122</v>
      </c>
      <c r="BG129" s="1067"/>
      <c r="BH129" s="1067"/>
      <c r="BI129" s="1067"/>
      <c r="BJ129" s="1067"/>
      <c r="BK129" s="1067"/>
      <c r="BL129" s="1068"/>
      <c r="BM129" s="1066">
        <v>17.739999999999998</v>
      </c>
      <c r="BN129" s="1067"/>
      <c r="BO129" s="1067"/>
      <c r="BP129" s="1067"/>
      <c r="BQ129" s="1067"/>
      <c r="BR129" s="1067"/>
      <c r="BS129" s="1068"/>
      <c r="BT129" s="1066">
        <v>30</v>
      </c>
      <c r="BU129" s="1067"/>
      <c r="BV129" s="1067"/>
      <c r="BW129" s="1067"/>
      <c r="BX129" s="1067"/>
      <c r="BY129" s="1067"/>
      <c r="BZ129" s="1069"/>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2">
      <c r="A130" s="934" t="s">
        <v>470</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471</v>
      </c>
      <c r="X130" s="1071"/>
      <c r="Y130" s="1071"/>
      <c r="Z130" s="1072"/>
      <c r="AA130" s="958">
        <v>1447853</v>
      </c>
      <c r="AB130" s="959"/>
      <c r="AC130" s="959"/>
      <c r="AD130" s="959"/>
      <c r="AE130" s="960"/>
      <c r="AF130" s="961">
        <v>1435712</v>
      </c>
      <c r="AG130" s="959"/>
      <c r="AH130" s="959"/>
      <c r="AI130" s="959"/>
      <c r="AJ130" s="960"/>
      <c r="AK130" s="961">
        <v>1370919</v>
      </c>
      <c r="AL130" s="959"/>
      <c r="AM130" s="959"/>
      <c r="AN130" s="959"/>
      <c r="AO130" s="960"/>
      <c r="AP130" s="1073"/>
      <c r="AQ130" s="1074"/>
      <c r="AR130" s="1074"/>
      <c r="AS130" s="1074"/>
      <c r="AT130" s="1075"/>
      <c r="AU130" s="221"/>
      <c r="AV130" s="221"/>
      <c r="AW130" s="221"/>
      <c r="AX130" s="1065" t="s">
        <v>472</v>
      </c>
      <c r="AY130" s="923"/>
      <c r="AZ130" s="923"/>
      <c r="BA130" s="923"/>
      <c r="BB130" s="923"/>
      <c r="BC130" s="923"/>
      <c r="BD130" s="923"/>
      <c r="BE130" s="924"/>
      <c r="BF130" s="1101">
        <v>1.2</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5">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473</v>
      </c>
      <c r="X131" s="1108"/>
      <c r="Y131" s="1108"/>
      <c r="Z131" s="1109"/>
      <c r="AA131" s="1004">
        <v>13224181</v>
      </c>
      <c r="AB131" s="986"/>
      <c r="AC131" s="986"/>
      <c r="AD131" s="986"/>
      <c r="AE131" s="987"/>
      <c r="AF131" s="985">
        <v>13559469</v>
      </c>
      <c r="AG131" s="986"/>
      <c r="AH131" s="986"/>
      <c r="AI131" s="986"/>
      <c r="AJ131" s="987"/>
      <c r="AK131" s="985">
        <v>14104214</v>
      </c>
      <c r="AL131" s="986"/>
      <c r="AM131" s="986"/>
      <c r="AN131" s="986"/>
      <c r="AO131" s="987"/>
      <c r="AP131" s="1110"/>
      <c r="AQ131" s="1111"/>
      <c r="AR131" s="1111"/>
      <c r="AS131" s="1111"/>
      <c r="AT131" s="1112"/>
      <c r="AU131" s="221"/>
      <c r="AV131" s="221"/>
      <c r="AW131" s="221"/>
      <c r="AX131" s="1083" t="s">
        <v>474</v>
      </c>
      <c r="AY131" s="726"/>
      <c r="AZ131" s="726"/>
      <c r="BA131" s="726"/>
      <c r="BB131" s="726"/>
      <c r="BC131" s="726"/>
      <c r="BD131" s="726"/>
      <c r="BE131" s="1036"/>
      <c r="BF131" s="1084" t="s">
        <v>122</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2">
      <c r="A132" s="1090" t="s">
        <v>475</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476</v>
      </c>
      <c r="W132" s="1094"/>
      <c r="X132" s="1094"/>
      <c r="Y132" s="1094"/>
      <c r="Z132" s="1095"/>
      <c r="AA132" s="1096">
        <v>1.341028227</v>
      </c>
      <c r="AB132" s="1097"/>
      <c r="AC132" s="1097"/>
      <c r="AD132" s="1097"/>
      <c r="AE132" s="1098"/>
      <c r="AF132" s="1099">
        <v>1.0221122970000001</v>
      </c>
      <c r="AG132" s="1097"/>
      <c r="AH132" s="1097"/>
      <c r="AI132" s="1097"/>
      <c r="AJ132" s="1098"/>
      <c r="AK132" s="1099">
        <v>1.5006295279999999</v>
      </c>
      <c r="AL132" s="1097"/>
      <c r="AM132" s="1097"/>
      <c r="AN132" s="1097"/>
      <c r="AO132" s="1098"/>
      <c r="AP132" s="1001"/>
      <c r="AQ132" s="1002"/>
      <c r="AR132" s="1002"/>
      <c r="AS132" s="1002"/>
      <c r="AT132" s="110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5">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477</v>
      </c>
      <c r="W133" s="1077"/>
      <c r="X133" s="1077"/>
      <c r="Y133" s="1077"/>
      <c r="Z133" s="1078"/>
      <c r="AA133" s="1079">
        <v>0.4</v>
      </c>
      <c r="AB133" s="1080"/>
      <c r="AC133" s="1080"/>
      <c r="AD133" s="1080"/>
      <c r="AE133" s="1081"/>
      <c r="AF133" s="1079">
        <v>1</v>
      </c>
      <c r="AG133" s="1080"/>
      <c r="AH133" s="1080"/>
      <c r="AI133" s="1080"/>
      <c r="AJ133" s="1081"/>
      <c r="AK133" s="1079">
        <v>1.2</v>
      </c>
      <c r="AL133" s="1080"/>
      <c r="AM133" s="1080"/>
      <c r="AN133" s="1080"/>
      <c r="AO133" s="1081"/>
      <c r="AP133" s="1028"/>
      <c r="AQ133" s="1029"/>
      <c r="AR133" s="1029"/>
      <c r="AS133" s="1029"/>
      <c r="AT133" s="1082"/>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2">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 hidden="1" x14ac:dyDescent="0.2">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IesDBHuCfTKQesEgatGyGleGrIT660Y+eTtm4yabA84o7GXDxa2dXENXsViY+oNCZtuvY2ImXqD7JUfIGXvsHw==" saltValue="6WwGZAe77VpPaDiiutXW+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zoomScaleNormal="100" workbookViewId="0"/>
  </sheetViews>
  <sheetFormatPr defaultColWidth="0" defaultRowHeight="13.5" customHeight="1" zeroHeight="1" x14ac:dyDescent="0.2"/>
  <cols>
    <col min="1" max="120" width="2.7265625" style="248" customWidth="1"/>
    <col min="121" max="121" width="0" style="247" hidden="1" customWidth="1"/>
    <col min="122" max="16384" width="9" style="247" hidden="1"/>
  </cols>
  <sheetData>
    <row r="1" spans="1:120" ht="13"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47"/>
    </row>
    <row r="17" spans="119:120" ht="13" x14ac:dyDescent="0.2">
      <c r="DP17" s="247"/>
    </row>
    <row r="18" spans="119:120" ht="13" x14ac:dyDescent="0.2"/>
    <row r="19" spans="119:120" ht="13" x14ac:dyDescent="0.2"/>
    <row r="20" spans="119:120" ht="13" x14ac:dyDescent="0.2">
      <c r="DO20" s="247"/>
      <c r="DP20" s="247"/>
    </row>
    <row r="21" spans="119:120" ht="13" x14ac:dyDescent="0.2">
      <c r="DP21" s="247"/>
    </row>
    <row r="22" spans="119:120" ht="13" x14ac:dyDescent="0.2"/>
    <row r="23" spans="119:120" ht="13" x14ac:dyDescent="0.2">
      <c r="DO23" s="247"/>
      <c r="DP23" s="247"/>
    </row>
    <row r="24" spans="119:120" ht="13" x14ac:dyDescent="0.2">
      <c r="DP24" s="247"/>
    </row>
    <row r="25" spans="119:120" ht="13" x14ac:dyDescent="0.2">
      <c r="DP25" s="247"/>
    </row>
    <row r="26" spans="119:120" ht="13" x14ac:dyDescent="0.2">
      <c r="DO26" s="247"/>
      <c r="DP26" s="247"/>
    </row>
    <row r="27" spans="119:120" ht="13" x14ac:dyDescent="0.2"/>
    <row r="28" spans="119:120" ht="13" x14ac:dyDescent="0.2">
      <c r="DO28" s="247"/>
      <c r="DP28" s="247"/>
    </row>
    <row r="29" spans="119:120" ht="13" x14ac:dyDescent="0.2">
      <c r="DP29" s="247"/>
    </row>
    <row r="30" spans="119:120" ht="13" x14ac:dyDescent="0.2"/>
    <row r="31" spans="119:120" ht="13" x14ac:dyDescent="0.2">
      <c r="DO31" s="247"/>
      <c r="DP31" s="247"/>
    </row>
    <row r="32" spans="119:120" ht="13" x14ac:dyDescent="0.2"/>
    <row r="33" spans="98:120" ht="13" x14ac:dyDescent="0.2">
      <c r="DO33" s="247"/>
      <c r="DP33" s="247"/>
    </row>
    <row r="34" spans="98:120" ht="13" x14ac:dyDescent="0.2">
      <c r="DM34" s="247"/>
    </row>
    <row r="35" spans="98:120" ht="13" x14ac:dyDescent="0.2">
      <c r="CT35" s="247"/>
      <c r="CU35" s="247"/>
      <c r="CV35" s="247"/>
      <c r="CY35" s="247"/>
      <c r="CZ35" s="247"/>
      <c r="DA35" s="247"/>
      <c r="DD35" s="247"/>
      <c r="DE35" s="247"/>
      <c r="DF35" s="247"/>
      <c r="DI35" s="247"/>
      <c r="DJ35" s="247"/>
      <c r="DK35" s="247"/>
      <c r="DM35" s="247"/>
      <c r="DN35" s="247"/>
      <c r="DO35" s="247"/>
      <c r="DP35" s="247"/>
    </row>
    <row r="36" spans="98:120" ht="13" x14ac:dyDescent="0.2"/>
    <row r="37" spans="98:120" ht="13" x14ac:dyDescent="0.2">
      <c r="CW37" s="247"/>
      <c r="DB37" s="247"/>
      <c r="DG37" s="247"/>
      <c r="DL37" s="247"/>
      <c r="DP37" s="247"/>
    </row>
    <row r="38" spans="98:120" ht="13" x14ac:dyDescent="0.2">
      <c r="CT38" s="247"/>
      <c r="CU38" s="247"/>
      <c r="CV38" s="247"/>
      <c r="CW38" s="247"/>
      <c r="CY38" s="247"/>
      <c r="CZ38" s="247"/>
      <c r="DA38" s="247"/>
      <c r="DB38" s="247"/>
      <c r="DD38" s="247"/>
      <c r="DE38" s="247"/>
      <c r="DF38" s="247"/>
      <c r="DG38" s="247"/>
      <c r="DI38" s="247"/>
      <c r="DJ38" s="247"/>
      <c r="DK38" s="247"/>
      <c r="DL38" s="247"/>
      <c r="DN38" s="247"/>
      <c r="DO38" s="247"/>
      <c r="DP38" s="247"/>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47"/>
      <c r="DO49" s="247"/>
      <c r="DP49" s="247"/>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47"/>
      <c r="CS63" s="247"/>
      <c r="CX63" s="247"/>
      <c r="DC63" s="247"/>
      <c r="DH63" s="247"/>
    </row>
    <row r="64" spans="22:120" ht="13" x14ac:dyDescent="0.2">
      <c r="V64" s="247"/>
    </row>
    <row r="65" spans="15:120" ht="13" x14ac:dyDescent="0.2">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ht="13" x14ac:dyDescent="0.2">
      <c r="Q66" s="247"/>
      <c r="S66" s="247"/>
      <c r="U66" s="247"/>
      <c r="DM66" s="247"/>
    </row>
    <row r="67" spans="15:120" ht="13" x14ac:dyDescent="0.2">
      <c r="O67" s="247"/>
      <c r="P67" s="247"/>
      <c r="R67" s="247"/>
      <c r="T67" s="247"/>
      <c r="Y67" s="247"/>
      <c r="CT67" s="247"/>
      <c r="CV67" s="247"/>
      <c r="CW67" s="247"/>
      <c r="CY67" s="247"/>
      <c r="DA67" s="247"/>
      <c r="DB67" s="247"/>
      <c r="DD67" s="247"/>
      <c r="DF67" s="247"/>
      <c r="DG67" s="247"/>
      <c r="DI67" s="247"/>
      <c r="DK67" s="247"/>
      <c r="DL67" s="247"/>
      <c r="DN67" s="247"/>
      <c r="DO67" s="247"/>
      <c r="DP67" s="247"/>
    </row>
    <row r="68" spans="15:120" ht="13" x14ac:dyDescent="0.2"/>
    <row r="69" spans="15:120" ht="13" x14ac:dyDescent="0.2"/>
    <row r="70" spans="15:120" ht="13" x14ac:dyDescent="0.2"/>
    <row r="71" spans="15:120" ht="13" x14ac:dyDescent="0.2"/>
    <row r="72" spans="15:120" ht="13" x14ac:dyDescent="0.2">
      <c r="DP72" s="247"/>
    </row>
    <row r="73" spans="15:120" ht="13" x14ac:dyDescent="0.2">
      <c r="DP73" s="247"/>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47"/>
      <c r="CX96" s="247"/>
      <c r="DC96" s="247"/>
      <c r="DH96" s="247"/>
    </row>
    <row r="97" spans="24:120" ht="13" x14ac:dyDescent="0.2">
      <c r="CS97" s="247"/>
      <c r="CX97" s="247"/>
      <c r="DC97" s="247"/>
      <c r="DH97" s="247"/>
      <c r="DP97" s="248" t="s">
        <v>478</v>
      </c>
    </row>
    <row r="98" spans="24:120" ht="13" hidden="1" x14ac:dyDescent="0.2">
      <c r="CS98" s="247"/>
      <c r="CX98" s="247"/>
      <c r="DC98" s="247"/>
      <c r="DH98" s="247"/>
    </row>
    <row r="99" spans="24:120" ht="13" hidden="1" x14ac:dyDescent="0.2">
      <c r="CS99" s="247"/>
      <c r="CX99" s="247"/>
      <c r="DC99" s="247"/>
      <c r="DH99" s="247"/>
    </row>
    <row r="101" spans="24:120" ht="12" hidden="1" customHeight="1" x14ac:dyDescent="0.2">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2">
      <c r="CU102" s="247"/>
      <c r="CZ102" s="247"/>
      <c r="DE102" s="247"/>
      <c r="DJ102" s="247"/>
      <c r="DM102" s="247"/>
    </row>
    <row r="103" spans="24:120" ht="13" hidden="1" x14ac:dyDescent="0.2">
      <c r="CT103" s="247"/>
      <c r="CV103" s="247"/>
      <c r="CW103" s="247"/>
      <c r="CY103" s="247"/>
      <c r="DA103" s="247"/>
      <c r="DB103" s="247"/>
      <c r="DD103" s="247"/>
      <c r="DF103" s="247"/>
      <c r="DG103" s="247"/>
      <c r="DI103" s="247"/>
      <c r="DK103" s="247"/>
      <c r="DL103" s="247"/>
      <c r="DM103" s="247"/>
      <c r="DN103" s="247"/>
      <c r="DO103" s="247"/>
      <c r="DP103" s="247"/>
    </row>
    <row r="104" spans="24:120" ht="13" hidden="1" x14ac:dyDescent="0.2">
      <c r="CV104" s="247"/>
      <c r="CW104" s="247"/>
      <c r="DA104" s="247"/>
      <c r="DB104" s="247"/>
      <c r="DF104" s="247"/>
      <c r="DG104" s="247"/>
      <c r="DK104" s="247"/>
      <c r="DL104" s="247"/>
      <c r="DN104" s="247"/>
      <c r="DO104" s="247"/>
      <c r="DP104" s="247"/>
    </row>
    <row r="105" spans="24:120" ht="12.75" hidden="1" customHeight="1" x14ac:dyDescent="0.2"/>
  </sheetData>
  <sheetProtection algorithmName="SHA-512" hashValue="w7y0/GodnLxDWKRxJeN4Zn0GoFVeEBkd1EA3sm7CkHbn8LvZmDaq6lhOCFVIisSG2BbVxNb9A+yGqLbunYG1Qw==" saltValue="Jb9MZ7tim3Bj5nyo7AZovg=="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zoomScaleNormal="100" workbookViewId="0"/>
  </sheetViews>
  <sheetFormatPr defaultColWidth="0" defaultRowHeight="13.5" customHeight="1" zeroHeight="1" x14ac:dyDescent="0.2"/>
  <cols>
    <col min="1" max="116" width="2.6328125" style="248" customWidth="1"/>
    <col min="117" max="16384" width="9" style="247" hidden="1"/>
  </cols>
  <sheetData>
    <row r="1" spans="2:116" ht="13"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ht="13" x14ac:dyDescent="0.2"/>
    <row r="3" spans="2:116" ht="13" x14ac:dyDescent="0.2"/>
    <row r="4" spans="2:116" ht="13" x14ac:dyDescent="0.2">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ht="13" x14ac:dyDescent="0.2">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ht="13" x14ac:dyDescent="0.2"/>
    <row r="20" spans="9:116" ht="13" x14ac:dyDescent="0.2"/>
    <row r="21" spans="9:116" ht="13" x14ac:dyDescent="0.2">
      <c r="DL21" s="247"/>
    </row>
    <row r="22" spans="9:116" ht="13" x14ac:dyDescent="0.2">
      <c r="DI22" s="247"/>
      <c r="DJ22" s="247"/>
      <c r="DK22" s="247"/>
      <c r="DL22" s="247"/>
    </row>
    <row r="23" spans="9:116" ht="13" x14ac:dyDescent="0.2">
      <c r="CY23" s="247"/>
      <c r="CZ23" s="247"/>
      <c r="DA23" s="247"/>
      <c r="DB23" s="247"/>
      <c r="DC23" s="247"/>
      <c r="DD23" s="247"/>
      <c r="DE23" s="247"/>
      <c r="DF23" s="247"/>
      <c r="DG23" s="247"/>
      <c r="DH23" s="247"/>
      <c r="DI23" s="247"/>
      <c r="DJ23" s="247"/>
      <c r="DK23" s="247"/>
      <c r="DL23" s="247"/>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47"/>
      <c r="DA35" s="247"/>
      <c r="DB35" s="247"/>
      <c r="DC35" s="247"/>
      <c r="DD35" s="247"/>
      <c r="DE35" s="247"/>
      <c r="DF35" s="247"/>
      <c r="DG35" s="247"/>
      <c r="DH35" s="247"/>
      <c r="DI35" s="247"/>
      <c r="DJ35" s="247"/>
      <c r="DK35" s="247"/>
      <c r="DL35" s="247"/>
    </row>
    <row r="36" spans="15:116" ht="13" x14ac:dyDescent="0.2"/>
    <row r="37" spans="15:116" ht="13" x14ac:dyDescent="0.2">
      <c r="DL37" s="247"/>
    </row>
    <row r="38" spans="15:116" ht="13" x14ac:dyDescent="0.2">
      <c r="DI38" s="247"/>
      <c r="DJ38" s="247"/>
      <c r="DK38" s="247"/>
      <c r="DL38" s="247"/>
    </row>
    <row r="39" spans="15:116" ht="13" x14ac:dyDescent="0.2"/>
    <row r="40" spans="15:116" ht="13" x14ac:dyDescent="0.2"/>
    <row r="41" spans="15:116" ht="13" x14ac:dyDescent="0.2"/>
    <row r="42" spans="15:116" ht="13" x14ac:dyDescent="0.2"/>
    <row r="43" spans="15:116" ht="13" x14ac:dyDescent="0.2">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ht="13" x14ac:dyDescent="0.2">
      <c r="DL44" s="247"/>
    </row>
    <row r="45" spans="15:116" ht="13" x14ac:dyDescent="0.2"/>
    <row r="46" spans="15:116" ht="13" x14ac:dyDescent="0.2">
      <c r="DA46" s="247"/>
      <c r="DB46" s="247"/>
      <c r="DC46" s="247"/>
      <c r="DD46" s="247"/>
      <c r="DE46" s="247"/>
      <c r="DF46" s="247"/>
      <c r="DG46" s="247"/>
      <c r="DH46" s="247"/>
      <c r="DI46" s="247"/>
      <c r="DJ46" s="247"/>
      <c r="DK46" s="247"/>
      <c r="DL46" s="247"/>
    </row>
    <row r="47" spans="15:116" ht="13" x14ac:dyDescent="0.2"/>
    <row r="48" spans="15:116" ht="13" x14ac:dyDescent="0.2"/>
    <row r="49" spans="104:116" ht="13" x14ac:dyDescent="0.2"/>
    <row r="50" spans="104:116" ht="13" x14ac:dyDescent="0.2">
      <c r="CZ50" s="247"/>
      <c r="DA50" s="247"/>
      <c r="DB50" s="247"/>
      <c r="DC50" s="247"/>
      <c r="DD50" s="247"/>
      <c r="DE50" s="247"/>
      <c r="DF50" s="247"/>
      <c r="DG50" s="247"/>
      <c r="DH50" s="247"/>
      <c r="DI50" s="247"/>
      <c r="DJ50" s="247"/>
      <c r="DK50" s="247"/>
      <c r="DL50" s="247"/>
    </row>
    <row r="51" spans="104:116" ht="13" x14ac:dyDescent="0.2"/>
    <row r="52" spans="104:116" ht="13" x14ac:dyDescent="0.2"/>
    <row r="53" spans="104:116" ht="13" x14ac:dyDescent="0.2">
      <c r="DL53" s="247"/>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47"/>
      <c r="DD67" s="247"/>
      <c r="DE67" s="247"/>
      <c r="DF67" s="247"/>
      <c r="DG67" s="247"/>
      <c r="DH67" s="247"/>
      <c r="DI67" s="247"/>
      <c r="DJ67" s="247"/>
      <c r="DK67" s="247"/>
      <c r="DL67" s="247"/>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zC2qyi7UjrE5tuliOKpW0xKztL9ZTMK3ty+n5vt9IQeTZII7eLA6Ab6UFZpsqdirKdu0A+iiSG1hCC9W7a3k4A==" saltValue="z9Q5MMxFXU4OEwXIlaU3kg=="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zoomScaleNormal="100" workbookViewId="0"/>
  </sheetViews>
  <sheetFormatPr defaultColWidth="0" defaultRowHeight="13.5" customHeight="1" zeroHeight="1" x14ac:dyDescent="0.2"/>
  <cols>
    <col min="1" max="36" width="2.453125" style="249" customWidth="1"/>
    <col min="37" max="44" width="17" style="249" customWidth="1"/>
    <col min="45" max="45" width="6.08984375" style="256" customWidth="1"/>
    <col min="46" max="46" width="3" style="254" customWidth="1"/>
    <col min="47" max="47" width="19.08984375" style="249" hidden="1" customWidth="1"/>
    <col min="48" max="52" width="12.6328125" style="249" hidden="1" customWidth="1"/>
    <col min="53" max="16384" width="8.6328125" style="249" hidden="1"/>
  </cols>
  <sheetData>
    <row r="1" spans="1:46" ht="13" x14ac:dyDescent="0.2">
      <c r="AS1" s="250"/>
      <c r="AT1" s="250"/>
    </row>
    <row r="2" spans="1:46" ht="13" x14ac:dyDescent="0.2">
      <c r="AS2" s="250"/>
      <c r="AT2" s="250"/>
    </row>
    <row r="3" spans="1:46" ht="13" x14ac:dyDescent="0.2">
      <c r="AS3" s="250"/>
      <c r="AT3" s="250"/>
    </row>
    <row r="4" spans="1:46" ht="13" x14ac:dyDescent="0.2">
      <c r="AS4" s="250"/>
      <c r="AT4" s="250"/>
    </row>
    <row r="5" spans="1:46" ht="16.5" x14ac:dyDescent="0.2">
      <c r="A5" s="251" t="s">
        <v>479</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ht="13" x14ac:dyDescent="0.2">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480</v>
      </c>
      <c r="AL6" s="255"/>
      <c r="AM6" s="255"/>
      <c r="AN6" s="255"/>
      <c r="AO6" s="250"/>
      <c r="AP6" s="250"/>
      <c r="AQ6" s="250"/>
      <c r="AR6" s="250"/>
    </row>
    <row r="7" spans="1:46" ht="13.5" customHeight="1" x14ac:dyDescent="0.2">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4" t="s">
        <v>481</v>
      </c>
      <c r="AP7" s="260"/>
      <c r="AQ7" s="261" t="s">
        <v>482</v>
      </c>
      <c r="AR7" s="262"/>
    </row>
    <row r="8" spans="1:46" ht="13" x14ac:dyDescent="0.2">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5"/>
      <c r="AP8" s="266" t="s">
        <v>483</v>
      </c>
      <c r="AQ8" s="267" t="s">
        <v>484</v>
      </c>
      <c r="AR8" s="268" t="s">
        <v>485</v>
      </c>
    </row>
    <row r="9" spans="1:46" ht="13" x14ac:dyDescent="0.2">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6" t="s">
        <v>486</v>
      </c>
      <c r="AL9" s="1117"/>
      <c r="AM9" s="1117"/>
      <c r="AN9" s="1118"/>
      <c r="AO9" s="269">
        <v>4811665</v>
      </c>
      <c r="AP9" s="269">
        <v>70862</v>
      </c>
      <c r="AQ9" s="270">
        <v>80646</v>
      </c>
      <c r="AR9" s="271">
        <v>-12.1</v>
      </c>
    </row>
    <row r="10" spans="1:46" ht="13.5" customHeight="1" x14ac:dyDescent="0.2">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6" t="s">
        <v>487</v>
      </c>
      <c r="AL10" s="1117"/>
      <c r="AM10" s="1117"/>
      <c r="AN10" s="1118"/>
      <c r="AO10" s="272">
        <v>676157</v>
      </c>
      <c r="AP10" s="272">
        <v>9958</v>
      </c>
      <c r="AQ10" s="273">
        <v>6637</v>
      </c>
      <c r="AR10" s="274">
        <v>50</v>
      </c>
    </row>
    <row r="11" spans="1:46" ht="13.5" customHeight="1" x14ac:dyDescent="0.2">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6" t="s">
        <v>488</v>
      </c>
      <c r="AL11" s="1117"/>
      <c r="AM11" s="1117"/>
      <c r="AN11" s="1118"/>
      <c r="AO11" s="272" t="s">
        <v>489</v>
      </c>
      <c r="AP11" s="272" t="s">
        <v>489</v>
      </c>
      <c r="AQ11" s="273">
        <v>1119</v>
      </c>
      <c r="AR11" s="274" t="s">
        <v>489</v>
      </c>
    </row>
    <row r="12" spans="1:46" ht="13.5" customHeight="1" x14ac:dyDescent="0.2">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6" t="s">
        <v>490</v>
      </c>
      <c r="AL12" s="1117"/>
      <c r="AM12" s="1117"/>
      <c r="AN12" s="1118"/>
      <c r="AO12" s="272" t="s">
        <v>489</v>
      </c>
      <c r="AP12" s="272" t="s">
        <v>489</v>
      </c>
      <c r="AQ12" s="273">
        <v>8</v>
      </c>
      <c r="AR12" s="274" t="s">
        <v>489</v>
      </c>
    </row>
    <row r="13" spans="1:46" ht="13.5" customHeight="1" x14ac:dyDescent="0.2">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6" t="s">
        <v>491</v>
      </c>
      <c r="AL13" s="1117"/>
      <c r="AM13" s="1117"/>
      <c r="AN13" s="1118"/>
      <c r="AO13" s="272">
        <v>107741</v>
      </c>
      <c r="AP13" s="272">
        <v>1587</v>
      </c>
      <c r="AQ13" s="273">
        <v>2502</v>
      </c>
      <c r="AR13" s="274">
        <v>-36.6</v>
      </c>
    </row>
    <row r="14" spans="1:46" ht="13.5" customHeight="1" x14ac:dyDescent="0.2">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6" t="s">
        <v>492</v>
      </c>
      <c r="AL14" s="1117"/>
      <c r="AM14" s="1117"/>
      <c r="AN14" s="1118"/>
      <c r="AO14" s="272">
        <v>112118</v>
      </c>
      <c r="AP14" s="272">
        <v>1651</v>
      </c>
      <c r="AQ14" s="273">
        <v>1863</v>
      </c>
      <c r="AR14" s="274">
        <v>-11.4</v>
      </c>
    </row>
    <row r="15" spans="1:46" ht="13.5" customHeight="1" x14ac:dyDescent="0.2">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9" t="s">
        <v>493</v>
      </c>
      <c r="AL15" s="1120"/>
      <c r="AM15" s="1120"/>
      <c r="AN15" s="1121"/>
      <c r="AO15" s="272">
        <v>-239929</v>
      </c>
      <c r="AP15" s="272">
        <v>-3533</v>
      </c>
      <c r="AQ15" s="273">
        <v>-4800</v>
      </c>
      <c r="AR15" s="274">
        <v>-26.4</v>
      </c>
    </row>
    <row r="16" spans="1:46" ht="13" x14ac:dyDescent="0.2">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9" t="s">
        <v>178</v>
      </c>
      <c r="AL16" s="1120"/>
      <c r="AM16" s="1120"/>
      <c r="AN16" s="1121"/>
      <c r="AO16" s="272">
        <v>5467752</v>
      </c>
      <c r="AP16" s="272">
        <v>80524</v>
      </c>
      <c r="AQ16" s="273">
        <v>87975</v>
      </c>
      <c r="AR16" s="274">
        <v>-8.5</v>
      </c>
    </row>
    <row r="17" spans="1:46" ht="13" x14ac:dyDescent="0.2">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ht="13" x14ac:dyDescent="0.2">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ht="13" x14ac:dyDescent="0.2">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494</v>
      </c>
      <c r="AL19" s="250"/>
      <c r="AM19" s="250"/>
      <c r="AN19" s="250"/>
      <c r="AO19" s="250"/>
      <c r="AP19" s="250"/>
      <c r="AQ19" s="250"/>
      <c r="AR19" s="250"/>
    </row>
    <row r="20" spans="1:46" ht="13" x14ac:dyDescent="0.2">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495</v>
      </c>
      <c r="AP20" s="281" t="s">
        <v>496</v>
      </c>
      <c r="AQ20" s="282" t="s">
        <v>497</v>
      </c>
      <c r="AR20" s="283"/>
    </row>
    <row r="21" spans="1:46" s="289" customFormat="1" ht="13" x14ac:dyDescent="0.2">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2" t="s">
        <v>498</v>
      </c>
      <c r="AL21" s="1123"/>
      <c r="AM21" s="1123"/>
      <c r="AN21" s="1124"/>
      <c r="AO21" s="285">
        <v>6.07</v>
      </c>
      <c r="AP21" s="286">
        <v>7.71</v>
      </c>
      <c r="AQ21" s="287">
        <v>-1.64</v>
      </c>
      <c r="AR21" s="255"/>
      <c r="AS21" s="288"/>
      <c r="AT21" s="284"/>
    </row>
    <row r="22" spans="1:46" s="289" customFormat="1" ht="13" x14ac:dyDescent="0.2">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2" t="s">
        <v>499</v>
      </c>
      <c r="AL22" s="1123"/>
      <c r="AM22" s="1123"/>
      <c r="AN22" s="1124"/>
      <c r="AO22" s="290">
        <v>98.6</v>
      </c>
      <c r="AP22" s="291">
        <v>98.3</v>
      </c>
      <c r="AQ22" s="292">
        <v>0.3</v>
      </c>
      <c r="AR22" s="276"/>
      <c r="AS22" s="288"/>
      <c r="AT22" s="284"/>
    </row>
    <row r="23" spans="1:46" s="289" customFormat="1" ht="13" x14ac:dyDescent="0.2">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ht="13" x14ac:dyDescent="0.2">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ht="13" x14ac:dyDescent="0.2">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ht="13" x14ac:dyDescent="0.2">
      <c r="A26" s="1113" t="s">
        <v>500</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55"/>
    </row>
    <row r="27" spans="1:46" ht="13" x14ac:dyDescent="0.2">
      <c r="A27" s="297"/>
      <c r="AO27" s="250"/>
      <c r="AP27" s="250"/>
      <c r="AQ27" s="250"/>
      <c r="AR27" s="250"/>
      <c r="AS27" s="250"/>
      <c r="AT27" s="250"/>
    </row>
    <row r="28" spans="1:46" ht="16.5" x14ac:dyDescent="0.2">
      <c r="A28" s="251" t="s">
        <v>501</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ht="13" x14ac:dyDescent="0.2">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502</v>
      </c>
      <c r="AL29" s="255"/>
      <c r="AM29" s="255"/>
      <c r="AN29" s="255"/>
      <c r="AO29" s="250"/>
      <c r="AP29" s="250"/>
      <c r="AQ29" s="250"/>
      <c r="AR29" s="250"/>
      <c r="AS29" s="299"/>
    </row>
    <row r="30" spans="1:46" ht="13.5" customHeight="1" x14ac:dyDescent="0.2">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4" t="s">
        <v>481</v>
      </c>
      <c r="AP30" s="260"/>
      <c r="AQ30" s="261" t="s">
        <v>482</v>
      </c>
      <c r="AR30" s="262"/>
    </row>
    <row r="31" spans="1:46" ht="13" x14ac:dyDescent="0.2">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5"/>
      <c r="AP31" s="266" t="s">
        <v>483</v>
      </c>
      <c r="AQ31" s="267" t="s">
        <v>484</v>
      </c>
      <c r="AR31" s="268" t="s">
        <v>485</v>
      </c>
    </row>
    <row r="32" spans="1:46" ht="27" customHeight="1" x14ac:dyDescent="0.2">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0" t="s">
        <v>503</v>
      </c>
      <c r="AL32" s="1131"/>
      <c r="AM32" s="1131"/>
      <c r="AN32" s="1132"/>
      <c r="AO32" s="300">
        <v>1300851</v>
      </c>
      <c r="AP32" s="300">
        <v>19158</v>
      </c>
      <c r="AQ32" s="301">
        <v>41451</v>
      </c>
      <c r="AR32" s="302">
        <v>-53.8</v>
      </c>
    </row>
    <row r="33" spans="1:46" ht="13.5" customHeight="1" x14ac:dyDescent="0.2">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0" t="s">
        <v>504</v>
      </c>
      <c r="AL33" s="1131"/>
      <c r="AM33" s="1131"/>
      <c r="AN33" s="1132"/>
      <c r="AO33" s="300" t="s">
        <v>489</v>
      </c>
      <c r="AP33" s="300" t="s">
        <v>489</v>
      </c>
      <c r="AQ33" s="301" t="s">
        <v>489</v>
      </c>
      <c r="AR33" s="302" t="s">
        <v>489</v>
      </c>
    </row>
    <row r="34" spans="1:46" ht="27" customHeight="1" x14ac:dyDescent="0.2">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0" t="s">
        <v>505</v>
      </c>
      <c r="AL34" s="1131"/>
      <c r="AM34" s="1131"/>
      <c r="AN34" s="1132"/>
      <c r="AO34" s="300" t="s">
        <v>489</v>
      </c>
      <c r="AP34" s="300" t="s">
        <v>489</v>
      </c>
      <c r="AQ34" s="301">
        <v>35</v>
      </c>
      <c r="AR34" s="302" t="s">
        <v>489</v>
      </c>
    </row>
    <row r="35" spans="1:46" ht="27" customHeight="1" x14ac:dyDescent="0.2">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0" t="s">
        <v>506</v>
      </c>
      <c r="AL35" s="1131"/>
      <c r="AM35" s="1131"/>
      <c r="AN35" s="1132"/>
      <c r="AO35" s="300">
        <v>348587</v>
      </c>
      <c r="AP35" s="300">
        <v>5134</v>
      </c>
      <c r="AQ35" s="301">
        <v>11775</v>
      </c>
      <c r="AR35" s="302">
        <v>-56.4</v>
      </c>
    </row>
    <row r="36" spans="1:46" ht="27" customHeight="1" x14ac:dyDescent="0.2">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0" t="s">
        <v>507</v>
      </c>
      <c r="AL36" s="1131"/>
      <c r="AM36" s="1131"/>
      <c r="AN36" s="1132"/>
      <c r="AO36" s="300">
        <v>302095</v>
      </c>
      <c r="AP36" s="300">
        <v>4449</v>
      </c>
      <c r="AQ36" s="301">
        <v>2188</v>
      </c>
      <c r="AR36" s="302">
        <v>103.3</v>
      </c>
    </row>
    <row r="37" spans="1:46" ht="13.5" customHeight="1" x14ac:dyDescent="0.2">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0" t="s">
        <v>508</v>
      </c>
      <c r="AL37" s="1131"/>
      <c r="AM37" s="1131"/>
      <c r="AN37" s="1132"/>
      <c r="AO37" s="300" t="s">
        <v>489</v>
      </c>
      <c r="AP37" s="300" t="s">
        <v>489</v>
      </c>
      <c r="AQ37" s="301">
        <v>531</v>
      </c>
      <c r="AR37" s="302" t="s">
        <v>489</v>
      </c>
    </row>
    <row r="38" spans="1:46" ht="27" customHeight="1" x14ac:dyDescent="0.2">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3" t="s">
        <v>509</v>
      </c>
      <c r="AL38" s="1134"/>
      <c r="AM38" s="1134"/>
      <c r="AN38" s="1135"/>
      <c r="AO38" s="303" t="s">
        <v>489</v>
      </c>
      <c r="AP38" s="303" t="s">
        <v>489</v>
      </c>
      <c r="AQ38" s="304">
        <v>1</v>
      </c>
      <c r="AR38" s="292" t="s">
        <v>489</v>
      </c>
      <c r="AS38" s="299"/>
    </row>
    <row r="39" spans="1:46" ht="13" x14ac:dyDescent="0.2">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3" t="s">
        <v>510</v>
      </c>
      <c r="AL39" s="1134"/>
      <c r="AM39" s="1134"/>
      <c r="AN39" s="1135"/>
      <c r="AO39" s="300">
        <v>-368962</v>
      </c>
      <c r="AP39" s="300">
        <v>-5434</v>
      </c>
      <c r="AQ39" s="301">
        <v>-5414</v>
      </c>
      <c r="AR39" s="302">
        <v>0.4</v>
      </c>
      <c r="AS39" s="299"/>
    </row>
    <row r="40" spans="1:46" ht="27" customHeight="1" x14ac:dyDescent="0.2">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0" t="s">
        <v>511</v>
      </c>
      <c r="AL40" s="1131"/>
      <c r="AM40" s="1131"/>
      <c r="AN40" s="1132"/>
      <c r="AO40" s="300">
        <v>-1370919</v>
      </c>
      <c r="AP40" s="300">
        <v>-20190</v>
      </c>
      <c r="AQ40" s="301">
        <v>-35360</v>
      </c>
      <c r="AR40" s="302">
        <v>-42.9</v>
      </c>
      <c r="AS40" s="299"/>
    </row>
    <row r="41" spans="1:46" ht="13" x14ac:dyDescent="0.2">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6" t="s">
        <v>288</v>
      </c>
      <c r="AL41" s="1137"/>
      <c r="AM41" s="1137"/>
      <c r="AN41" s="1138"/>
      <c r="AO41" s="300">
        <v>211652</v>
      </c>
      <c r="AP41" s="300">
        <v>3117</v>
      </c>
      <c r="AQ41" s="301">
        <v>15207</v>
      </c>
      <c r="AR41" s="302">
        <v>-79.5</v>
      </c>
      <c r="AS41" s="299"/>
    </row>
    <row r="42" spans="1:46" ht="13" x14ac:dyDescent="0.2">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ht="13" x14ac:dyDescent="0.2">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ht="13" x14ac:dyDescent="0.2">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ht="13" x14ac:dyDescent="0.2">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ht="13" x14ac:dyDescent="0.2">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2">
      <c r="A47" s="309" t="s">
        <v>512</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ht="13" x14ac:dyDescent="0.2">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513</v>
      </c>
      <c r="AL48" s="310"/>
      <c r="AM48" s="310"/>
      <c r="AN48" s="310"/>
      <c r="AO48" s="310"/>
      <c r="AP48" s="310"/>
      <c r="AQ48" s="311"/>
      <c r="AR48" s="310"/>
    </row>
    <row r="49" spans="1:44" ht="13.5" customHeight="1" x14ac:dyDescent="0.2">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5" t="s">
        <v>481</v>
      </c>
      <c r="AN49" s="1127" t="s">
        <v>514</v>
      </c>
      <c r="AO49" s="1128"/>
      <c r="AP49" s="1128"/>
      <c r="AQ49" s="1128"/>
      <c r="AR49" s="1129"/>
    </row>
    <row r="50" spans="1:44" ht="13" x14ac:dyDescent="0.2">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6"/>
      <c r="AN50" s="316" t="s">
        <v>515</v>
      </c>
      <c r="AO50" s="317" t="s">
        <v>516</v>
      </c>
      <c r="AP50" s="318" t="s">
        <v>517</v>
      </c>
      <c r="AQ50" s="319" t="s">
        <v>518</v>
      </c>
      <c r="AR50" s="320" t="s">
        <v>519</v>
      </c>
    </row>
    <row r="51" spans="1:44" ht="13" x14ac:dyDescent="0.2">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520</v>
      </c>
      <c r="AL51" s="313"/>
      <c r="AM51" s="321">
        <v>1969071</v>
      </c>
      <c r="AN51" s="322">
        <v>28609</v>
      </c>
      <c r="AO51" s="323">
        <v>-19.7</v>
      </c>
      <c r="AP51" s="324">
        <v>63812</v>
      </c>
      <c r="AQ51" s="325">
        <v>2.2999999999999998</v>
      </c>
      <c r="AR51" s="326">
        <v>-22</v>
      </c>
    </row>
    <row r="52" spans="1:44" ht="13" x14ac:dyDescent="0.2">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521</v>
      </c>
      <c r="AM52" s="329">
        <v>1199547</v>
      </c>
      <c r="AN52" s="330">
        <v>17428</v>
      </c>
      <c r="AO52" s="331">
        <v>-23.9</v>
      </c>
      <c r="AP52" s="332">
        <v>33848</v>
      </c>
      <c r="AQ52" s="333">
        <v>-4.2</v>
      </c>
      <c r="AR52" s="334">
        <v>-19.7</v>
      </c>
    </row>
    <row r="53" spans="1:44" ht="13" x14ac:dyDescent="0.2">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522</v>
      </c>
      <c r="AL53" s="313"/>
      <c r="AM53" s="321">
        <v>2656271</v>
      </c>
      <c r="AN53" s="322">
        <v>38771</v>
      </c>
      <c r="AO53" s="323">
        <v>35.5</v>
      </c>
      <c r="AP53" s="324">
        <v>54225</v>
      </c>
      <c r="AQ53" s="325">
        <v>-15</v>
      </c>
      <c r="AR53" s="326">
        <v>50.5</v>
      </c>
    </row>
    <row r="54" spans="1:44" ht="13" x14ac:dyDescent="0.2">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521</v>
      </c>
      <c r="AM54" s="329">
        <v>1165887</v>
      </c>
      <c r="AN54" s="330">
        <v>17018</v>
      </c>
      <c r="AO54" s="331">
        <v>-2.4</v>
      </c>
      <c r="AP54" s="332">
        <v>27337</v>
      </c>
      <c r="AQ54" s="333">
        <v>-19.2</v>
      </c>
      <c r="AR54" s="334">
        <v>16.8</v>
      </c>
    </row>
    <row r="55" spans="1:44" ht="13" x14ac:dyDescent="0.2">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523</v>
      </c>
      <c r="AL55" s="313"/>
      <c r="AM55" s="321">
        <v>2222858</v>
      </c>
      <c r="AN55" s="322">
        <v>32534</v>
      </c>
      <c r="AO55" s="323">
        <v>-16.100000000000001</v>
      </c>
      <c r="AP55" s="324">
        <v>54016</v>
      </c>
      <c r="AQ55" s="325">
        <v>-0.4</v>
      </c>
      <c r="AR55" s="326">
        <v>-15.7</v>
      </c>
    </row>
    <row r="56" spans="1:44" ht="13" x14ac:dyDescent="0.2">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521</v>
      </c>
      <c r="AM56" s="329">
        <v>1369402</v>
      </c>
      <c r="AN56" s="330">
        <v>20042</v>
      </c>
      <c r="AO56" s="331">
        <v>17.8</v>
      </c>
      <c r="AP56" s="332">
        <v>28078</v>
      </c>
      <c r="AQ56" s="333">
        <v>2.7</v>
      </c>
      <c r="AR56" s="334">
        <v>15.1</v>
      </c>
    </row>
    <row r="57" spans="1:44" ht="13" x14ac:dyDescent="0.2">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524</v>
      </c>
      <c r="AL57" s="313"/>
      <c r="AM57" s="321">
        <v>2386033</v>
      </c>
      <c r="AN57" s="322">
        <v>35069</v>
      </c>
      <c r="AO57" s="323">
        <v>7.8</v>
      </c>
      <c r="AP57" s="324">
        <v>52786</v>
      </c>
      <c r="AQ57" s="325">
        <v>-2.2999999999999998</v>
      </c>
      <c r="AR57" s="326">
        <v>10.1</v>
      </c>
    </row>
    <row r="58" spans="1:44" ht="13" x14ac:dyDescent="0.2">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521</v>
      </c>
      <c r="AM58" s="329">
        <v>1621103</v>
      </c>
      <c r="AN58" s="330">
        <v>23826</v>
      </c>
      <c r="AO58" s="331">
        <v>18.899999999999999</v>
      </c>
      <c r="AP58" s="332">
        <v>28742</v>
      </c>
      <c r="AQ58" s="333">
        <v>2.4</v>
      </c>
      <c r="AR58" s="334">
        <v>16.5</v>
      </c>
    </row>
    <row r="59" spans="1:44" ht="13" x14ac:dyDescent="0.2">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525</v>
      </c>
      <c r="AL59" s="313"/>
      <c r="AM59" s="321">
        <v>2384629</v>
      </c>
      <c r="AN59" s="322">
        <v>35119</v>
      </c>
      <c r="AO59" s="323">
        <v>0.1</v>
      </c>
      <c r="AP59" s="324">
        <v>58465</v>
      </c>
      <c r="AQ59" s="325">
        <v>10.8</v>
      </c>
      <c r="AR59" s="326">
        <v>-10.7</v>
      </c>
    </row>
    <row r="60" spans="1:44" ht="13" x14ac:dyDescent="0.2">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521</v>
      </c>
      <c r="AM60" s="329">
        <v>1326370</v>
      </c>
      <c r="AN60" s="330">
        <v>19534</v>
      </c>
      <c r="AO60" s="331">
        <v>-18</v>
      </c>
      <c r="AP60" s="332">
        <v>34452</v>
      </c>
      <c r="AQ60" s="333">
        <v>19.899999999999999</v>
      </c>
      <c r="AR60" s="334">
        <v>-37.9</v>
      </c>
    </row>
    <row r="61" spans="1:44" ht="13" x14ac:dyDescent="0.2">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526</v>
      </c>
      <c r="AL61" s="335"/>
      <c r="AM61" s="336">
        <v>2323772</v>
      </c>
      <c r="AN61" s="337">
        <v>34020</v>
      </c>
      <c r="AO61" s="338">
        <v>1.5</v>
      </c>
      <c r="AP61" s="339">
        <v>56661</v>
      </c>
      <c r="AQ61" s="340">
        <v>-0.9</v>
      </c>
      <c r="AR61" s="326">
        <v>2.4</v>
      </c>
    </row>
    <row r="62" spans="1:44" ht="13" x14ac:dyDescent="0.2">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521</v>
      </c>
      <c r="AM62" s="329">
        <v>1336462</v>
      </c>
      <c r="AN62" s="330">
        <v>19570</v>
      </c>
      <c r="AO62" s="331">
        <v>-1.5</v>
      </c>
      <c r="AP62" s="332">
        <v>30491</v>
      </c>
      <c r="AQ62" s="333">
        <v>0.3</v>
      </c>
      <c r="AR62" s="334">
        <v>-1.8</v>
      </c>
    </row>
    <row r="63" spans="1:44" ht="13" x14ac:dyDescent="0.2">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ht="13" x14ac:dyDescent="0.2">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ht="13" x14ac:dyDescent="0.2">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ht="13" x14ac:dyDescent="0.2">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2">
      <c r="AK67" s="250"/>
      <c r="AL67" s="250"/>
      <c r="AM67" s="250"/>
      <c r="AN67" s="250"/>
      <c r="AO67" s="250"/>
      <c r="AP67" s="250"/>
      <c r="AQ67" s="250"/>
      <c r="AR67" s="250"/>
      <c r="AS67" s="250"/>
      <c r="AT67" s="250"/>
    </row>
    <row r="68" spans="1:46" ht="13.5" hidden="1" customHeight="1" x14ac:dyDescent="0.2">
      <c r="AK68" s="250"/>
      <c r="AL68" s="250"/>
      <c r="AM68" s="250"/>
      <c r="AN68" s="250"/>
      <c r="AO68" s="250"/>
      <c r="AP68" s="250"/>
      <c r="AQ68" s="250"/>
      <c r="AR68" s="250"/>
    </row>
    <row r="69" spans="1:46" ht="13.5" hidden="1" customHeight="1" x14ac:dyDescent="0.2">
      <c r="AK69" s="250"/>
      <c r="AL69" s="250"/>
      <c r="AM69" s="250"/>
      <c r="AN69" s="250"/>
      <c r="AO69" s="250"/>
      <c r="AP69" s="250"/>
      <c r="AQ69" s="250"/>
      <c r="AR69" s="250"/>
    </row>
    <row r="70" spans="1:46" ht="13" hidden="1" x14ac:dyDescent="0.2">
      <c r="AK70" s="250"/>
      <c r="AL70" s="250"/>
      <c r="AM70" s="250"/>
      <c r="AN70" s="250"/>
      <c r="AO70" s="250"/>
      <c r="AP70" s="250"/>
      <c r="AQ70" s="250"/>
      <c r="AR70" s="250"/>
    </row>
    <row r="71" spans="1:46" ht="13" hidden="1" x14ac:dyDescent="0.2">
      <c r="AK71" s="250"/>
      <c r="AL71" s="250"/>
      <c r="AM71" s="250"/>
      <c r="AN71" s="250"/>
      <c r="AO71" s="250"/>
      <c r="AP71" s="250"/>
      <c r="AQ71" s="250"/>
      <c r="AR71" s="250"/>
    </row>
    <row r="72" spans="1:46" ht="13" hidden="1" x14ac:dyDescent="0.2">
      <c r="AK72" s="250"/>
      <c r="AL72" s="250"/>
      <c r="AM72" s="250"/>
      <c r="AN72" s="250"/>
      <c r="AO72" s="250"/>
      <c r="AP72" s="250"/>
      <c r="AQ72" s="250"/>
      <c r="AR72" s="250"/>
    </row>
    <row r="73" spans="1:46" ht="13" hidden="1" x14ac:dyDescent="0.2">
      <c r="AK73" s="250"/>
      <c r="AL73" s="250"/>
      <c r="AM73" s="250"/>
      <c r="AN73" s="250"/>
      <c r="AO73" s="250"/>
      <c r="AP73" s="250"/>
      <c r="AQ73" s="250"/>
      <c r="AR73" s="250"/>
    </row>
  </sheetData>
  <sheetProtection algorithmName="SHA-512" hashValue="5GgioBVhhsVmRHHeceMptpHKHM6FjOn20SW7VD/AqFRfy/dwf+7EeKFtZnk7+pI2wVNQRplYvNwbtQhGxp9beQ==" saltValue="y80TSfzTHJPQnmehGe+OR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zoomScaleNormal="100" workbookViewId="0"/>
  </sheetViews>
  <sheetFormatPr defaultColWidth="0" defaultRowHeight="13.5" customHeight="1" zeroHeight="1" x14ac:dyDescent="0.2"/>
  <cols>
    <col min="1" max="125" width="2.453125" style="248" customWidth="1"/>
    <col min="126" max="16384" width="9" style="247" hidden="1"/>
  </cols>
  <sheetData>
    <row r="1" spans="2:125" ht="13.5" customHeight="1"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ht="13" x14ac:dyDescent="0.2">
      <c r="B2" s="247"/>
      <c r="DG2" s="247"/>
    </row>
    <row r="3" spans="2:125" ht="13" x14ac:dyDescent="0.2">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ht="13" x14ac:dyDescent="0.2"/>
    <row r="5" spans="2:125" ht="13" x14ac:dyDescent="0.2"/>
    <row r="6" spans="2:125" ht="13" x14ac:dyDescent="0.2"/>
    <row r="7" spans="2:125" ht="13" x14ac:dyDescent="0.2"/>
    <row r="8" spans="2:125" ht="13" x14ac:dyDescent="0.2"/>
    <row r="9" spans="2:125" ht="13" x14ac:dyDescent="0.2">
      <c r="DU9" s="247"/>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47"/>
    </row>
    <row r="18" spans="125:125" ht="13" x14ac:dyDescent="0.2"/>
    <row r="19" spans="125:125" ht="13" x14ac:dyDescent="0.2"/>
    <row r="20" spans="125:125" ht="13" x14ac:dyDescent="0.2">
      <c r="DU20" s="247"/>
    </row>
    <row r="21" spans="125:125" ht="13" x14ac:dyDescent="0.2">
      <c r="DU21" s="247"/>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47"/>
    </row>
    <row r="29" spans="125:125" ht="13" x14ac:dyDescent="0.2"/>
    <row r="30" spans="125:125" ht="13" x14ac:dyDescent="0.2"/>
    <row r="31" spans="125:125" ht="13" x14ac:dyDescent="0.2"/>
    <row r="32" spans="125:125" ht="13" x14ac:dyDescent="0.2"/>
    <row r="33" spans="2:125" ht="13" x14ac:dyDescent="0.2">
      <c r="B33" s="247"/>
      <c r="G33" s="247"/>
      <c r="I33" s="247"/>
    </row>
    <row r="34" spans="2:125" ht="13" x14ac:dyDescent="0.2">
      <c r="C34" s="247"/>
      <c r="P34" s="247"/>
      <c r="DE34" s="247"/>
      <c r="DH34" s="247"/>
    </row>
    <row r="35" spans="2:125" ht="13" x14ac:dyDescent="0.2">
      <c r="D35" s="247"/>
      <c r="E35" s="247"/>
      <c r="DG35" s="247"/>
      <c r="DJ35" s="247"/>
      <c r="DP35" s="247"/>
      <c r="DQ35" s="247"/>
      <c r="DR35" s="247"/>
      <c r="DS35" s="247"/>
      <c r="DT35" s="247"/>
      <c r="DU35" s="247"/>
    </row>
    <row r="36" spans="2:125" ht="13" x14ac:dyDescent="0.2">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ht="13" x14ac:dyDescent="0.2">
      <c r="DU37" s="247"/>
    </row>
    <row r="38" spans="2:125" ht="13" x14ac:dyDescent="0.2">
      <c r="DT38" s="247"/>
      <c r="DU38" s="247"/>
    </row>
    <row r="39" spans="2:125" ht="13" x14ac:dyDescent="0.2"/>
    <row r="40" spans="2:125" ht="13" x14ac:dyDescent="0.2">
      <c r="DH40" s="247"/>
    </row>
    <row r="41" spans="2:125" ht="13" x14ac:dyDescent="0.2">
      <c r="DE41" s="247"/>
    </row>
    <row r="42" spans="2:125" ht="13" x14ac:dyDescent="0.2">
      <c r="DG42" s="247"/>
      <c r="DJ42" s="247"/>
    </row>
    <row r="43" spans="2:125" ht="13" x14ac:dyDescent="0.2">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ht="13" x14ac:dyDescent="0.2">
      <c r="DU44" s="247"/>
    </row>
    <row r="45" spans="2:125" ht="13" x14ac:dyDescent="0.2"/>
    <row r="46" spans="2:125" ht="13" x14ac:dyDescent="0.2"/>
    <row r="47" spans="2:125" ht="13" x14ac:dyDescent="0.2"/>
    <row r="48" spans="2:125" ht="13" x14ac:dyDescent="0.2">
      <c r="DT48" s="247"/>
      <c r="DU48" s="247"/>
    </row>
    <row r="49" spans="120:125" ht="13" x14ac:dyDescent="0.2">
      <c r="DU49" s="247"/>
    </row>
    <row r="50" spans="120:125" ht="13" x14ac:dyDescent="0.2">
      <c r="DU50" s="247"/>
    </row>
    <row r="51" spans="120:125" ht="13" x14ac:dyDescent="0.2">
      <c r="DP51" s="247"/>
      <c r="DQ51" s="247"/>
      <c r="DR51" s="247"/>
      <c r="DS51" s="247"/>
      <c r="DT51" s="247"/>
      <c r="DU51" s="247"/>
    </row>
    <row r="52" spans="120:125" ht="13" x14ac:dyDescent="0.2"/>
    <row r="53" spans="120:125" ht="13" x14ac:dyDescent="0.2"/>
    <row r="54" spans="120:125" ht="13" x14ac:dyDescent="0.2">
      <c r="DU54" s="247"/>
    </row>
    <row r="55" spans="120:125" ht="13" x14ac:dyDescent="0.2"/>
    <row r="56" spans="120:125" ht="13" x14ac:dyDescent="0.2"/>
    <row r="57" spans="120:125" ht="13" x14ac:dyDescent="0.2"/>
    <row r="58" spans="120:125" ht="13" x14ac:dyDescent="0.2">
      <c r="DU58" s="247"/>
    </row>
    <row r="59" spans="120:125" ht="13" x14ac:dyDescent="0.2"/>
    <row r="60" spans="120:125" ht="13" x14ac:dyDescent="0.2"/>
    <row r="61" spans="120:125" ht="13" x14ac:dyDescent="0.2"/>
    <row r="62" spans="120:125" ht="13" x14ac:dyDescent="0.2"/>
    <row r="63" spans="120:125" ht="13" x14ac:dyDescent="0.2">
      <c r="DU63" s="247"/>
    </row>
    <row r="64" spans="120:125" ht="13" x14ac:dyDescent="0.2">
      <c r="DT64" s="247"/>
      <c r="DU64" s="247"/>
    </row>
    <row r="65" spans="123:125" ht="13" x14ac:dyDescent="0.2"/>
    <row r="66" spans="123:125" ht="13" x14ac:dyDescent="0.2"/>
    <row r="67" spans="123:125" ht="13" x14ac:dyDescent="0.2"/>
    <row r="68" spans="123:125" ht="13" x14ac:dyDescent="0.2"/>
    <row r="69" spans="123:125" ht="13" x14ac:dyDescent="0.2">
      <c r="DS69" s="247"/>
      <c r="DT69" s="247"/>
      <c r="DU69" s="247"/>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47"/>
    </row>
    <row r="83" spans="116:125" ht="13" x14ac:dyDescent="0.2">
      <c r="DM83" s="247"/>
      <c r="DN83" s="247"/>
      <c r="DO83" s="247"/>
      <c r="DP83" s="247"/>
      <c r="DQ83" s="247"/>
      <c r="DR83" s="247"/>
      <c r="DS83" s="247"/>
      <c r="DT83" s="247"/>
      <c r="DU83" s="247"/>
    </row>
    <row r="84" spans="116:125" ht="13" x14ac:dyDescent="0.2"/>
    <row r="85" spans="116:125" ht="13" x14ac:dyDescent="0.2"/>
    <row r="86" spans="116:125" ht="13" x14ac:dyDescent="0.2"/>
    <row r="87" spans="116:125" ht="13" x14ac:dyDescent="0.2"/>
    <row r="88" spans="116:125" ht="13" x14ac:dyDescent="0.2">
      <c r="DU88" s="247"/>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47"/>
      <c r="DT94" s="247"/>
      <c r="DU94" s="247"/>
    </row>
    <row r="95" spans="116:125" ht="13.5" customHeight="1" x14ac:dyDescent="0.2">
      <c r="DU95" s="247"/>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7"/>
    </row>
    <row r="102" spans="124:125" ht="13.5" customHeight="1" x14ac:dyDescent="0.2"/>
    <row r="103" spans="124:125" ht="13.5" customHeight="1" x14ac:dyDescent="0.2"/>
    <row r="104" spans="124:125" ht="13.5" customHeight="1" x14ac:dyDescent="0.2">
      <c r="DT104" s="247"/>
      <c r="DU104" s="24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7" t="s">
        <v>478</v>
      </c>
    </row>
    <row r="121" spans="125:125" ht="13.5" hidden="1" customHeight="1" x14ac:dyDescent="0.2">
      <c r="DU121" s="247"/>
    </row>
  </sheetData>
  <sheetProtection algorithmName="SHA-512" hashValue="8WaFMQJcJLLJt5RhxhvWFrQYcn+EDfyDUHnbLDs3juERSCtiwDFV4JDkIgEs+e8jBbB5RR1ee1V64XOnzMRY0Q==" saltValue="o9cz0//FkCosQBqWwqrG1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zoomScaleNormal="100" workbookViewId="0"/>
  </sheetViews>
  <sheetFormatPr defaultColWidth="0" defaultRowHeight="13.5" customHeight="1" zeroHeight="1" x14ac:dyDescent="0.2"/>
  <cols>
    <col min="1" max="125" width="2.453125" style="248" customWidth="1"/>
    <col min="126" max="142" width="0" style="247" hidden="1" customWidth="1"/>
    <col min="143" max="16384" width="9" style="247" hidden="1"/>
  </cols>
  <sheetData>
    <row r="1" spans="1:125" ht="13.5" customHeight="1"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ht="13" x14ac:dyDescent="0.2">
      <c r="B2" s="247"/>
      <c r="T2" s="247"/>
    </row>
    <row r="3" spans="1:125" ht="13" x14ac:dyDescent="0.2">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47"/>
      <c r="G33" s="247"/>
      <c r="I33" s="247"/>
    </row>
    <row r="34" spans="2:125" ht="13" x14ac:dyDescent="0.2">
      <c r="C34" s="247"/>
      <c r="P34" s="247"/>
      <c r="R34" s="247"/>
      <c r="U34" s="247"/>
    </row>
    <row r="35" spans="2:125" ht="13" x14ac:dyDescent="0.2">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ht="13" x14ac:dyDescent="0.2">
      <c r="F36" s="247"/>
      <c r="H36" s="247"/>
      <c r="J36" s="247"/>
      <c r="K36" s="247"/>
      <c r="L36" s="247"/>
      <c r="M36" s="247"/>
      <c r="N36" s="247"/>
      <c r="O36" s="247"/>
      <c r="Q36" s="247"/>
      <c r="S36" s="247"/>
      <c r="V36" s="247"/>
    </row>
    <row r="37" spans="2:125" ht="13" x14ac:dyDescent="0.2"/>
    <row r="38" spans="2:125" ht="13" x14ac:dyDescent="0.2"/>
    <row r="39" spans="2:125" ht="13" x14ac:dyDescent="0.2"/>
    <row r="40" spans="2:125" ht="13" x14ac:dyDescent="0.2">
      <c r="U40" s="247"/>
    </row>
    <row r="41" spans="2:125" ht="13" x14ac:dyDescent="0.2">
      <c r="R41" s="247"/>
    </row>
    <row r="42" spans="2:125" ht="13" x14ac:dyDescent="0.2">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ht="13" x14ac:dyDescent="0.2">
      <c r="Q43" s="247"/>
      <c r="S43" s="247"/>
      <c r="V43" s="247"/>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8" t="s">
        <v>478</v>
      </c>
    </row>
  </sheetData>
  <sheetProtection algorithmName="SHA-512" hashValue="Fz6yUSK170Ha/EXUeMVThC576G/dVZXxnw5Fy27QMiX9NBpKDkAzUD8eJbRBVWULrGJYuauiWQvfNV/p53dx/Q==" saltValue="o3If5QgfnOHigfDXHtD6z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zoomScaleNormal="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528</v>
      </c>
      <c r="G46" s="8" t="s">
        <v>529</v>
      </c>
      <c r="H46" s="8" t="s">
        <v>530</v>
      </c>
      <c r="I46" s="8" t="s">
        <v>531</v>
      </c>
      <c r="J46" s="9" t="s">
        <v>532</v>
      </c>
    </row>
    <row r="47" spans="2:10" ht="57.75" customHeight="1" x14ac:dyDescent="0.2">
      <c r="B47" s="10"/>
      <c r="C47" s="1139" t="s">
        <v>3</v>
      </c>
      <c r="D47" s="1139"/>
      <c r="E47" s="1140"/>
      <c r="F47" s="11">
        <v>27.67</v>
      </c>
      <c r="G47" s="12">
        <v>24.89</v>
      </c>
      <c r="H47" s="12">
        <v>23.66</v>
      </c>
      <c r="I47" s="12">
        <v>24.47</v>
      </c>
      <c r="J47" s="13">
        <v>23.84</v>
      </c>
    </row>
    <row r="48" spans="2:10" ht="57.75" customHeight="1" x14ac:dyDescent="0.2">
      <c r="B48" s="14"/>
      <c r="C48" s="1141" t="s">
        <v>4</v>
      </c>
      <c r="D48" s="1141"/>
      <c r="E48" s="1142"/>
      <c r="F48" s="15">
        <v>6.36</v>
      </c>
      <c r="G48" s="16">
        <v>11.46</v>
      </c>
      <c r="H48" s="16">
        <v>7.83</v>
      </c>
      <c r="I48" s="16">
        <v>6.34</v>
      </c>
      <c r="J48" s="17">
        <v>9.2799999999999994</v>
      </c>
    </row>
    <row r="49" spans="2:10" ht="57.75" customHeight="1" thickBot="1" x14ac:dyDescent="0.25">
      <c r="B49" s="18"/>
      <c r="C49" s="1143" t="s">
        <v>5</v>
      </c>
      <c r="D49" s="1143"/>
      <c r="E49" s="1144"/>
      <c r="F49" s="19" t="s">
        <v>533</v>
      </c>
      <c r="G49" s="20">
        <v>4.51</v>
      </c>
      <c r="H49" s="20" t="s">
        <v>534</v>
      </c>
      <c r="I49" s="20" t="s">
        <v>535</v>
      </c>
      <c r="J49" s="21">
        <v>3.26</v>
      </c>
    </row>
    <row r="50" spans="2:10" ht="13" x14ac:dyDescent="0.2"/>
  </sheetData>
  <sheetProtection algorithmName="SHA-512" hashValue="sZBadmJGowsI//ssOTe1hlmqV9Cq5uh0p29c62h7I4L+eDvo0ToM4LlMAtXxFYlSgOQ7qpswjnW3oGqhHu6rvg==" saltValue="18WKG28mEgRlGrx2G4aqN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
  <cp:keywords/>
  <dc:description/>
  <cp:lastPrinted>2026-03-11T08:53:13Z</cp:lastPrinted>
  <dcterms:created xsi:type="dcterms:W3CDTF">2026-02-23T07:11:25Z</dcterms:created>
  <dcterms:modified xsi:type="dcterms:W3CDTF">2026-03-12T01:22:01Z</dcterms:modified>
  <cp:category/>
</cp:coreProperties>
</file>