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C835CA56-5B39-4A52-82A1-7A25BC7DF3A9}"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7" i="12" l="1"/>
  <c r="CR102" i="12" s="1"/>
  <c r="CW102" i="12"/>
  <c r="AU88" i="12"/>
  <c r="AP88" i="12"/>
  <c r="AF88" i="12"/>
  <c r="AU63" i="12"/>
  <c r="AP6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l="1"/>
  <c r="AM35" i="10" l="1"/>
  <c r="BW34" i="10" s="1"/>
  <c r="BW35" i="10" s="1"/>
  <c r="BW36" i="10" s="1"/>
  <c r="BW37" i="10" s="1"/>
  <c r="BW38" i="10" s="1"/>
  <c r="CO34" i="10" l="1"/>
  <c r="CO35" i="10" s="1"/>
</calcChain>
</file>

<file path=xl/sharedStrings.xml><?xml version="1.0" encoding="utf-8"?>
<sst xmlns="http://schemas.openxmlformats.org/spreadsheetml/2006/main" count="1120" uniqueCount="561">
  <si>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</si>
  <si>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</si>
  <si>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</si>
  <si>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</si>
  <si>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</si>
  <si>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</si>
  <si>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</si>
  <si>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</si>
  <si>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</si>
  <si>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</si>
  <si>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</si>
  <si>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</si>
  <si>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</si>
  <si>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</si>
  <si>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</si>
  <si>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</si>
  <si>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</si>
  <si>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</si>
  <si>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</si>
  <si>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</si>
  <si>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</si>
  <si>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</si>
  <si>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</si>
  <si>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</si>
  <si>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</si>
  <si>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</si>
  <si>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</si>
  <si>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</si>
  <si>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</si>
  <si>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</si>
  <si>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</si>
  <si>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</si>
  <si>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</si>
  <si>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</si>
  <si>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</si>
  <si>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</si>
  <si>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</si>
  <si>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</si>
  <si>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</si>
  <si>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</si>
  <si>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</si>
  <si>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</si>
  <si>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</si>
  <si>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</si>
  <si>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</si>
  <si>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</si>
  <si>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</si>
  <si>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</si>
  <si>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</si>
  <si>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</si>
  <si>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</si>
  <si>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</si>
  <si>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</si>
  <si>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</si>
  <si>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</si>
  <si>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</si>
  <si>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</si>
  <si>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</si>
  <si>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</si>
  <si>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</si>
  <si>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</si>
  <si>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</si>
  <si>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</si>
  <si>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</si>
  <si>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</si>
  <si>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</si>
  <si>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</si>
  <si>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</si>
  <si>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</si>
  <si>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</si>
  <si>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</si>
  <si>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</si>
  <si>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</si>
  <si>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</si>
  <si>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</si>
  <si>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</si>
  <si>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</si>
  <si>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</si>
  <si>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</si>
  <si>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</si>
  <si>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</si>
  <si>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</si>
  <si>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</si>
  <si>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</si>
  <si>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</si>
  <si>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</si>
  <si>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</si>
  <si>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</si>
  <si>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</si>
  <si>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</si>
  <si>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</si>
  <si>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</si>
  <si>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</si>
  <si>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</si>
  <si>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知立市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</si>
  <si>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</si>
  <si>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</si>
  <si>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</si>
  <si>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</si>
  <si>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</si>
  <si>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</si>
  <si>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</si>
  <si>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</si>
  <si>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</si>
  <si>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</si>
  <si>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</si>
  <si>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</si>
  <si>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</si>
  <si>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</si>
  <si>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</si>
  <si>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</si>
  <si>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</si>
  <si>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</si>
  <si>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</si>
  <si>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</si>
  <si>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</si>
  <si>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</si>
  <si>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</si>
  <si>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</si>
  <si>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</si>
  <si>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</si>
  <si>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</si>
  <si>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</si>
  <si>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</si>
  <si>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</si>
  <si>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</si>
  <si>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</si>
  <si>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</si>
  <si>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</si>
  <si>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</si>
  <si>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</si>
  <si>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</si>
  <si>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</si>
  <si>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</si>
  <si>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</si>
  <si>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</si>
  <si>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</si>
  <si>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</si>
  <si>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</si>
  <si>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</si>
  <si>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</si>
  <si>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</si>
  <si>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</si>
  <si>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</si>
  <si>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</si>
  <si>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</si>
  <si>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</si>
  <si>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</si>
  <si>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</si>
  <si>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</si>
  <si>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</si>
  <si>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</si>
  <si>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</si>
  <si>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</si>
  <si>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</si>
  <si>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</si>
  <si>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</si>
  <si>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</si>
  <si>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</si>
  <si>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</si>
  <si>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</si>
  <si>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</si>
  <si>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</si>
  <si>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</si>
  <si>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</si>
  <si>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</si>
  <si>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</si>
  <si>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</si>
  <si>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</si>
  <si>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</si>
  <si>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</si>
  <si>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</si>
  <si>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</si>
  <si>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</si>
  <si>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</si>
  <si>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</si>
  <si>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</si>
  <si>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</si>
  <si>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</si>
  <si>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</si>
  <si>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</si>
  <si>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</si>
  <si>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</si>
  <si>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</si>
  <si>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</si>
  <si>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</si>
  <si>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</si>
  <si>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</si>
  <si>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</si>
  <si>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</si>
  <si>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</si>
  <si>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</si>
  <si>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</si>
  <si>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</si>
  <si>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</si>
  <si>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</si>
  <si>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</si>
  <si>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</si>
  <si>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</si>
  <si>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</si>
  <si>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</si>
  <si>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</si>
  <si>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</si>
  <si>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</si>
  <si>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愛知県知立市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</si>
  <si>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</si>
  <si>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</si>
  <si>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</si>
  <si>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</si>
  <si>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</si>
  <si>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</si>
  <si>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</si>
  <si>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</si>
  <si>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</si>
  <si>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</si>
  <si>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</si>
  <si>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</si>
  <si>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</si>
  <si>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</si>
  <si>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</si>
  <si>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</si>
  <si>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</si>
  <si>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</si>
  <si>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</si>
  <si>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</si>
  <si>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</si>
  <si>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</si>
  <si>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</si>
  <si>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</si>
  <si>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</si>
  <si>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</si>
  <si>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</si>
  <si>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</si>
  <si>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</si>
  <si>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</si>
  <si>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</si>
  <si>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</si>
  <si>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</si>
  <si>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</si>
  <si>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</si>
  <si>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</si>
  <si>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</si>
  <si>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</si>
  <si>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</si>
  <si>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</si>
  <si>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</si>
  <si>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</si>
  <si>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</si>
  <si>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</si>
  <si>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</si>
  <si>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</si>
  <si>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</si>
  <si>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</si>
  <si>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</si>
  <si>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</si>
  <si>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</si>
  <si>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</si>
  <si>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</si>
  <si>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</si>
  <si>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</si>
  <si>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</si>
  <si>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</si>
  <si>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</si>
  <si>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</si>
  <si>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</si>
  <si>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</si>
  <si>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</si>
  <si>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</si>
  <si>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</si>
  <si>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</si>
  <si>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</si>
  <si>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</si>
  <si>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</si>
  <si>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</si>
  <si>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</si>
  <si>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</si>
  <si>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</si>
  <si>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</si>
  <si>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</si>
  <si>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</si>
  <si>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</si>
  <si>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</si>
  <si>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</si>
  <si>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</si>
  <si>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</si>
  <si>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</si>
  <si>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</si>
  <si>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</si>
  <si>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</si>
  <si>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</si>
  <si>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</si>
  <si>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</si>
  <si>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</si>
  <si>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</si>
  <si>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</si>
  <si>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</si>
  <si>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</si>
  <si>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</si>
  <si>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</si>
  <si>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</si>
  <si>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</si>
  <si>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</si>
  <si>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</si>
  <si>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</si>
  <si>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</si>
  <si>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</si>
  <si>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</si>
  <si>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</si>
  <si>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</si>
  <si>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</si>
  <si>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</si>
  <si>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</si>
  <si>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</si>
  <si>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</si>
  <si>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</si>
  <si>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</si>
  <si>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</si>
  <si>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</si>
  <si>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</si>
  <si>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</si>
  <si>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</si>
  <si>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</si>
  <si>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</si>
  <si>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</si>
  <si>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</si>
  <si>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</si>
  <si>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</si>
  <si>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</si>
  <si>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</si>
  <si>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</si>
  <si>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</si>
  <si>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</si>
  <si>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</si>
  <si>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</si>
  <si>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</si>
  <si>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</si>
  <si>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</si>
  <si>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</si>
  <si>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</si>
  <si>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</si>
  <si>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</si>
  <si>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</si>
  <si>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</si>
  <si>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</si>
  <si>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</si>
  <si>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</si>
  <si>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</si>
  <si>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</si>
  <si>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</si>
  <si>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</si>
  <si>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</si>
  <si>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</si>
  <si>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</si>
  <si>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</si>
  <si>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</si>
  <si>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愛知県知立市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</si>
  <si>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</si>
  <si>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</si>
  <si>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</si>
  <si>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</si>
  <si>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</si>
  <si>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</si>
  <si>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</si>
  <si>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</si>
  <si>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</si>
  <si>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</si>
  <si>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</si>
  <si>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</si>
  <si>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</si>
  <si>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</si>
  <si>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</si>
  <si>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</si>
  <si>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</si>
  <si>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</si>
  <si>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</si>
  <si>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</si>
  <si>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</si>
  <si>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</si>
  <si>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</si>
  <si>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</si>
  <si>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</si>
  <si>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</si>
  <si>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</si>
  <si>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</si>
  <si>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</si>
  <si>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</si>
  <si>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</si>
  <si>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</si>
  <si>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</si>
  <si>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</si>
  <si>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</si>
  <si>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</si>
  <si>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</si>
  <si>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</si>
  <si>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</si>
  <si>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</si>
  <si>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</si>
  <si>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</si>
  <si>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</si>
  <si>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</si>
  <si>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</si>
  <si>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</si>
  <si>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</si>
  <si>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</si>
  <si>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</si>
  <si>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</si>
  <si>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</si>
  <si>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</si>
  <si>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</si>
  <si>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</si>
  <si>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</si>
  <si>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</si>
  <si>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</si>
  <si>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</si>
  <si>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</si>
  <si>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</si>
  <si>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</si>
  <si>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</si>
  <si>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</si>
  <si>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</si>
  <si>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</si>
  <si>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</si>
  <si>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</si>
  <si>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</si>
  <si>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</si>
  <si>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</si>
  <si>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</si>
  <si>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</si>
  <si>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</si>
  <si>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</si>
  <si>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</si>
  <si>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</si>
  <si>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</si>
  <si>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</si>
  <si>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</si>
  <si>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</si>
  <si>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</si>
  <si>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</si>
  <si>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</si>
  <si>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</si>
  <si>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</si>
  <si>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</si>
  <si>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</si>
  <si>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</si>
  <si>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</si>
  <si>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</si>
  <si>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</si>
  <si>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</si>
  <si>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</si>
  <si>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</si>
  <si>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</si>
  <si>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</si>
  <si>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</si>
  <si>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</si>
  <si>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</si>
  <si>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</si>
  <si>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</si>
  <si>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</si>
  <si>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</si>
  <si>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</si>
  <si>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</si>
  <si>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</si>
  <si>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</si>
  <si>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</si>
  <si>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</si>
  <si>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</si>
  <si>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</si>
  <si>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</si>
  <si>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</si>
  <si>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</si>
  <si>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</si>
  <si>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</si>
  <si>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</si>
  <si>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</si>
  <si>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</si>
  <si>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</si>
  <si>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</si>
  <si>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</si>
  <si>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</si>
  <si>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</si>
  <si>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</si>
  <si>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</si>
  <si>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</si>
  <si>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</si>
  <si>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</si>
  <si>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</si>
  <si>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</si>
  <si>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</si>
  <si>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</si>
  <si>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</si>
  <si>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</si>
  <si>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</si>
  <si>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</si>
  <si>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</si>
  <si>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</si>
  <si>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</si>
  <si>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</si>
  <si>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</si>
  <si>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</si>
  <si>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</si>
  <si>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</si>
  <si>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</si>
  <si>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</si>
  <si>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</si>
  <si>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</si>
  <si>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</si>
  <si>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</si>
  <si>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</si>
  <si>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</si>
  <si>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</si>
  <si>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</si>
  <si>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</si>
  <si>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</si>
  <si>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</si>
  <si>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</si>
  <si>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</si>
  <si>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</si>
  <si>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</si>
  <si>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</si>
  <si>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</si>
  <si>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</si>
  <si>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</si>
  <si>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</si>
  <si>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</si>
  <si>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</si>
  <si>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</si>
  <si>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</si>
  <si>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</si>
  <si>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</si>
  <si>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</si>
  <si>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</si>
  <si>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1.32</t>
  </si>
  <si>
    <t>▲ 0.32</t>
  </si>
  <si>
    <t>一般会計</t>
  </si>
  <si>
    <t>水道事業会計</t>
  </si>
  <si>
    <t>下水道事業会計</t>
  </si>
  <si>
    <t>介護保険特別会計</t>
  </si>
  <si>
    <t>国民健康保険特別会計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</si>
  <si>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</si>
  <si>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</si>
  <si>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</si>
  <si>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</si>
  <si>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</si>
  <si>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</si>
  <si>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</si>
  <si>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</si>
  <si>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</si>
  <si>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知立まちづくり株式会社</t>
    <rPh sb="0" eb="2">
      <t>チリュウ</t>
    </rPh>
    <rPh sb="7" eb="11">
      <t>カブシキガイシャ</t>
    </rPh>
    <phoneticPr fontId="5"/>
  </si>
  <si>
    <t>知立市土地開発公社</t>
    <rPh sb="0" eb="3">
      <t>チリュウシ</t>
    </rPh>
    <rPh sb="3" eb="7">
      <t>トチカイ</t>
    </rPh>
    <rPh sb="7" eb="9">
      <t>コウシャ</t>
    </rPh>
    <phoneticPr fontId="5"/>
  </si>
  <si>
    <t>愛知県市町村職員退職手当組合</t>
  </si>
  <si>
    <t>刈谷知立環境組合</t>
  </si>
  <si>
    <t>衣浦東部広域連合</t>
  </si>
  <si>
    <t>愛知県後期高齢者広域連合（一般会計）</t>
  </si>
  <si>
    <t>愛知県後期高齢者広域連合（後期高齢者医療特別会計）</t>
  </si>
  <si>
    <t>-</t>
    <phoneticPr fontId="2"/>
  </si>
  <si>
    <t>-</t>
    <phoneticPr fontId="2"/>
  </si>
  <si>
    <t>都市計画施設整備基金</t>
  </si>
  <si>
    <t>学校施設整備基金</t>
  </si>
  <si>
    <t>子ども施設整備基金</t>
  </si>
  <si>
    <t>一般廃棄物処理施設等整備基金</t>
  </si>
  <si>
    <t>総合公園整備事業基金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</si>
</sst>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5B05-4A6E-A657-062C89A266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43876</c:v>
                </c:pt>
                <c:pt idx="1">
                  <c:v>26954</c:v>
                </c:pt>
                <c:pt idx="2">
                  <c:v>29051</c:v>
                </c:pt>
                <c:pt idx="3">
                  <c:v>33608</c:v>
                </c:pt>
                <c:pt idx="4">
                  <c:v>43796</c:v>
                </c:pt>
              </c:numCache>
            </c:numRef>
          </c:val>
          <c:smooth val="0"/>
          <c:extLst>
            <c:ext xmlns:c16="http://schemas.microsoft.com/office/drawing/2014/chart" uri="{C3380CC4-5D6E-409C-BE32-E72D297353CC}">
              <c16:uniqueId val="{00000001-5B05-4A6E-A657-062C89A266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7.57</c:v>
                </c:pt>
                <c:pt idx="1">
                  <c:v>10.42</c:v>
                </c:pt>
                <c:pt idx="2">
                  <c:v>9.82</c:v>
                </c:pt>
                <c:pt idx="3">
                  <c:v>10</c:v>
                </c:pt>
                <c:pt idx="4">
                  <c:v>10.130000000000001</c:v>
                </c:pt>
              </c:numCache>
            </c:numRef>
          </c:val>
          <c:extLst>
            <c:ext xmlns:c16="http://schemas.microsoft.com/office/drawing/2014/chart" uri="{C3380CC4-5D6E-409C-BE32-E72D297353CC}">
              <c16:uniqueId val="{00000000-6FF7-4C25-BAA2-1E28506B313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10.61</c:v>
                </c:pt>
                <c:pt idx="1">
                  <c:v>14.64</c:v>
                </c:pt>
                <c:pt idx="2">
                  <c:v>16.62</c:v>
                </c:pt>
                <c:pt idx="3">
                  <c:v>14.86</c:v>
                </c:pt>
                <c:pt idx="4">
                  <c:v>13.44</c:v>
                </c:pt>
              </c:numCache>
            </c:numRef>
          </c:val>
          <c:extLst>
            <c:ext xmlns:c16="http://schemas.microsoft.com/office/drawing/2014/chart" uri="{C3380CC4-5D6E-409C-BE32-E72D297353CC}">
              <c16:uniqueId val="{00000001-6FF7-4C25-BAA2-1E28506B313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1.82</c:v>
                </c:pt>
                <c:pt idx="1">
                  <c:v>9.17</c:v>
                </c:pt>
                <c:pt idx="2">
                  <c:v>1.04</c:v>
                </c:pt>
                <c:pt idx="3">
                  <c:v>-1.32</c:v>
                </c:pt>
                <c:pt idx="4">
                  <c:v>-0.32</c:v>
                </c:pt>
              </c:numCache>
            </c:numRef>
          </c:val>
          <c:smooth val="0"/>
          <c:extLst>
            <c:ext xmlns:c16="http://schemas.microsoft.com/office/drawing/2014/chart" uri="{C3380CC4-5D6E-409C-BE32-E72D297353CC}">
              <c16:uniqueId val="{00000002-6FF7-4C25-BAA2-1E28506B313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C2E-465A-BA3E-7B5648167B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2E-465A-BA3E-7B5648167B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C2E-465A-BA3E-7B5648167BF0}"/>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C2E-465A-BA3E-7B5648167BF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7C2E-465A-BA3E-7B5648167BF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0.41</c:v>
                </c:pt>
                <c:pt idx="2">
                  <c:v>#N/A</c:v>
                </c:pt>
                <c:pt idx="3">
                  <c:v>0.31</c:v>
                </c:pt>
                <c:pt idx="4">
                  <c:v>#N/A</c:v>
                </c:pt>
                <c:pt idx="5">
                  <c:v>0.03</c:v>
                </c:pt>
                <c:pt idx="6">
                  <c:v>#N/A</c:v>
                </c:pt>
                <c:pt idx="7">
                  <c:v>0.31</c:v>
                </c:pt>
                <c:pt idx="8">
                  <c:v>#N/A</c:v>
                </c:pt>
                <c:pt idx="9">
                  <c:v>0.38</c:v>
                </c:pt>
              </c:numCache>
            </c:numRef>
          </c:val>
          <c:extLst>
            <c:ext xmlns:c16="http://schemas.microsoft.com/office/drawing/2014/chart" uri="{C3380CC4-5D6E-409C-BE32-E72D297353CC}">
              <c16:uniqueId val="{00000005-7C2E-465A-BA3E-7B5648167BF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0.19</c:v>
                </c:pt>
                <c:pt idx="2">
                  <c:v>#N/A</c:v>
                </c:pt>
                <c:pt idx="3">
                  <c:v>0.13</c:v>
                </c:pt>
                <c:pt idx="4">
                  <c:v>#N/A</c:v>
                </c:pt>
                <c:pt idx="5">
                  <c:v>0.61</c:v>
                </c:pt>
                <c:pt idx="6">
                  <c:v>#N/A</c:v>
                </c:pt>
                <c:pt idx="7">
                  <c:v>0.73</c:v>
                </c:pt>
                <c:pt idx="8">
                  <c:v>#N/A</c:v>
                </c:pt>
                <c:pt idx="9">
                  <c:v>1.17</c:v>
                </c:pt>
              </c:numCache>
            </c:numRef>
          </c:val>
          <c:extLst>
            <c:ext xmlns:c16="http://schemas.microsoft.com/office/drawing/2014/chart" uri="{C3380CC4-5D6E-409C-BE32-E72D297353CC}">
              <c16:uniqueId val="{00000006-7C2E-465A-BA3E-7B5648167BF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1.35</c:v>
                </c:pt>
                <c:pt idx="2">
                  <c:v>#N/A</c:v>
                </c:pt>
                <c:pt idx="3">
                  <c:v>1.92</c:v>
                </c:pt>
                <c:pt idx="4">
                  <c:v>#N/A</c:v>
                </c:pt>
                <c:pt idx="5">
                  <c:v>2.0099999999999998</c:v>
                </c:pt>
                <c:pt idx="6">
                  <c:v>#N/A</c:v>
                </c:pt>
                <c:pt idx="7">
                  <c:v>2.3199999999999998</c:v>
                </c:pt>
                <c:pt idx="8">
                  <c:v>#N/A</c:v>
                </c:pt>
                <c:pt idx="9">
                  <c:v>3.17</c:v>
                </c:pt>
              </c:numCache>
            </c:numRef>
          </c:val>
          <c:extLst>
            <c:ext xmlns:c16="http://schemas.microsoft.com/office/drawing/2014/chart" uri="{C3380CC4-5D6E-409C-BE32-E72D297353CC}">
              <c16:uniqueId val="{00000007-7C2E-465A-BA3E-7B5648167BF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10.9</c:v>
                </c:pt>
                <c:pt idx="2">
                  <c:v>#N/A</c:v>
                </c:pt>
                <c:pt idx="3">
                  <c:v>10.29</c:v>
                </c:pt>
                <c:pt idx="4">
                  <c:v>#N/A</c:v>
                </c:pt>
                <c:pt idx="5">
                  <c:v>9.68</c:v>
                </c:pt>
                <c:pt idx="6">
                  <c:v>#N/A</c:v>
                </c:pt>
                <c:pt idx="7">
                  <c:v>10.02</c:v>
                </c:pt>
                <c:pt idx="8">
                  <c:v>#N/A</c:v>
                </c:pt>
                <c:pt idx="9">
                  <c:v>8.33</c:v>
                </c:pt>
              </c:numCache>
            </c:numRef>
          </c:val>
          <c:extLst>
            <c:ext xmlns:c16="http://schemas.microsoft.com/office/drawing/2014/chart" uri="{C3380CC4-5D6E-409C-BE32-E72D297353CC}">
              <c16:uniqueId val="{00000008-7C2E-465A-BA3E-7B5648167B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7.56</c:v>
                </c:pt>
                <c:pt idx="2">
                  <c:v>#N/A</c:v>
                </c:pt>
                <c:pt idx="3">
                  <c:v>10.42</c:v>
                </c:pt>
                <c:pt idx="4">
                  <c:v>#N/A</c:v>
                </c:pt>
                <c:pt idx="5">
                  <c:v>9.81</c:v>
                </c:pt>
                <c:pt idx="6">
                  <c:v>#N/A</c:v>
                </c:pt>
                <c:pt idx="7">
                  <c:v>9.99</c:v>
                </c:pt>
                <c:pt idx="8">
                  <c:v>#N/A</c:v>
                </c:pt>
                <c:pt idx="9">
                  <c:v>10.119999999999999</c:v>
                </c:pt>
              </c:numCache>
            </c:numRef>
          </c:val>
          <c:extLst>
            <c:ext xmlns:c16="http://schemas.microsoft.com/office/drawing/2014/chart" uri="{C3380CC4-5D6E-409C-BE32-E72D297353CC}">
              <c16:uniqueId val="{00000009-7C2E-465A-BA3E-7B5648167B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2022</c:v>
                </c:pt>
                <c:pt idx="5">
                  <c:v>1972</c:v>
                </c:pt>
                <c:pt idx="8">
                  <c:v>1956</c:v>
                </c:pt>
                <c:pt idx="11">
                  <c:v>1871</c:v>
                </c:pt>
                <c:pt idx="14">
                  <c:v>1780</c:v>
                </c:pt>
              </c:numCache>
            </c:numRef>
          </c:val>
          <c:extLst>
            <c:ext xmlns:c16="http://schemas.microsoft.com/office/drawing/2014/chart" uri="{C3380CC4-5D6E-409C-BE32-E72D297353CC}">
              <c16:uniqueId val="{00000000-F2E8-4A0E-919B-8CFB695C04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E8-4A0E-919B-8CFB695C04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2E8-4A0E-919B-8CFB695C04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226</c:v>
                </c:pt>
                <c:pt idx="3">
                  <c:v>199</c:v>
                </c:pt>
                <c:pt idx="6">
                  <c:v>149</c:v>
                </c:pt>
                <c:pt idx="9">
                  <c:v>78</c:v>
                </c:pt>
                <c:pt idx="12">
                  <c:v>37</c:v>
                </c:pt>
              </c:numCache>
            </c:numRef>
          </c:val>
          <c:extLst>
            <c:ext xmlns:c16="http://schemas.microsoft.com/office/drawing/2014/chart" uri="{C3380CC4-5D6E-409C-BE32-E72D297353CC}">
              <c16:uniqueId val="{00000003-F2E8-4A0E-919B-8CFB695C04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281</c:v>
                </c:pt>
                <c:pt idx="3">
                  <c:v>245</c:v>
                </c:pt>
                <c:pt idx="6">
                  <c:v>265</c:v>
                </c:pt>
                <c:pt idx="9">
                  <c:v>232</c:v>
                </c:pt>
                <c:pt idx="12">
                  <c:v>317</c:v>
                </c:pt>
              </c:numCache>
            </c:numRef>
          </c:val>
          <c:extLst>
            <c:ext xmlns:c16="http://schemas.microsoft.com/office/drawing/2014/chart" uri="{C3380CC4-5D6E-409C-BE32-E72D297353CC}">
              <c16:uniqueId val="{00000004-F2E8-4A0E-919B-8CFB695C04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E8-4A0E-919B-8CFB695C04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E8-4A0E-919B-8CFB695C04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1652</c:v>
                </c:pt>
                <c:pt idx="3">
                  <c:v>1751</c:v>
                </c:pt>
                <c:pt idx="6">
                  <c:v>1800</c:v>
                </c:pt>
                <c:pt idx="9">
                  <c:v>1774</c:v>
                </c:pt>
                <c:pt idx="12">
                  <c:v>1731</c:v>
                </c:pt>
              </c:numCache>
            </c:numRef>
          </c:val>
          <c:extLst>
            <c:ext xmlns:c16="http://schemas.microsoft.com/office/drawing/2014/chart" uri="{C3380CC4-5D6E-409C-BE32-E72D297353CC}">
              <c16:uniqueId val="{00000007-F2E8-4A0E-919B-8CFB695C04B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137</c:v>
                </c:pt>
                <c:pt idx="2">
                  <c:v>#N/A</c:v>
                </c:pt>
                <c:pt idx="3">
                  <c:v>#N/A</c:v>
                </c:pt>
                <c:pt idx="4">
                  <c:v>223</c:v>
                </c:pt>
                <c:pt idx="5">
                  <c:v>#N/A</c:v>
                </c:pt>
                <c:pt idx="6">
                  <c:v>#N/A</c:v>
                </c:pt>
                <c:pt idx="7">
                  <c:v>258</c:v>
                </c:pt>
                <c:pt idx="8">
                  <c:v>#N/A</c:v>
                </c:pt>
                <c:pt idx="9">
                  <c:v>#N/A</c:v>
                </c:pt>
                <c:pt idx="10">
                  <c:v>213</c:v>
                </c:pt>
                <c:pt idx="11">
                  <c:v>#N/A</c:v>
                </c:pt>
                <c:pt idx="12">
                  <c:v>#N/A</c:v>
                </c:pt>
                <c:pt idx="13">
                  <c:v>305</c:v>
                </c:pt>
                <c:pt idx="14">
                  <c:v>#N/A</c:v>
                </c:pt>
              </c:numCache>
            </c:numRef>
          </c:val>
          <c:smooth val="0"/>
          <c:extLst>
            <c:ext xmlns:c16="http://schemas.microsoft.com/office/drawing/2014/chart" uri="{C3380CC4-5D6E-409C-BE32-E72D297353CC}">
              <c16:uniqueId val="{00000008-F2E8-4A0E-919B-8CFB695C04B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12501</c:v>
                </c:pt>
                <c:pt idx="5">
                  <c:v>12333</c:v>
                </c:pt>
                <c:pt idx="8">
                  <c:v>11596</c:v>
                </c:pt>
                <c:pt idx="11">
                  <c:v>11322</c:v>
                </c:pt>
                <c:pt idx="14">
                  <c:v>10938</c:v>
                </c:pt>
              </c:numCache>
            </c:numRef>
          </c:val>
          <c:extLst>
            <c:ext xmlns:c16="http://schemas.microsoft.com/office/drawing/2014/chart" uri="{C3380CC4-5D6E-409C-BE32-E72D297353CC}">
              <c16:uniqueId val="{00000000-76CE-4B13-86A9-12E8B57FCB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8420</c:v>
                </c:pt>
                <c:pt idx="5">
                  <c:v>7613</c:v>
                </c:pt>
                <c:pt idx="8">
                  <c:v>7869</c:v>
                </c:pt>
                <c:pt idx="11">
                  <c:v>7575</c:v>
                </c:pt>
                <c:pt idx="14">
                  <c:v>7417</c:v>
                </c:pt>
              </c:numCache>
            </c:numRef>
          </c:val>
          <c:extLst>
            <c:ext xmlns:c16="http://schemas.microsoft.com/office/drawing/2014/chart" uri="{C3380CC4-5D6E-409C-BE32-E72D297353CC}">
              <c16:uniqueId val="{00000001-76CE-4B13-86A9-12E8B57FCB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4555</c:v>
                </c:pt>
                <c:pt idx="5">
                  <c:v>5209</c:v>
                </c:pt>
                <c:pt idx="8">
                  <c:v>5558</c:v>
                </c:pt>
                <c:pt idx="11">
                  <c:v>5069</c:v>
                </c:pt>
                <c:pt idx="14">
                  <c:v>4886</c:v>
                </c:pt>
              </c:numCache>
            </c:numRef>
          </c:val>
          <c:extLst>
            <c:ext xmlns:c16="http://schemas.microsoft.com/office/drawing/2014/chart" uri="{C3380CC4-5D6E-409C-BE32-E72D297353CC}">
              <c16:uniqueId val="{00000002-76CE-4B13-86A9-12E8B57FCB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CE-4B13-86A9-12E8B57FCB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CE-4B13-86A9-12E8B57FCB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28</c:v>
                </c:pt>
                <c:pt idx="12">
                  <c:v>0</c:v>
                </c:pt>
              </c:numCache>
            </c:numRef>
          </c:val>
          <c:extLst>
            <c:ext xmlns:c16="http://schemas.microsoft.com/office/drawing/2014/chart" uri="{C3380CC4-5D6E-409C-BE32-E72D297353CC}">
              <c16:uniqueId val="{00000005-76CE-4B13-86A9-12E8B57FCB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1901</c:v>
                </c:pt>
                <c:pt idx="3">
                  <c:v>1992</c:v>
                </c:pt>
                <c:pt idx="6">
                  <c:v>1743</c:v>
                </c:pt>
                <c:pt idx="9">
                  <c:v>1468</c:v>
                </c:pt>
                <c:pt idx="12">
                  <c:v>1418</c:v>
                </c:pt>
              </c:numCache>
            </c:numRef>
          </c:val>
          <c:extLst>
            <c:ext xmlns:c16="http://schemas.microsoft.com/office/drawing/2014/chart" uri="{C3380CC4-5D6E-409C-BE32-E72D297353CC}">
              <c16:uniqueId val="{00000006-76CE-4B13-86A9-12E8B57FCB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480</c:v>
                </c:pt>
                <c:pt idx="3">
                  <c:v>460</c:v>
                </c:pt>
                <c:pt idx="6">
                  <c:v>328</c:v>
                </c:pt>
                <c:pt idx="9">
                  <c:v>308</c:v>
                </c:pt>
                <c:pt idx="12">
                  <c:v>291</c:v>
                </c:pt>
              </c:numCache>
            </c:numRef>
          </c:val>
          <c:extLst>
            <c:ext xmlns:c16="http://schemas.microsoft.com/office/drawing/2014/chart" uri="{C3380CC4-5D6E-409C-BE32-E72D297353CC}">
              <c16:uniqueId val="{00000007-76CE-4B13-86A9-12E8B57FCB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4066</c:v>
                </c:pt>
                <c:pt idx="3">
                  <c:v>2802</c:v>
                </c:pt>
                <c:pt idx="6">
                  <c:v>2783</c:v>
                </c:pt>
                <c:pt idx="9">
                  <c:v>2631</c:v>
                </c:pt>
                <c:pt idx="12">
                  <c:v>2563</c:v>
                </c:pt>
              </c:numCache>
            </c:numRef>
          </c:val>
          <c:extLst>
            <c:ext xmlns:c16="http://schemas.microsoft.com/office/drawing/2014/chart" uri="{C3380CC4-5D6E-409C-BE32-E72D297353CC}">
              <c16:uniqueId val="{00000008-76CE-4B13-86A9-12E8B57FCB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6CE-4B13-86A9-12E8B57FCB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17210</c:v>
                </c:pt>
                <c:pt idx="3">
                  <c:v>16619</c:v>
                </c:pt>
                <c:pt idx="6">
                  <c:v>15626</c:v>
                </c:pt>
                <c:pt idx="9">
                  <c:v>14890</c:v>
                </c:pt>
                <c:pt idx="12">
                  <c:v>14808</c:v>
                </c:pt>
              </c:numCache>
            </c:numRef>
          </c:val>
          <c:extLst>
            <c:ext xmlns:c16="http://schemas.microsoft.com/office/drawing/2014/chart" uri="{C3380CC4-5D6E-409C-BE32-E72D297353CC}">
              <c16:uniqueId val="{0000000A-76CE-4B13-86A9-12E8B57FCB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CE-4B13-86A9-12E8B57FCB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2398</c:v>
                </c:pt>
                <c:pt idx="1">
                  <c:v>2165</c:v>
                </c:pt>
                <c:pt idx="2">
                  <c:v>2037</c:v>
                </c:pt>
              </c:numCache>
            </c:numRef>
          </c:val>
          <c:extLst>
            <c:ext xmlns:c16="http://schemas.microsoft.com/office/drawing/2014/chart" uri="{C3380CC4-5D6E-409C-BE32-E72D297353CC}">
              <c16:uniqueId val="{00000000-8416-40E4-8B0B-8C9B02929B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203</c:v>
                </c:pt>
                <c:pt idx="1">
                  <c:v>203</c:v>
                </c:pt>
                <c:pt idx="2">
                  <c:v>204</c:v>
                </c:pt>
              </c:numCache>
            </c:numRef>
          </c:val>
          <c:extLst>
            <c:ext xmlns:c16="http://schemas.microsoft.com/office/drawing/2014/chart" uri="{C3380CC4-5D6E-409C-BE32-E72D297353CC}">
              <c16:uniqueId val="{00000001-8416-40E4-8B0B-8C9B02929B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2212</c:v>
                </c:pt>
                <c:pt idx="1">
                  <c:v>2262</c:v>
                </c:pt>
                <c:pt idx="2">
                  <c:v>2113</c:v>
                </c:pt>
              </c:numCache>
            </c:numRef>
          </c:val>
          <c:extLst>
            <c:ext xmlns:c16="http://schemas.microsoft.com/office/drawing/2014/chart" uri="{C3380CC4-5D6E-409C-BE32-E72D297353CC}">
              <c16:uniqueId val="{00000002-8416-40E4-8B0B-8C9B02929B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年度については、元利償還金は、前年度と比較して約</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公営企業債の元利償還金に対する繰入金は、前年度と比較して約</a:t>
          </a:r>
          <a:r>
            <a:rPr kumimoji="1" lang="en-US" altLang="ja-JP" sz="1400">
              <a:latin typeface="ＭＳ ゴシック" pitchFamily="49" charset="-128"/>
              <a:ea typeface="ＭＳ ゴシック" pitchFamily="49" charset="-128"/>
            </a:rPr>
            <a:t>85</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今後、知立連続立体交差事業、知立駅周辺土地区画整理事業、施設の長寿命化対策事業などの事業費の増による市債の発行増は避けられないため、より一層計画的な財政運営を行い、現在の比率が維持できるよう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一般会計に係る地方債の現在高は、新規発行債が令和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年度の償還額を下回ったためした微減した。</a:t>
          </a:r>
        </a:p>
        <a:p>
          <a:r>
            <a:rPr kumimoji="1" lang="ja-JP" altLang="en-US" sz="1400">
              <a:latin typeface="ＭＳ ゴシック" pitchFamily="49" charset="-128"/>
              <a:ea typeface="ＭＳ ゴシック" pitchFamily="49" charset="-128"/>
            </a:rPr>
            <a:t>公債費の減により基準財政需要額算入見込額は減少した。</a:t>
          </a:r>
        </a:p>
        <a:p>
          <a:r>
            <a:rPr kumimoji="1" lang="ja-JP" altLang="en-US" sz="1400">
              <a:latin typeface="ＭＳ ゴシック" pitchFamily="49" charset="-128"/>
              <a:ea typeface="ＭＳ ゴシック" pitchFamily="49" charset="-128"/>
            </a:rPr>
            <a:t>今後、知立連続立体交差事業、知立駅周辺土地区画整理事業、施設の長寿命化対策事業などの事業費の増による市債の発行増、当該事業を実施するための特定目的基金の繰入による充当可能基金の減少を見込んでいる為、より一層計画的な財政運営を行い、現在の状況が維持できる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愛知県知立市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財政調整基金について、積立額よりも取崩額が大幅に上回ったことにより、減少した。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また、特定目的基金の都市計画施設整備基金についても、財政調整基金と同様に、積立額よりも取崩額が大幅に上回ったことにより、減少した。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その結果、基金全体では前年度比で約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財政調整基金は、標準財政規模のおおむね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することができるよう、原則として取崩しを行わない財政運営を行っていく。減債基金については、満期一括方式による償還方法での借入は実施していないことから、基金利息を除いた積立又は取崩しを行う予定はない。その他特定目的基金については、現時点においては計画的な積立を行う予定はないが、公共施設等の更新、整備の必要に応じ、取崩しを行うため、財産売払い収入など臨時的な収入が生じた場合には積立を行い、将来に備えるとともに、より実情に即した基金体系となるよう、見直し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都市計画施設整備基金・・・都市計画の円滑な推進を図るため。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学校施設整備基金・・・学校施設を整備するため。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子ども施設整備基金・・・児童福祉施設を整備するため。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一般廃棄物処理施設等整備基金・・・生活環境の保全を図るため。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総合公園整備事業基金・・・総合公園を整備するため。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都市計画施設整備基金は知立駅周辺土地区画整理事業及び知立連続立体交差事業の進捗に応じて計画的に取崩し、積立を行っている。令和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年度は年度末残高が前年度比約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都市計画施設整備基金以外のその他特定目的基金については、令和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年度の取崩しはなく、利息分の積立を行ったことにより微増している。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においては、計画的な積立を行う予定はないが、公共施設等の更新、整備の必要に応じて取崩しを行うため、財産売払い収入などによる積立てを行い、将来に備えるとともにより実情に即した基金体系となるよう見直しを検討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人件費、扶助費、投資的経費などが増加したことにより、約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百万円の取り崩しを行った。その結果、令和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確保するよう目標としていく。加えて、当市は普通交付税の不交付、交付団体を行き来していることから、不交付団体となった際は臨時財政対策債等の元利償還金をすべて税収において負担することとなるため、より慎重な財政運営に留意し、原則として取崩しを行わず、計画的に積み立てていく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減債基金の残高は基金利息以外の積立又は取崩しを行っていないため、横ばいである。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基金利息については積立を行う。満期一括方式による借入れの予定はないことから、引き続き、同水準で推移していくものと考えられる。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繰上償還を行う場合や市債の償還が多額になる場合にその財源として活用していく。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72,646
66,988
16.31
28,418,662
26,677,189
1,534,726
15,157,115
14,807,613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令和６年度は基準財政収入額、基準財政需要額ともに</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億円程度増加した。以前として財政力指数は「１」付近にあり、今後も税収が増加してくれば不交付団体となることもあるため、税担当部局との連携に努める。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59972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045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33161</xdr:rowOff>
    </xdr:from>
    <xdr:to>
      <xdr:col>19</xdr:col>
      <xdr:colOff>133350</xdr:colOff>
      <xdr:row>40</xdr:row>
      <xdr:rowOff>59972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9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33161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164395</xdr:rowOff>
    </xdr:from>
    <xdr:to>
      <xdr:col>11</xdr:col>
      <xdr:colOff>31750</xdr:colOff>
      <xdr:row>40</xdr:row>
      <xdr:rowOff>19755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509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9172</xdr:rowOff>
    </xdr:from>
    <xdr:to>
      <xdr:col>19</xdr:col>
      <xdr:colOff>184150</xdr:colOff>
      <xdr:row>40</xdr:row>
      <xdr:rowOff>110772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120949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3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153811</xdr:rowOff>
    </xdr:from>
    <xdr:to>
      <xdr:col>15</xdr:col>
      <xdr:colOff>133350</xdr:colOff>
      <xdr:row>40</xdr:row>
      <xdr:rowOff>83961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94138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113595</xdr:rowOff>
    </xdr:from>
    <xdr:to>
      <xdr:col>7</xdr:col>
      <xdr:colOff>31750</xdr:colOff>
      <xdr:row>40</xdr:row>
      <xdr:rowOff>43745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53922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経常的収入は、市税が定額減税の影響がなければ実質最高の収入となり、各種県税交付金も軒並み増加したことなどから増となった。今後も緩やかに増加していくことを見込んでいる。</a:t>
          </a:r>
        </a:p>
        <a:p>
          <a:r>
            <a:rPr kumimoji="1" lang="ja-JP" altLang="en-US" sz="1300">
              <a:latin typeface="ＭＳ Ｐゴシック" panose="020B0600070205080204" pitchFamily="50" charset="-128"/>
              <a:ea typeface="ＭＳ Ｐゴシック" panose="020B0600070205080204" pitchFamily="50" charset="-128"/>
            </a:rPr>
            <a:t>経常的経費は、市債残高の減少により公債費が減少した一方で、人件費、物件費、扶助費、補助費及び繰出金が増加したため全体としては前年度比</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増となった。今後については、さらなる賃上げに伴う人件費の増、物価高騰に伴う物件費の増、扶助費は増加傾向にあるため、経常的経費は増える見込みをしている。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99695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95000"/>
          <a:ext cx="8382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134938</xdr:rowOff>
    </xdr:from>
    <xdr:to>
      <xdr:col>19</xdr:col>
      <xdr:colOff>133350</xdr:colOff>
      <xdr:row>62</xdr:row>
      <xdr:rowOff>165100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6483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152082</xdr:rowOff>
    </xdr:from>
    <xdr:to>
      <xdr:col>15</xdr:col>
      <xdr:colOff>82550</xdr:colOff>
      <xdr:row>62</xdr:row>
      <xdr:rowOff>134938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39082"/>
          <a:ext cx="889000" cy="3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152082</xdr:rowOff>
    </xdr:from>
    <xdr:to>
      <xdr:col>11</xdr:col>
      <xdr:colOff>31750</xdr:colOff>
      <xdr:row>63</xdr:row>
      <xdr:rowOff>72072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39082"/>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48895</xdr:rowOff>
    </xdr:from>
    <xdr:to>
      <xdr:col>23</xdr:col>
      <xdr:colOff>184150</xdr:colOff>
      <xdr:row>64</xdr:row>
      <xdr:rowOff>150495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20972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9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84138</xdr:rowOff>
    </xdr:from>
    <xdr:to>
      <xdr:col>15</xdr:col>
      <xdr:colOff>133350</xdr:colOff>
      <xdr:row>63</xdr:row>
      <xdr:rowOff>14288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24465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101282</xdr:rowOff>
    </xdr:from>
    <xdr:to>
      <xdr:col>11</xdr:col>
      <xdr:colOff>82550</xdr:colOff>
      <xdr:row>61</xdr:row>
      <xdr:rowOff>31432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41609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21272</xdr:rowOff>
    </xdr:from>
    <xdr:to>
      <xdr:col>7</xdr:col>
      <xdr:colOff>31750</xdr:colOff>
      <xdr:row>63</xdr:row>
      <xdr:rowOff>122872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133049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9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人当たりの人件費・物件費が低くなっている要因は、ごみ処理業務及び消防業務を一部事務組合・広域連合で行っていることがあげられる。</a:t>
          </a:r>
        </a:p>
        <a:p>
          <a:r>
            <a:rPr kumimoji="1" lang="ja-JP" altLang="en-US" sz="1300">
              <a:latin typeface="ＭＳ Ｐゴシック" panose="020B0600070205080204" pitchFamily="50" charset="-128"/>
              <a:ea typeface="ＭＳ Ｐゴシック" panose="020B0600070205080204" pitchFamily="50" charset="-128"/>
            </a:rPr>
            <a:t>人件費は、給与改定や会計年度任用職員への勤勉手当支給開始により前年度比</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増となり、物件費は、小中学校教室への空調設置に伴うガス代・電気代の増加や、予防接種事業の拡大による委託費の増加により前年度比</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106288</xdr:rowOff>
    </xdr:from>
    <xdr:to>
      <xdr:col>23</xdr:col>
      <xdr:colOff>133350</xdr:colOff>
      <xdr:row>81</xdr:row>
      <xdr:rowOff>170942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93738"/>
          <a:ext cx="838200" cy="6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88176</xdr:rowOff>
    </xdr:from>
    <xdr:to>
      <xdr:col>19</xdr:col>
      <xdr:colOff>133350</xdr:colOff>
      <xdr:row>81</xdr:row>
      <xdr:rowOff>106288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75626"/>
          <a:ext cx="889000" cy="1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59919</xdr:rowOff>
    </xdr:from>
    <xdr:to>
      <xdr:col>15</xdr:col>
      <xdr:colOff>82550</xdr:colOff>
      <xdr:row>81</xdr:row>
      <xdr:rowOff>88176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47369"/>
          <a:ext cx="889000" cy="2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14458</xdr:rowOff>
    </xdr:from>
    <xdr:to>
      <xdr:col>11</xdr:col>
      <xdr:colOff>31750</xdr:colOff>
      <xdr:row>81</xdr:row>
      <xdr:rowOff>59919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01908"/>
          <a:ext cx="889000" cy="4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120142</xdr:rowOff>
    </xdr:from>
    <xdr:to>
      <xdr:col>23</xdr:col>
      <xdr:colOff>184150</xdr:colOff>
      <xdr:row>82</xdr:row>
      <xdr:rowOff>50292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136669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5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55488</xdr:rowOff>
    </xdr:from>
    <xdr:to>
      <xdr:col>19</xdr:col>
      <xdr:colOff>184150</xdr:colOff>
      <xdr:row>81</xdr:row>
      <xdr:rowOff>157088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4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167265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11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37376</xdr:rowOff>
    </xdr:from>
    <xdr:to>
      <xdr:col>15</xdr:col>
      <xdr:colOff>133350</xdr:colOff>
      <xdr:row>81</xdr:row>
      <xdr:rowOff>138976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2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149153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9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9119</xdr:rowOff>
    </xdr:from>
    <xdr:to>
      <xdr:col>11</xdr:col>
      <xdr:colOff>82550</xdr:colOff>
      <xdr:row>81</xdr:row>
      <xdr:rowOff>110719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9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120896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6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135108</xdr:rowOff>
    </xdr:from>
    <xdr:to>
      <xdr:col>7</xdr:col>
      <xdr:colOff>31750</xdr:colOff>
      <xdr:row>81</xdr:row>
      <xdr:rowOff>65258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5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75435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1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人事考課制度を人事評価制度に移行し、昇給を能力・実績に応じ実施するも、依然として類似団体平均、全国市平均のいずれもを上回っている。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年度は、前年度と比較して増加しており、これは定年延長による経験年数</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年以上の平均給料月額が上昇したことが主な原因である。</a:t>
          </a:r>
        </a:p>
        <a:p>
          <a:r>
            <a:rPr kumimoji="1" lang="ja-JP" altLang="en-US" sz="1300">
              <a:latin typeface="ＭＳ Ｐゴシック" panose="020B0600070205080204" pitchFamily="50" charset="-128"/>
              <a:ea typeface="ＭＳ Ｐゴシック" panose="020B0600070205080204" pitchFamily="50" charset="-128"/>
            </a:rPr>
            <a:t>定員適正化計画に基づき、民間活力の導入や再任用職員の採用を積極的に取り入れていくとともに、地域手当の見直しを行うなど、引き続き、給料の適正化に努める。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88</xdr:row>
      <xdr:rowOff>51707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1865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89</xdr:row>
      <xdr:rowOff>52614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18657"/>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89</xdr:row>
      <xdr:rowOff>52614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910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88</xdr:row>
      <xdr:rowOff>103414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3589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907</xdr:rowOff>
    </xdr:from>
    <xdr:to>
      <xdr:col>81</xdr:col>
      <xdr:colOff>95250</xdr:colOff>
      <xdr:row>88</xdr:row>
      <xdr:rowOff>102507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144434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6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1814</xdr:rowOff>
    </xdr:from>
    <xdr:to>
      <xdr:col>73</xdr:col>
      <xdr:colOff>44450</xdr:colOff>
      <xdr:row>89</xdr:row>
      <xdr:rowOff>103414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88191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類似団体平均、全国平均、愛知県平均をいずれも下回っている。</a:t>
          </a:r>
        </a:p>
        <a:p>
          <a:r>
            <a:rPr kumimoji="1" lang="ja-JP" altLang="en-US" sz="1300">
              <a:latin typeface="ＭＳ Ｐゴシック" panose="020B0600070205080204" pitchFamily="50" charset="-128"/>
              <a:ea typeface="ＭＳ Ｐゴシック" panose="020B0600070205080204" pitchFamily="50" charset="-128"/>
            </a:rPr>
            <a:t>当市は</a:t>
          </a:r>
          <a:r>
            <a:rPr kumimoji="1" lang="en-US" altLang="ja-JP" sz="1300">
              <a:latin typeface="ＭＳ Ｐゴシック" panose="020B0600070205080204" pitchFamily="50" charset="-128"/>
              <a:ea typeface="ＭＳ Ｐゴシック" panose="020B0600070205080204" pitchFamily="50" charset="-128"/>
            </a:rPr>
            <a:t>2030</a:t>
          </a:r>
          <a:r>
            <a:rPr kumimoji="1" lang="ja-JP" altLang="en-US" sz="1300">
              <a:latin typeface="ＭＳ Ｐゴシック" panose="020B0600070205080204" pitchFamily="50" charset="-128"/>
              <a:ea typeface="ＭＳ Ｐゴシック" panose="020B0600070205080204" pitchFamily="50" charset="-128"/>
            </a:rPr>
            <a:t>年ごろをピークに人口が減少に転じることが予測されるため、引き続き、住民サービスを低下させることなく、事務の合理化・職員の適正配置を図ることで、現在の水準を維持していくように努める。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37465</xdr:rowOff>
    </xdr:from>
    <xdr:to>
      <xdr:col>81</xdr:col>
      <xdr:colOff>44450</xdr:colOff>
      <xdr:row>60</xdr:row>
      <xdr:rowOff>59872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24465"/>
          <a:ext cx="8382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37465</xdr:rowOff>
    </xdr:from>
    <xdr:to>
      <xdr:col>77</xdr:col>
      <xdr:colOff>44450</xdr:colOff>
      <xdr:row>60</xdr:row>
      <xdr:rowOff>47806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2446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47806</xdr:rowOff>
    </xdr:from>
    <xdr:to>
      <xdr:col>72</xdr:col>
      <xdr:colOff>203200</xdr:colOff>
      <xdr:row>60</xdr:row>
      <xdr:rowOff>49530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3480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46083</xdr:rowOff>
    </xdr:from>
    <xdr:to>
      <xdr:col>68</xdr:col>
      <xdr:colOff>152400</xdr:colOff>
      <xdr:row>60</xdr:row>
      <xdr:rowOff>49530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3308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9072</xdr:rowOff>
    </xdr:from>
    <xdr:to>
      <xdr:col>81</xdr:col>
      <xdr:colOff>95250</xdr:colOff>
      <xdr:row>60</xdr:row>
      <xdr:rowOff>110672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25599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4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158115</xdr:rowOff>
    </xdr:from>
    <xdr:to>
      <xdr:col>77</xdr:col>
      <xdr:colOff>95250</xdr:colOff>
      <xdr:row>60</xdr:row>
      <xdr:rowOff>88265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98442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168456</xdr:rowOff>
    </xdr:from>
    <xdr:to>
      <xdr:col>73</xdr:col>
      <xdr:colOff>44450</xdr:colOff>
      <xdr:row>60</xdr:row>
      <xdr:rowOff>98606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108783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5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166733</xdr:rowOff>
    </xdr:from>
    <xdr:to>
      <xdr:col>64</xdr:col>
      <xdr:colOff>152400</xdr:colOff>
      <xdr:row>60</xdr:row>
      <xdr:rowOff>96883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107060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昨年度に引き続き、令和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年度も上昇した。大型事業である知立駅周辺土地区画整理事業及び知立連続立体交差事業に加え、施設の長寿命化にかかる事業費の増加により、今後の元利償還金は増加見込みである。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33020</xdr:rowOff>
    </xdr:from>
    <xdr:to>
      <xdr:col>81</xdr:col>
      <xdr:colOff>44450</xdr:colOff>
      <xdr:row>39</xdr:row>
      <xdr:rowOff>49106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195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39</xdr:row>
      <xdr:rowOff>33020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034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49106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7034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49106</xdr:rowOff>
    </xdr:from>
    <xdr:to>
      <xdr:col>68</xdr:col>
      <xdr:colOff>152400</xdr:colOff>
      <xdr:row>39</xdr:row>
      <xdr:rowOff>81280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7356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169756</xdr:rowOff>
    </xdr:from>
    <xdr:to>
      <xdr:col>81</xdr:col>
      <xdr:colOff>95250</xdr:colOff>
      <xdr:row>39</xdr:row>
      <xdr:rowOff>99906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2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153670</xdr:rowOff>
    </xdr:from>
    <xdr:to>
      <xdr:col>77</xdr:col>
      <xdr:colOff>95250</xdr:colOff>
      <xdr:row>39</xdr:row>
      <xdr:rowOff>83820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93997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169756</xdr:rowOff>
    </xdr:from>
    <xdr:to>
      <xdr:col>68</xdr:col>
      <xdr:colOff>203200</xdr:colOff>
      <xdr:row>39</xdr:row>
      <xdr:rowOff>99906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110083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30480</xdr:rowOff>
    </xdr:from>
    <xdr:to>
      <xdr:col>64</xdr:col>
      <xdr:colOff>152400</xdr:colOff>
      <xdr:row>39</xdr:row>
      <xdr:rowOff>132080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142257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将来負担額に対し、充当可能財源等が上回っているため、数値が計上されていない状態である。</a:t>
          </a:r>
        </a:p>
        <a:p>
          <a:r>
            <a:rPr kumimoji="1" lang="ja-JP" altLang="en-US" sz="1300">
              <a:latin typeface="ＭＳ Ｐゴシック" panose="020B0600070205080204" pitchFamily="50" charset="-128"/>
              <a:ea typeface="ＭＳ Ｐゴシック" panose="020B0600070205080204" pitchFamily="50" charset="-128"/>
            </a:rPr>
            <a:t>しかしながら、今後は大型事業である知立駅周辺土地区画整理事業及び知立連続立体交差事業に加え、施設の長寿命化にかかる事業費の増加により、新規地方債の発行は増加する見込みである。</a:t>
          </a:r>
        </a:p>
        <a:p>
          <a:r>
            <a:rPr kumimoji="1" lang="ja-JP" altLang="en-US" sz="1300">
              <a:latin typeface="ＭＳ Ｐゴシック" panose="020B0600070205080204" pitchFamily="50" charset="-128"/>
              <a:ea typeface="ＭＳ Ｐゴシック" panose="020B0600070205080204" pitchFamily="50" charset="-128"/>
            </a:rPr>
            <a:t>後世への負担を少しでも軽減するよう、新規事業の実施は費用対効果を十分検証したうえで決定し、健全な財政運営に努める。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72,646
66,988
16.31
28,418,662
26,677,189
1,534,726
15,157,115
14,807,613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主に、会計年度任用職員の報酬と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勤勉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手当の増加により、前年度から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今後も住民サービスを低下させることなく、業務の合理化・職員の適正配置を図ることで、人件費の抑制に努める。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168148</xdr:rowOff>
    </xdr:from>
    <xdr:to>
      <xdr:col>24</xdr:col>
      <xdr:colOff>25400</xdr:colOff>
      <xdr:row>37</xdr:row>
      <xdr:rowOff>37846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03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36</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6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36</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29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29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117348</xdr:rowOff>
    </xdr:from>
    <xdr:to>
      <xdr:col>20</xdr:col>
      <xdr:colOff>38100</xdr:colOff>
      <xdr:row>37</xdr:row>
      <xdr:rowOff>47498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類似団体平均、全国平均及び愛知県平均と比較すると高い率で推移している。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年度は小中学校教室への空調設置に伴うガス代・電気代の増加や、予防接種事業の拡大による委託費の増加により増加となった。引き続き、事務事業の見直しを図り、物件費の削減に努める。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73660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759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17</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14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17</xdr:row>
      <xdr:rowOff>100330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940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17</xdr:row>
      <xdr:rowOff>62230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940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22860</xdr:rowOff>
    </xdr:from>
    <xdr:to>
      <xdr:col>82</xdr:col>
      <xdr:colOff>158750</xdr:colOff>
      <xdr:row>18</xdr:row>
      <xdr:rowOff>124460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166387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全国平均及び愛知県平均を下回っているものの、依然として、類似団体平均は上回っている。令和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年度は、障害福祉サービス等の利用が増加したことにより経常収支比率の増加にもつながった。</a:t>
          </a:r>
        </a:p>
        <a:p>
          <a:r>
            <a:rPr kumimoji="1" lang="ja-JP" altLang="en-US" sz="1300">
              <a:latin typeface="ＭＳ Ｐゴシック" panose="020B0600070205080204" pitchFamily="50" charset="-128"/>
              <a:ea typeface="ＭＳ Ｐゴシック" panose="020B0600070205080204" pitchFamily="50" charset="-128"/>
            </a:rPr>
            <a:t>引き続き財政を圧迫しないよう削減に努める。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56</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48585"/>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50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86178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179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類似団体平均及び全国平均をいずれも下回っている。</a:t>
          </a:r>
        </a:p>
        <a:p>
          <a:r>
            <a:rPr kumimoji="1" lang="ja-JP" altLang="en-US" sz="1300">
              <a:latin typeface="ＭＳ Ｐゴシック" panose="020B0600070205080204" pitchFamily="50" charset="-128"/>
              <a:ea typeface="ＭＳ Ｐゴシック" panose="020B0600070205080204" pitchFamily="50" charset="-128"/>
            </a:rPr>
            <a:t>今後も各事業において、経費の削減及び歳入の適正化を図り、健全な財政運営に努める。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135165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098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57</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98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57</xdr:row>
      <xdr:rowOff>26307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33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57</xdr:row>
      <xdr:rowOff>15422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33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100892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87284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136072</xdr:rowOff>
    </xdr:from>
    <xdr:to>
      <xdr:col>65</xdr:col>
      <xdr:colOff>53975</xdr:colOff>
      <xdr:row>57</xdr:row>
      <xdr:rowOff>66222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76399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ごみ処理業務及び消防業務を一部事務組合・広域連合で行っているため、これらの団体への分担金が大半を占めている。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年度は、人件費相当額などが増加したことにより、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増となった。</a:t>
          </a:r>
        </a:p>
        <a:p>
          <a:r>
            <a:rPr kumimoji="1" lang="ja-JP" altLang="en-US" sz="1300">
              <a:latin typeface="ＭＳ Ｐゴシック" panose="020B0600070205080204" pitchFamily="50" charset="-128"/>
              <a:ea typeface="ＭＳ Ｐゴシック" panose="020B0600070205080204" pitchFamily="50" charset="-128"/>
            </a:rPr>
            <a:t>今後は「経営戦略」等に基づき、効率的な事業の展開を図っていくことで、下水道事業等の経営改善に努め補助費の削減に努めていく。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163576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763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149860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85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37</xdr:row>
      <xdr:rowOff>24130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854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公債費は全国平均及び類似団体平均をいずれも下回った。</a:t>
          </a:r>
        </a:p>
        <a:p>
          <a:r>
            <a:rPr kumimoji="1" lang="ja-JP" altLang="en-US" sz="1300">
              <a:latin typeface="ＭＳ Ｐゴシック" panose="020B0600070205080204" pitchFamily="50" charset="-128"/>
              <a:ea typeface="ＭＳ Ｐゴシック" panose="020B0600070205080204" pitchFamily="50" charset="-128"/>
            </a:rPr>
            <a:t>今後は、知立駅周辺土地区画整理事業及び知立連続立体交差事業に加え、施設の長寿命化にかかる事業費の増加により、新規地方債の発行が増加する見込みで、緊急性・住民ニーズを的確に把握した事業の選択により、さらなる健全な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02337"/>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117856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343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117856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206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76</xdr:row>
      <xdr:rowOff>99568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20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39624</xdr:rowOff>
    </xdr:from>
    <xdr:to>
      <xdr:col>11</xdr:col>
      <xdr:colOff>60325</xdr:colOff>
      <xdr:row>76</xdr:row>
      <xdr:rowOff>141224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151401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全国平均及び愛知県平均のいずれよりも高い水準である。各性質別の数値の改善が喫緊の課題であるものの、税収の急激な増加が見込めないため、事務事業の見直しを図り、引き続き経常経費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78</xdr:row>
      <xdr:rowOff>149861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19100"/>
          <a:ext cx="838200" cy="40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27939</xdr:rowOff>
    </xdr:from>
    <xdr:to>
      <xdr:col>78</xdr:col>
      <xdr:colOff>69850</xdr:colOff>
      <xdr:row>76</xdr:row>
      <xdr:rowOff>88900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581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5080</xdr:rowOff>
    </xdr:from>
    <xdr:to>
      <xdr:col>73</xdr:col>
      <xdr:colOff>180975</xdr:colOff>
      <xdr:row>76</xdr:row>
      <xdr:rowOff>27939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92380"/>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5080</xdr:rowOff>
    </xdr:from>
    <xdr:to>
      <xdr:col>69</xdr:col>
      <xdr:colOff>92075</xdr:colOff>
      <xdr:row>77</xdr:row>
      <xdr:rowOff>24130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9238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38100</xdr:rowOff>
    </xdr:from>
    <xdr:to>
      <xdr:col>78</xdr:col>
      <xdr:colOff>120650</xdr:colOff>
      <xdr:row>76</xdr:row>
      <xdr:rowOff>139700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124477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148589</xdr:rowOff>
    </xdr:from>
    <xdr:to>
      <xdr:col>74</xdr:col>
      <xdr:colOff>31750</xdr:colOff>
      <xdr:row>76</xdr:row>
      <xdr:rowOff>78739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63516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125730</xdr:rowOff>
    </xdr:from>
    <xdr:to>
      <xdr:col>69</xdr:col>
      <xdr:colOff>142875</xdr:colOff>
      <xdr:row>74</xdr:row>
      <xdr:rowOff>55880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40657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2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愛知県知立市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100940</xdr:rowOff>
    </xdr:from>
    <xdr:to>
      <xdr:col>29</xdr:col>
      <xdr:colOff>127000</xdr:colOff>
      <xdr:row>19</xdr:row>
      <xdr:rowOff>53143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4665"/>
          <a:ext cx="647700" cy="123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53143</xdr:rowOff>
    </xdr:from>
    <xdr:to>
      <xdr:col>26</xdr:col>
      <xdr:colOff>50800</xdr:colOff>
      <xdr:row>19</xdr:row>
      <xdr:rowOff>83566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58318"/>
          <a:ext cx="698500" cy="30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80594</xdr:rowOff>
    </xdr:from>
    <xdr:to>
      <xdr:col>22</xdr:col>
      <xdr:colOff>114300</xdr:colOff>
      <xdr:row>19</xdr:row>
      <xdr:rowOff>83566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85769"/>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80594</xdr:rowOff>
    </xdr:from>
    <xdr:to>
      <xdr:col>18</xdr:col>
      <xdr:colOff>177800</xdr:colOff>
      <xdr:row>19</xdr:row>
      <xdr:rowOff>81547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85769"/>
          <a:ext cx="698500" cy="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50140</xdr:rowOff>
    </xdr:from>
    <xdr:to>
      <xdr:col>29</xdr:col>
      <xdr:colOff>177800</xdr:colOff>
      <xdr:row>18</xdr:row>
      <xdr:rowOff>151740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3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22217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5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2343</xdr:rowOff>
    </xdr:from>
    <xdr:to>
      <xdr:col>26</xdr:col>
      <xdr:colOff>101600</xdr:colOff>
      <xdr:row>19</xdr:row>
      <xdr:rowOff>103943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07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88720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93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32766</xdr:rowOff>
    </xdr:from>
    <xdr:to>
      <xdr:col>22</xdr:col>
      <xdr:colOff>165100</xdr:colOff>
      <xdr:row>19</xdr:row>
      <xdr:rowOff>134366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7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119143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24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29794</xdr:rowOff>
    </xdr:from>
    <xdr:to>
      <xdr:col>19</xdr:col>
      <xdr:colOff>38100</xdr:colOff>
      <xdr:row>19</xdr:row>
      <xdr:rowOff>131394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34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116171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21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30747</xdr:rowOff>
    </xdr:from>
    <xdr:to>
      <xdr:col>15</xdr:col>
      <xdr:colOff>101600</xdr:colOff>
      <xdr:row>19</xdr:row>
      <xdr:rowOff>132347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35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117124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22693</xdr:rowOff>
    </xdr:from>
    <xdr:to>
      <xdr:col>29</xdr:col>
      <xdr:colOff>127000</xdr:colOff>
      <xdr:row>37</xdr:row>
      <xdr:rowOff>62796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47393"/>
          <a:ext cx="647700" cy="40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42287</xdr:rowOff>
    </xdr:from>
    <xdr:to>
      <xdr:col>26</xdr:col>
      <xdr:colOff>50800</xdr:colOff>
      <xdr:row>37</xdr:row>
      <xdr:rowOff>62796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66987"/>
          <a:ext cx="698500" cy="20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42287</xdr:rowOff>
    </xdr:from>
    <xdr:to>
      <xdr:col>22</xdr:col>
      <xdr:colOff>114300</xdr:colOff>
      <xdr:row>37</xdr:row>
      <xdr:rowOff>58387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66987"/>
          <a:ext cx="698500" cy="16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58387</xdr:rowOff>
    </xdr:from>
    <xdr:to>
      <xdr:col>18</xdr:col>
      <xdr:colOff>177800</xdr:colOff>
      <xdr:row>37</xdr:row>
      <xdr:rowOff>98066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83087"/>
          <a:ext cx="698500" cy="39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143343</xdr:rowOff>
    </xdr:from>
    <xdr:to>
      <xdr:col>29</xdr:col>
      <xdr:colOff>177800</xdr:colOff>
      <xdr:row>37</xdr:row>
      <xdr:rowOff>73493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96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115420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6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11996</xdr:rowOff>
    </xdr:from>
    <xdr:to>
      <xdr:col>26</xdr:col>
      <xdr:colOff>101600</xdr:colOff>
      <xdr:row>37</xdr:row>
      <xdr:rowOff>113596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36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98373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23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162937</xdr:rowOff>
    </xdr:from>
    <xdr:to>
      <xdr:col>22</xdr:col>
      <xdr:colOff>165100</xdr:colOff>
      <xdr:row>37</xdr:row>
      <xdr:rowOff>93087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16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77864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0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7587</xdr:rowOff>
    </xdr:from>
    <xdr:to>
      <xdr:col>19</xdr:col>
      <xdr:colOff>38100</xdr:colOff>
      <xdr:row>37</xdr:row>
      <xdr:rowOff>109187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32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93964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1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47266</xdr:rowOff>
    </xdr:from>
    <xdr:to>
      <xdr:col>15</xdr:col>
      <xdr:colOff>101600</xdr:colOff>
      <xdr:row>37</xdr:row>
      <xdr:rowOff>148866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71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133643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5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72,646
66,988
16.31
28,418,662
26,677,189
1,534,726
15,157,115
14,807,613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161564</xdr:rowOff>
    </xdr:from>
    <xdr:to>
      <xdr:col>24</xdr:col>
      <xdr:colOff>63500</xdr:colOff>
      <xdr:row>37</xdr:row>
      <xdr:rowOff>84852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3764"/>
          <a:ext cx="838200" cy="9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84852</xdr:rowOff>
    </xdr:from>
    <xdr:to>
      <xdr:col>19</xdr:col>
      <xdr:colOff>177800</xdr:colOff>
      <xdr:row>37</xdr:row>
      <xdr:rowOff>113509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8502"/>
          <a:ext cx="889000" cy="2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104332</xdr:rowOff>
    </xdr:from>
    <xdr:to>
      <xdr:col>15</xdr:col>
      <xdr:colOff>50800</xdr:colOff>
      <xdr:row>37</xdr:row>
      <xdr:rowOff>113509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47982"/>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104332</xdr:rowOff>
    </xdr:from>
    <xdr:to>
      <xdr:col>10</xdr:col>
      <xdr:colOff>114300</xdr:colOff>
      <xdr:row>37</xdr:row>
      <xdr:rowOff>107631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7982"/>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110764</xdr:rowOff>
    </xdr:from>
    <xdr:to>
      <xdr:col>24</xdr:col>
      <xdr:colOff>114300</xdr:colOff>
      <xdr:row>37</xdr:row>
      <xdr:rowOff>40914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89191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6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34052</xdr:rowOff>
    </xdr:from>
    <xdr:to>
      <xdr:col>20</xdr:col>
      <xdr:colOff>38100</xdr:colOff>
      <xdr:row>37</xdr:row>
      <xdr:rowOff>135652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126779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62709</xdr:rowOff>
    </xdr:from>
    <xdr:to>
      <xdr:col>15</xdr:col>
      <xdr:colOff>101600</xdr:colOff>
      <xdr:row>37</xdr:row>
      <xdr:rowOff>164309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155436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53532</xdr:rowOff>
    </xdr:from>
    <xdr:to>
      <xdr:col>10</xdr:col>
      <xdr:colOff>165100</xdr:colOff>
      <xdr:row>37</xdr:row>
      <xdr:rowOff>155132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146259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56831</xdr:rowOff>
    </xdr:from>
    <xdr:to>
      <xdr:col>6</xdr:col>
      <xdr:colOff>38100</xdr:colOff>
      <xdr:row>37</xdr:row>
      <xdr:rowOff>158431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149558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94611</xdr:rowOff>
    </xdr:from>
    <xdr:to>
      <xdr:col>24</xdr:col>
      <xdr:colOff>63500</xdr:colOff>
      <xdr:row>57</xdr:row>
      <xdr:rowOff>118353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67261"/>
          <a:ext cx="838200" cy="2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117928</xdr:rowOff>
    </xdr:from>
    <xdr:to>
      <xdr:col>19</xdr:col>
      <xdr:colOff>177800</xdr:colOff>
      <xdr:row>57</xdr:row>
      <xdr:rowOff>118353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90578"/>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117928</xdr:rowOff>
    </xdr:from>
    <xdr:to>
      <xdr:col>15</xdr:col>
      <xdr:colOff>50800</xdr:colOff>
      <xdr:row>57</xdr:row>
      <xdr:rowOff>156856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90578"/>
          <a:ext cx="88900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156856</xdr:rowOff>
    </xdr:from>
    <xdr:to>
      <xdr:col>10</xdr:col>
      <xdr:colOff>114300</xdr:colOff>
      <xdr:row>58</xdr:row>
      <xdr:rowOff>45223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29506"/>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43811</xdr:rowOff>
    </xdr:from>
    <xdr:to>
      <xdr:col>24</xdr:col>
      <xdr:colOff>114300</xdr:colOff>
      <xdr:row>57</xdr:row>
      <xdr:rowOff>145411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22238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9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67553</xdr:rowOff>
    </xdr:from>
    <xdr:to>
      <xdr:col>20</xdr:col>
      <xdr:colOff>38100</xdr:colOff>
      <xdr:row>57</xdr:row>
      <xdr:rowOff>169153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4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160280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3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67128</xdr:rowOff>
    </xdr:from>
    <xdr:to>
      <xdr:col>15</xdr:col>
      <xdr:colOff>101600</xdr:colOff>
      <xdr:row>57</xdr:row>
      <xdr:rowOff>168728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3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159855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3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106056</xdr:rowOff>
    </xdr:from>
    <xdr:to>
      <xdr:col>10</xdr:col>
      <xdr:colOff>165100</xdr:colOff>
      <xdr:row>58</xdr:row>
      <xdr:rowOff>36206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7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27333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7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165873</xdr:rowOff>
    </xdr:from>
    <xdr:to>
      <xdr:col>6</xdr:col>
      <xdr:colOff>38100</xdr:colOff>
      <xdr:row>58</xdr:row>
      <xdr:rowOff>96023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3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87150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3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63843</xdr:rowOff>
    </xdr:from>
    <xdr:to>
      <xdr:col>24</xdr:col>
      <xdr:colOff>63500</xdr:colOff>
      <xdr:row>78</xdr:row>
      <xdr:rowOff>71158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36943"/>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71158</xdr:rowOff>
    </xdr:from>
    <xdr:to>
      <xdr:col>19</xdr:col>
      <xdr:colOff>177800</xdr:colOff>
      <xdr:row>78</xdr:row>
      <xdr:rowOff>88951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44258"/>
          <a:ext cx="8890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88951</xdr:rowOff>
    </xdr:from>
    <xdr:to>
      <xdr:col>15</xdr:col>
      <xdr:colOff>50800</xdr:colOff>
      <xdr:row>78</xdr:row>
      <xdr:rowOff>111773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62051"/>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111468</xdr:rowOff>
    </xdr:from>
    <xdr:to>
      <xdr:col>10</xdr:col>
      <xdr:colOff>114300</xdr:colOff>
      <xdr:row>78</xdr:row>
      <xdr:rowOff>111773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84568"/>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13043</xdr:rowOff>
    </xdr:from>
    <xdr:to>
      <xdr:col>24</xdr:col>
      <xdr:colOff>114300</xdr:colOff>
      <xdr:row>78</xdr:row>
      <xdr:rowOff>114643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99420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20358</xdr:rowOff>
    </xdr:from>
    <xdr:to>
      <xdr:col>20</xdr:col>
      <xdr:colOff>38100</xdr:colOff>
      <xdr:row>78</xdr:row>
      <xdr:rowOff>121958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113085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8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38151</xdr:rowOff>
    </xdr:from>
    <xdr:to>
      <xdr:col>15</xdr:col>
      <xdr:colOff>101600</xdr:colOff>
      <xdr:row>78</xdr:row>
      <xdr:rowOff>139751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1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130878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0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60973</xdr:rowOff>
    </xdr:from>
    <xdr:to>
      <xdr:col>10</xdr:col>
      <xdr:colOff>165100</xdr:colOff>
      <xdr:row>78</xdr:row>
      <xdr:rowOff>162573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153700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2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60668</xdr:rowOff>
    </xdr:from>
    <xdr:to>
      <xdr:col>6</xdr:col>
      <xdr:colOff>38100</xdr:colOff>
      <xdr:row>78</xdr:row>
      <xdr:rowOff>162268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3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153395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2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143814</xdr:rowOff>
    </xdr:from>
    <xdr:to>
      <xdr:col>24</xdr:col>
      <xdr:colOff>63500</xdr:colOff>
      <xdr:row>97</xdr:row>
      <xdr:rowOff>99149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03014"/>
          <a:ext cx="838200" cy="1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99149</xdr:rowOff>
    </xdr:from>
    <xdr:to>
      <xdr:col>19</xdr:col>
      <xdr:colOff>177800</xdr:colOff>
      <xdr:row>97</xdr:row>
      <xdr:rowOff>134417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729799"/>
          <a:ext cx="889000" cy="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166839</xdr:rowOff>
    </xdr:from>
    <xdr:to>
      <xdr:col>15</xdr:col>
      <xdr:colOff>50800</xdr:colOff>
      <xdr:row>97</xdr:row>
      <xdr:rowOff>134417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26039"/>
          <a:ext cx="889000" cy="13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166839</xdr:rowOff>
    </xdr:from>
    <xdr:to>
      <xdr:col>10</xdr:col>
      <xdr:colOff>114300</xdr:colOff>
      <xdr:row>98</xdr:row>
      <xdr:rowOff>103746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26039"/>
          <a:ext cx="889000" cy="27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93014</xdr:rowOff>
    </xdr:from>
    <xdr:to>
      <xdr:col>24</xdr:col>
      <xdr:colOff>114300</xdr:colOff>
      <xdr:row>97</xdr:row>
      <xdr:rowOff>23164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5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71441</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3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48349</xdr:rowOff>
    </xdr:from>
    <xdr:to>
      <xdr:col>20</xdr:col>
      <xdr:colOff>38100</xdr:colOff>
      <xdr:row>97</xdr:row>
      <xdr:rowOff>149949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7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141076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83617</xdr:rowOff>
    </xdr:from>
    <xdr:to>
      <xdr:col>15</xdr:col>
      <xdr:colOff>101600</xdr:colOff>
      <xdr:row>98</xdr:row>
      <xdr:rowOff>13767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1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4894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0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116039</xdr:rowOff>
    </xdr:from>
    <xdr:to>
      <xdr:col>10</xdr:col>
      <xdr:colOff>165100</xdr:colOff>
      <xdr:row>97</xdr:row>
      <xdr:rowOff>46189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7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37316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66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52946</xdr:rowOff>
    </xdr:from>
    <xdr:to>
      <xdr:col>6</xdr:col>
      <xdr:colOff>38100</xdr:colOff>
      <xdr:row>98</xdr:row>
      <xdr:rowOff>154546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5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145673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4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8135</xdr:rowOff>
    </xdr:from>
    <xdr:to>
      <xdr:col>55</xdr:col>
      <xdr:colOff>0</xdr:colOff>
      <xdr:row>39</xdr:row>
      <xdr:rowOff>12206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694685"/>
          <a:ext cx="838200" cy="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124264</xdr:rowOff>
    </xdr:from>
    <xdr:to>
      <xdr:col>50</xdr:col>
      <xdr:colOff>114300</xdr:colOff>
      <xdr:row>39</xdr:row>
      <xdr:rowOff>8135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639364"/>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124264</xdr:rowOff>
    </xdr:from>
    <xdr:to>
      <xdr:col>45</xdr:col>
      <xdr:colOff>177800</xdr:colOff>
      <xdr:row>39</xdr:row>
      <xdr:rowOff>9724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639364"/>
          <a:ext cx="889000" cy="5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31822</xdr:rowOff>
    </xdr:from>
    <xdr:to>
      <xdr:col>41</xdr:col>
      <xdr:colOff>50800</xdr:colOff>
      <xdr:row>39</xdr:row>
      <xdr:rowOff>9724</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518222"/>
          <a:ext cx="889000" cy="117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132856</xdr:rowOff>
    </xdr:from>
    <xdr:to>
      <xdr:col>55</xdr:col>
      <xdr:colOff>50800</xdr:colOff>
      <xdr:row>39</xdr:row>
      <xdr:rowOff>63006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4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111283</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6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128785</xdr:rowOff>
    </xdr:from>
    <xdr:to>
      <xdr:col>50</xdr:col>
      <xdr:colOff>165100</xdr:colOff>
      <xdr:row>39</xdr:row>
      <xdr:rowOff>58935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4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50062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73464</xdr:rowOff>
    </xdr:from>
    <xdr:to>
      <xdr:col>46</xdr:col>
      <xdr:colOff>38100</xdr:colOff>
      <xdr:row>39</xdr:row>
      <xdr:rowOff>3614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5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166191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8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130374</xdr:rowOff>
    </xdr:from>
    <xdr:to>
      <xdr:col>41</xdr:col>
      <xdr:colOff>101600</xdr:colOff>
      <xdr:row>39</xdr:row>
      <xdr:rowOff>60524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51651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3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152472</xdr:rowOff>
    </xdr:from>
    <xdr:to>
      <xdr:col>36</xdr:col>
      <xdr:colOff>165100</xdr:colOff>
      <xdr:row>32</xdr:row>
      <xdr:rowOff>82622</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46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73749</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560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53224</xdr:rowOff>
    </xdr:from>
    <xdr:to>
      <xdr:col>55</xdr:col>
      <xdr:colOff>0</xdr:colOff>
      <xdr:row>58</xdr:row>
      <xdr:rowOff>48130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825874"/>
          <a:ext cx="838200" cy="16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48130</xdr:rowOff>
    </xdr:from>
    <xdr:to>
      <xdr:col>50</xdr:col>
      <xdr:colOff>114300</xdr:colOff>
      <xdr:row>58</xdr:row>
      <xdr:rowOff>122539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992230"/>
          <a:ext cx="889000" cy="7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122539</xdr:rowOff>
    </xdr:from>
    <xdr:to>
      <xdr:col>45</xdr:col>
      <xdr:colOff>177800</xdr:colOff>
      <xdr:row>58</xdr:row>
      <xdr:rowOff>156780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10066639"/>
          <a:ext cx="889000" cy="3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51918</xdr:rowOff>
    </xdr:from>
    <xdr:to>
      <xdr:col>41</xdr:col>
      <xdr:colOff>50800</xdr:colOff>
      <xdr:row>58</xdr:row>
      <xdr:rowOff>156780</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824568"/>
          <a:ext cx="889000" cy="27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2424</xdr:rowOff>
    </xdr:from>
    <xdr:to>
      <xdr:col>55</xdr:col>
      <xdr:colOff>50800</xdr:colOff>
      <xdr:row>57</xdr:row>
      <xdr:rowOff>104024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77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152301</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75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168780</xdr:rowOff>
    </xdr:from>
    <xdr:to>
      <xdr:col>50</xdr:col>
      <xdr:colOff>165100</xdr:colOff>
      <xdr:row>58</xdr:row>
      <xdr:rowOff>98930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94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90057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1003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71739</xdr:rowOff>
    </xdr:from>
    <xdr:to>
      <xdr:col>46</xdr:col>
      <xdr:colOff>38100</xdr:colOff>
      <xdr:row>59</xdr:row>
      <xdr:rowOff>1889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1001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164466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101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105980</xdr:rowOff>
    </xdr:from>
    <xdr:to>
      <xdr:col>41</xdr:col>
      <xdr:colOff>101600</xdr:colOff>
      <xdr:row>59</xdr:row>
      <xdr:rowOff>36130</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1005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27257</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1014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1118</xdr:rowOff>
    </xdr:from>
    <xdr:to>
      <xdr:col>36</xdr:col>
      <xdr:colOff>165100</xdr:colOff>
      <xdr:row>57</xdr:row>
      <xdr:rowOff>102718</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77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93845</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86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41745</xdr:rowOff>
    </xdr:from>
    <xdr:to>
      <xdr:col>55</xdr:col>
      <xdr:colOff>0</xdr:colOff>
      <xdr:row>77</xdr:row>
      <xdr:rowOff>162080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243395"/>
          <a:ext cx="838200" cy="1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41745</xdr:rowOff>
    </xdr:from>
    <xdr:to>
      <xdr:col>50</xdr:col>
      <xdr:colOff>114300</xdr:colOff>
      <xdr:row>78</xdr:row>
      <xdr:rowOff>65565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243395"/>
          <a:ext cx="889000" cy="19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162148</xdr:rowOff>
    </xdr:from>
    <xdr:to>
      <xdr:col>45</xdr:col>
      <xdr:colOff>177800</xdr:colOff>
      <xdr:row>78</xdr:row>
      <xdr:rowOff>65565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363798"/>
          <a:ext cx="889000" cy="7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116748</xdr:rowOff>
    </xdr:from>
    <xdr:to>
      <xdr:col>41</xdr:col>
      <xdr:colOff>50800</xdr:colOff>
      <xdr:row>77</xdr:row>
      <xdr:rowOff>162148</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18398"/>
          <a:ext cx="889000" cy="4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111280</xdr:rowOff>
    </xdr:from>
    <xdr:to>
      <xdr:col>55</xdr:col>
      <xdr:colOff>50800</xdr:colOff>
      <xdr:row>78</xdr:row>
      <xdr:rowOff>41430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1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89707</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29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162395</xdr:rowOff>
    </xdr:from>
    <xdr:to>
      <xdr:col>50</xdr:col>
      <xdr:colOff>165100</xdr:colOff>
      <xdr:row>77</xdr:row>
      <xdr:rowOff>92545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1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109072</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96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14765</xdr:rowOff>
    </xdr:from>
    <xdr:to>
      <xdr:col>46</xdr:col>
      <xdr:colOff>38100</xdr:colOff>
      <xdr:row>78</xdr:row>
      <xdr:rowOff>116365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8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107492</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8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111348</xdr:rowOff>
    </xdr:from>
    <xdr:to>
      <xdr:col>41</xdr:col>
      <xdr:colOff>101600</xdr:colOff>
      <xdr:row>78</xdr:row>
      <xdr:rowOff>41498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32625</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0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65948</xdr:rowOff>
    </xdr:from>
    <xdr:to>
      <xdr:col>36</xdr:col>
      <xdr:colOff>165100</xdr:colOff>
      <xdr:row>77</xdr:row>
      <xdr:rowOff>167548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26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158675</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36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139750</xdr:rowOff>
    </xdr:from>
    <xdr:to>
      <xdr:col>55</xdr:col>
      <xdr:colOff>0</xdr:colOff>
      <xdr:row>98</xdr:row>
      <xdr:rowOff>127732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770400"/>
          <a:ext cx="838200" cy="15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35638</xdr:rowOff>
    </xdr:from>
    <xdr:to>
      <xdr:col>50</xdr:col>
      <xdr:colOff>114300</xdr:colOff>
      <xdr:row>98</xdr:row>
      <xdr:rowOff>127732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837738"/>
          <a:ext cx="889000" cy="9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35638</xdr:rowOff>
    </xdr:from>
    <xdr:to>
      <xdr:col>45</xdr:col>
      <xdr:colOff>177800</xdr:colOff>
      <xdr:row>98</xdr:row>
      <xdr:rowOff>96952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837738"/>
          <a:ext cx="889000" cy="6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71137</xdr:rowOff>
    </xdr:from>
    <xdr:to>
      <xdr:col>41</xdr:col>
      <xdr:colOff>50800</xdr:colOff>
      <xdr:row>98</xdr:row>
      <xdr:rowOff>96952</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701787"/>
          <a:ext cx="889000" cy="19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88950</xdr:rowOff>
    </xdr:from>
    <xdr:to>
      <xdr:col>55</xdr:col>
      <xdr:colOff>50800</xdr:colOff>
      <xdr:row>98</xdr:row>
      <xdr:rowOff>19100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7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67377</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69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76932</xdr:rowOff>
    </xdr:from>
    <xdr:to>
      <xdr:col>50</xdr:col>
      <xdr:colOff>165100</xdr:colOff>
      <xdr:row>99</xdr:row>
      <xdr:rowOff>7082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169659</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404428" y="169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156288</xdr:rowOff>
    </xdr:from>
    <xdr:to>
      <xdr:col>46</xdr:col>
      <xdr:colOff>38100</xdr:colOff>
      <xdr:row>98</xdr:row>
      <xdr:rowOff>86438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77565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7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46152</xdr:rowOff>
    </xdr:from>
    <xdr:to>
      <xdr:col>41</xdr:col>
      <xdr:colOff>101600</xdr:colOff>
      <xdr:row>98</xdr:row>
      <xdr:rowOff>147752</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8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138879</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94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20337</xdr:rowOff>
    </xdr:from>
    <xdr:to>
      <xdr:col>36</xdr:col>
      <xdr:colOff>165100</xdr:colOff>
      <xdr:row>97</xdr:row>
      <xdr:rowOff>121937</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5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113064</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4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40570</xdr:rowOff>
    </xdr:from>
    <xdr:to>
      <xdr:col>85</xdr:col>
      <xdr:colOff>127000</xdr:colOff>
      <xdr:row>77</xdr:row>
      <xdr:rowOff>52815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242220"/>
          <a:ext cx="838200" cy="1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33761</xdr:rowOff>
    </xdr:from>
    <xdr:to>
      <xdr:col>81</xdr:col>
      <xdr:colOff>50800</xdr:colOff>
      <xdr:row>77</xdr:row>
      <xdr:rowOff>40570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235411"/>
          <a:ext cx="8890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167050</xdr:rowOff>
    </xdr:from>
    <xdr:to>
      <xdr:col>76</xdr:col>
      <xdr:colOff>114300</xdr:colOff>
      <xdr:row>77</xdr:row>
      <xdr:rowOff>33761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197250"/>
          <a:ext cx="889000" cy="3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167050</xdr:rowOff>
    </xdr:from>
    <xdr:to>
      <xdr:col>71</xdr:col>
      <xdr:colOff>177800</xdr:colOff>
      <xdr:row>77</xdr:row>
      <xdr:rowOff>68850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197250"/>
          <a:ext cx="889000" cy="7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2015</xdr:rowOff>
    </xdr:from>
    <xdr:to>
      <xdr:col>85</xdr:col>
      <xdr:colOff>177800</xdr:colOff>
      <xdr:row>77</xdr:row>
      <xdr:rowOff>103615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0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151892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8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161220</xdr:rowOff>
    </xdr:from>
    <xdr:to>
      <xdr:col>81</xdr:col>
      <xdr:colOff>101600</xdr:colOff>
      <xdr:row>77</xdr:row>
      <xdr:rowOff>91370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82497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8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154411</xdr:rowOff>
    </xdr:from>
    <xdr:to>
      <xdr:col>76</xdr:col>
      <xdr:colOff>165100</xdr:colOff>
      <xdr:row>77</xdr:row>
      <xdr:rowOff>84561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8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75688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7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116250</xdr:rowOff>
    </xdr:from>
    <xdr:to>
      <xdr:col>72</xdr:col>
      <xdr:colOff>38100</xdr:colOff>
      <xdr:row>77</xdr:row>
      <xdr:rowOff>46400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37527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18050</xdr:rowOff>
    </xdr:from>
    <xdr:to>
      <xdr:col>67</xdr:col>
      <xdr:colOff>101600</xdr:colOff>
      <xdr:row>77</xdr:row>
      <xdr:rowOff>119650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110777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1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16154</xdr:rowOff>
    </xdr:from>
    <xdr:to>
      <xdr:col>85</xdr:col>
      <xdr:colOff>127000</xdr:colOff>
      <xdr:row>99</xdr:row>
      <xdr:rowOff>38139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989704"/>
          <a:ext cx="838200" cy="2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78143</xdr:rowOff>
    </xdr:from>
    <xdr:to>
      <xdr:col>81</xdr:col>
      <xdr:colOff>50800</xdr:colOff>
      <xdr:row>99</xdr:row>
      <xdr:rowOff>16154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880243"/>
          <a:ext cx="889000" cy="10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59195</xdr:rowOff>
    </xdr:from>
    <xdr:to>
      <xdr:col>76</xdr:col>
      <xdr:colOff>114300</xdr:colOff>
      <xdr:row>98</xdr:row>
      <xdr:rowOff>78143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61295"/>
          <a:ext cx="889000" cy="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59195</xdr:rowOff>
    </xdr:from>
    <xdr:to>
      <xdr:col>71</xdr:col>
      <xdr:colOff>177800</xdr:colOff>
      <xdr:row>99</xdr:row>
      <xdr:rowOff>6820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61295"/>
          <a:ext cx="889000" cy="1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158789</xdr:rowOff>
    </xdr:from>
    <xdr:to>
      <xdr:col>85</xdr:col>
      <xdr:colOff>177800</xdr:colOff>
      <xdr:row>99</xdr:row>
      <xdr:rowOff>88939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6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73716</xdr:rowOff>
    </xdr:from>
    <xdr:ext cx="378565"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75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136804</xdr:rowOff>
    </xdr:from>
    <xdr:to>
      <xdr:col>81</xdr:col>
      <xdr:colOff>101600</xdr:colOff>
      <xdr:row>99</xdr:row>
      <xdr:rowOff>66954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3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58081</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703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27343</xdr:rowOff>
    </xdr:from>
    <xdr:to>
      <xdr:col>76</xdr:col>
      <xdr:colOff>165100</xdr:colOff>
      <xdr:row>98</xdr:row>
      <xdr:rowOff>128943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120070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92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8395</xdr:rowOff>
    </xdr:from>
    <xdr:to>
      <xdr:col>72</xdr:col>
      <xdr:colOff>38100</xdr:colOff>
      <xdr:row>98</xdr:row>
      <xdr:rowOff>109995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101122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9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127470</xdr:rowOff>
    </xdr:from>
    <xdr:to>
      <xdr:col>67</xdr:col>
      <xdr:colOff>101600</xdr:colOff>
      <xdr:row>99</xdr:row>
      <xdr:rowOff>57620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48747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163246</xdr:rowOff>
    </xdr:from>
    <xdr:to>
      <xdr:col>116</xdr:col>
      <xdr:colOff>63500</xdr:colOff>
      <xdr:row>37</xdr:row>
      <xdr:rowOff>79121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335446"/>
          <a:ext cx="8382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79121</xdr:rowOff>
    </xdr:from>
    <xdr:to>
      <xdr:col>111</xdr:col>
      <xdr:colOff>177800</xdr:colOff>
      <xdr:row>37</xdr:row>
      <xdr:rowOff>110256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422771"/>
          <a:ext cx="889000" cy="3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58044</xdr:rowOff>
    </xdr:from>
    <xdr:to>
      <xdr:col>107</xdr:col>
      <xdr:colOff>50800</xdr:colOff>
      <xdr:row>37</xdr:row>
      <xdr:rowOff>110256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401694"/>
          <a:ext cx="889000" cy="5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52192</xdr:rowOff>
    </xdr:from>
    <xdr:to>
      <xdr:col>102</xdr:col>
      <xdr:colOff>114300</xdr:colOff>
      <xdr:row>37</xdr:row>
      <xdr:rowOff>58044</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395842"/>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112446</xdr:rowOff>
    </xdr:from>
    <xdr:to>
      <xdr:col>116</xdr:col>
      <xdr:colOff>114300</xdr:colOff>
      <xdr:row>37</xdr:row>
      <xdr:rowOff>42596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2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135323</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1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28321</xdr:rowOff>
    </xdr:from>
    <xdr:to>
      <xdr:col>112</xdr:col>
      <xdr:colOff>38100</xdr:colOff>
      <xdr:row>37</xdr:row>
      <xdr:rowOff>129921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146448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14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59456</xdr:rowOff>
    </xdr:from>
    <xdr:to>
      <xdr:col>107</xdr:col>
      <xdr:colOff>101600</xdr:colOff>
      <xdr:row>37</xdr:row>
      <xdr:rowOff>161057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4031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6133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17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7244</xdr:rowOff>
    </xdr:from>
    <xdr:to>
      <xdr:col>102</xdr:col>
      <xdr:colOff>165100</xdr:colOff>
      <xdr:row>37</xdr:row>
      <xdr:rowOff>108844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35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125371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12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xdr:rowOff>
    </xdr:from>
    <xdr:to>
      <xdr:col>98</xdr:col>
      <xdr:colOff>38100</xdr:colOff>
      <xdr:row>37</xdr:row>
      <xdr:rowOff>102992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34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119519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12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70069</xdr:rowOff>
    </xdr:from>
    <xdr:to>
      <xdr:col>116</xdr:col>
      <xdr:colOff>63500</xdr:colOff>
      <xdr:row>58</xdr:row>
      <xdr:rowOff>70480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14169"/>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69886</xdr:rowOff>
    </xdr:from>
    <xdr:to>
      <xdr:col>111</xdr:col>
      <xdr:colOff>177800</xdr:colOff>
      <xdr:row>58</xdr:row>
      <xdr:rowOff>70069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1398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69886</xdr:rowOff>
    </xdr:from>
    <xdr:to>
      <xdr:col>107</xdr:col>
      <xdr:colOff>50800</xdr:colOff>
      <xdr:row>58</xdr:row>
      <xdr:rowOff>69931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13986"/>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69931</xdr:rowOff>
    </xdr:from>
    <xdr:to>
      <xdr:col>102</xdr:col>
      <xdr:colOff>114300</xdr:colOff>
      <xdr:row>58</xdr:row>
      <xdr:rowOff>70160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1403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19680</xdr:rowOff>
    </xdr:from>
    <xdr:to>
      <xdr:col>116</xdr:col>
      <xdr:colOff>114300</xdr:colOff>
      <xdr:row>58</xdr:row>
      <xdr:rowOff>121280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6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106057</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19269</xdr:rowOff>
    </xdr:from>
    <xdr:to>
      <xdr:col>112</xdr:col>
      <xdr:colOff>38100</xdr:colOff>
      <xdr:row>58</xdr:row>
      <xdr:rowOff>120869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6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111996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5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19086</xdr:rowOff>
    </xdr:from>
    <xdr:to>
      <xdr:col>107</xdr:col>
      <xdr:colOff>101600</xdr:colOff>
      <xdr:row>58</xdr:row>
      <xdr:rowOff>120686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6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111813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5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19131</xdr:rowOff>
    </xdr:from>
    <xdr:to>
      <xdr:col>102</xdr:col>
      <xdr:colOff>165100</xdr:colOff>
      <xdr:row>58</xdr:row>
      <xdr:rowOff>120731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6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111858</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5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19360</xdr:rowOff>
    </xdr:from>
    <xdr:to>
      <xdr:col>98</xdr:col>
      <xdr:colOff>38100</xdr:colOff>
      <xdr:row>58</xdr:row>
      <xdr:rowOff>120960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112087</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5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164252</xdr:rowOff>
    </xdr:from>
    <xdr:to>
      <xdr:col>116</xdr:col>
      <xdr:colOff>63500</xdr:colOff>
      <xdr:row>78</xdr:row>
      <xdr:rowOff>60719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365902"/>
          <a:ext cx="838200" cy="6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60719</xdr:rowOff>
    </xdr:from>
    <xdr:to>
      <xdr:col>111</xdr:col>
      <xdr:colOff>177800</xdr:colOff>
      <xdr:row>78</xdr:row>
      <xdr:rowOff>73041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433819"/>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73041</xdr:rowOff>
    </xdr:from>
    <xdr:to>
      <xdr:col>107</xdr:col>
      <xdr:colOff>50800</xdr:colOff>
      <xdr:row>78</xdr:row>
      <xdr:rowOff>94414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446141"/>
          <a:ext cx="889000" cy="2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94414</xdr:rowOff>
    </xdr:from>
    <xdr:to>
      <xdr:col>102</xdr:col>
      <xdr:colOff>114300</xdr:colOff>
      <xdr:row>78</xdr:row>
      <xdr:rowOff>110553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467514"/>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113452</xdr:rowOff>
    </xdr:from>
    <xdr:to>
      <xdr:col>116</xdr:col>
      <xdr:colOff>114300</xdr:colOff>
      <xdr:row>78</xdr:row>
      <xdr:rowOff>43602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3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91879</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9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9919</xdr:rowOff>
    </xdr:from>
    <xdr:to>
      <xdr:col>112</xdr:col>
      <xdr:colOff>38100</xdr:colOff>
      <xdr:row>78</xdr:row>
      <xdr:rowOff>111519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3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102646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47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22241</xdr:rowOff>
    </xdr:from>
    <xdr:to>
      <xdr:col>107</xdr:col>
      <xdr:colOff>101600</xdr:colOff>
      <xdr:row>78</xdr:row>
      <xdr:rowOff>123841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39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114968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48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43614</xdr:rowOff>
    </xdr:from>
    <xdr:to>
      <xdr:col>102</xdr:col>
      <xdr:colOff>165100</xdr:colOff>
      <xdr:row>78</xdr:row>
      <xdr:rowOff>145214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4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136341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5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59753</xdr:rowOff>
    </xdr:from>
    <xdr:to>
      <xdr:col>98</xdr:col>
      <xdr:colOff>38100</xdr:colOff>
      <xdr:row>78</xdr:row>
      <xdr:rowOff>161353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4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152480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52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全ての性質別歳出において、類似団体を下回るコストである。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年度の特徴として、人件費は、会計年度任用職員の報酬と勤勉手当の増加により全体的に増加し、扶助費は、定額減税補足給付金給付事業など国の政策により増加した。</a:t>
          </a:r>
        </a:p>
        <a:p>
          <a:r>
            <a:rPr kumimoji="1" lang="ja-JP" altLang="en-US" sz="1300">
              <a:latin typeface="ＭＳ Ｐゴシック" panose="020B0600070205080204" pitchFamily="50" charset="-128"/>
              <a:ea typeface="ＭＳ Ｐゴシック" panose="020B0600070205080204" pitchFamily="50" charset="-128"/>
            </a:rPr>
            <a:t>また、公立保育園の大規模改修や、企業立地の推進のための道路改良などにより普通建設費も増加した。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愛知県知立市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72,646
66,988
16.31
28,418,662
26,677,189
1,534,726
15,157,115
14,807,613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41859</xdr:rowOff>
    </xdr:from>
    <xdr:to>
      <xdr:col>24</xdr:col>
      <xdr:colOff>63500</xdr:colOff>
      <xdr:row>35</xdr:row>
      <xdr:rowOff>55118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42609"/>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55118</xdr:rowOff>
    </xdr:from>
    <xdr:to>
      <xdr:col>19</xdr:col>
      <xdr:colOff>177800</xdr:colOff>
      <xdr:row>35</xdr:row>
      <xdr:rowOff>95809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55868"/>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95809</xdr:rowOff>
    </xdr:from>
    <xdr:to>
      <xdr:col>15</xdr:col>
      <xdr:colOff>50800</xdr:colOff>
      <xdr:row>35</xdr:row>
      <xdr:rowOff>111354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96559"/>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50546</xdr:rowOff>
    </xdr:from>
    <xdr:to>
      <xdr:col>10</xdr:col>
      <xdr:colOff>114300</xdr:colOff>
      <xdr:row>35</xdr:row>
      <xdr:rowOff>111354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51296"/>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13936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4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4318</xdr:rowOff>
    </xdr:from>
    <xdr:to>
      <xdr:col>20</xdr:col>
      <xdr:colOff>38100</xdr:colOff>
      <xdr:row>35</xdr:row>
      <xdr:rowOff>105918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122445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45009</xdr:rowOff>
    </xdr:from>
    <xdr:to>
      <xdr:col>15</xdr:col>
      <xdr:colOff>101600</xdr:colOff>
      <xdr:row>35</xdr:row>
      <xdr:rowOff>146609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4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163136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2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60554</xdr:rowOff>
    </xdr:from>
    <xdr:to>
      <xdr:col>10</xdr:col>
      <xdr:colOff>165100</xdr:colOff>
      <xdr:row>35</xdr:row>
      <xdr:rowOff>162154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3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171196</xdr:rowOff>
    </xdr:from>
    <xdr:to>
      <xdr:col>6</xdr:col>
      <xdr:colOff>38100</xdr:colOff>
      <xdr:row>35</xdr:row>
      <xdr:rowOff>101346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117873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105250</xdr:rowOff>
    </xdr:from>
    <xdr:to>
      <xdr:col>24</xdr:col>
      <xdr:colOff>63500</xdr:colOff>
      <xdr:row>57</xdr:row>
      <xdr:rowOff>135455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77900"/>
          <a:ext cx="838200" cy="3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100297</xdr:rowOff>
    </xdr:from>
    <xdr:to>
      <xdr:col>19</xdr:col>
      <xdr:colOff>177800</xdr:colOff>
      <xdr:row>57</xdr:row>
      <xdr:rowOff>135455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72947"/>
          <a:ext cx="889000" cy="3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78763</xdr:rowOff>
    </xdr:from>
    <xdr:to>
      <xdr:col>15</xdr:col>
      <xdr:colOff>50800</xdr:colOff>
      <xdr:row>57</xdr:row>
      <xdr:rowOff>100297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51413"/>
          <a:ext cx="88900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7707</xdr:rowOff>
    </xdr:from>
    <xdr:to>
      <xdr:col>10</xdr:col>
      <xdr:colOff>114300</xdr:colOff>
      <xdr:row>57</xdr:row>
      <xdr:rowOff>78763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94557"/>
          <a:ext cx="889000" cy="75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54450</xdr:rowOff>
    </xdr:from>
    <xdr:to>
      <xdr:col>24</xdr:col>
      <xdr:colOff>114300</xdr:colOff>
      <xdr:row>57</xdr:row>
      <xdr:rowOff>156050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140827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84655</xdr:rowOff>
    </xdr:from>
    <xdr:to>
      <xdr:col>20</xdr:col>
      <xdr:colOff>38100</xdr:colOff>
      <xdr:row>58</xdr:row>
      <xdr:rowOff>14805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5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5932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5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49497</xdr:rowOff>
    </xdr:from>
    <xdr:to>
      <xdr:col>15</xdr:col>
      <xdr:colOff>101600</xdr:colOff>
      <xdr:row>57</xdr:row>
      <xdr:rowOff>151097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2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142224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1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27963</xdr:rowOff>
    </xdr:from>
    <xdr:to>
      <xdr:col>10</xdr:col>
      <xdr:colOff>165100</xdr:colOff>
      <xdr:row>57</xdr:row>
      <xdr:rowOff>129563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120690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128357</xdr:rowOff>
    </xdr:from>
    <xdr:to>
      <xdr:col>6</xdr:col>
      <xdr:colOff>38100</xdr:colOff>
      <xdr:row>53</xdr:row>
      <xdr:rowOff>58507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4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49634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3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138481</xdr:rowOff>
    </xdr:from>
    <xdr:to>
      <xdr:col>24</xdr:col>
      <xdr:colOff>63500</xdr:colOff>
      <xdr:row>78</xdr:row>
      <xdr:rowOff>52930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8681"/>
          <a:ext cx="838200" cy="25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52930</xdr:rowOff>
    </xdr:from>
    <xdr:to>
      <xdr:col>19</xdr:col>
      <xdr:colOff>177800</xdr:colOff>
      <xdr:row>78</xdr:row>
      <xdr:rowOff>93315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26030"/>
          <a:ext cx="8890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10475</xdr:rowOff>
    </xdr:from>
    <xdr:to>
      <xdr:col>15</xdr:col>
      <xdr:colOff>50800</xdr:colOff>
      <xdr:row>78</xdr:row>
      <xdr:rowOff>93315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83575"/>
          <a:ext cx="889000" cy="8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10475</xdr:rowOff>
    </xdr:from>
    <xdr:to>
      <xdr:col>10</xdr:col>
      <xdr:colOff>114300</xdr:colOff>
      <xdr:row>79</xdr:row>
      <xdr:rowOff>95210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83575"/>
          <a:ext cx="889000" cy="25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87681</xdr:rowOff>
    </xdr:from>
    <xdr:to>
      <xdr:col>24</xdr:col>
      <xdr:colOff>114300</xdr:colOff>
      <xdr:row>77</xdr:row>
      <xdr:rowOff>17831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66108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2130</xdr:rowOff>
    </xdr:from>
    <xdr:to>
      <xdr:col>20</xdr:col>
      <xdr:colOff>38100</xdr:colOff>
      <xdr:row>78</xdr:row>
      <xdr:rowOff>103730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7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94857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6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42515</xdr:rowOff>
    </xdr:from>
    <xdr:to>
      <xdr:col>15</xdr:col>
      <xdr:colOff>101600</xdr:colOff>
      <xdr:row>78</xdr:row>
      <xdr:rowOff>144115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135242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0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131125</xdr:rowOff>
    </xdr:from>
    <xdr:to>
      <xdr:col>10</xdr:col>
      <xdr:colOff>165100</xdr:colOff>
      <xdr:row>78</xdr:row>
      <xdr:rowOff>61275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3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52402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2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44410</xdr:rowOff>
    </xdr:from>
    <xdr:to>
      <xdr:col>6</xdr:col>
      <xdr:colOff>38100</xdr:colOff>
      <xdr:row>79</xdr:row>
      <xdr:rowOff>146010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8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137137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8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157874</xdr:rowOff>
    </xdr:from>
    <xdr:to>
      <xdr:col>24</xdr:col>
      <xdr:colOff>63500</xdr:colOff>
      <xdr:row>98</xdr:row>
      <xdr:rowOff>2826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88524"/>
          <a:ext cx="8382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128155</xdr:rowOff>
    </xdr:from>
    <xdr:to>
      <xdr:col>19</xdr:col>
      <xdr:colOff>177800</xdr:colOff>
      <xdr:row>98</xdr:row>
      <xdr:rowOff>2826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58805"/>
          <a:ext cx="889000" cy="4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128155</xdr:rowOff>
    </xdr:from>
    <xdr:to>
      <xdr:col>15</xdr:col>
      <xdr:colOff>50800</xdr:colOff>
      <xdr:row>97</xdr:row>
      <xdr:rowOff>131375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58805"/>
          <a:ext cx="8890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131375</xdr:rowOff>
    </xdr:from>
    <xdr:to>
      <xdr:col>10</xdr:col>
      <xdr:colOff>114300</xdr:colOff>
      <xdr:row>98</xdr:row>
      <xdr:rowOff>63024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62025"/>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107074</xdr:rowOff>
    </xdr:from>
    <xdr:to>
      <xdr:col>24</xdr:col>
      <xdr:colOff>114300</xdr:colOff>
      <xdr:row>98</xdr:row>
      <xdr:rowOff>37224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3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85501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123476</xdr:rowOff>
    </xdr:from>
    <xdr:to>
      <xdr:col>20</xdr:col>
      <xdr:colOff>38100</xdr:colOff>
      <xdr:row>98</xdr:row>
      <xdr:rowOff>53626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44753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4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77355</xdr:rowOff>
    </xdr:from>
    <xdr:to>
      <xdr:col>15</xdr:col>
      <xdr:colOff>101600</xdr:colOff>
      <xdr:row>98</xdr:row>
      <xdr:rowOff>7505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170082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0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80575</xdr:rowOff>
    </xdr:from>
    <xdr:to>
      <xdr:col>10</xdr:col>
      <xdr:colOff>165100</xdr:colOff>
      <xdr:row>98</xdr:row>
      <xdr:rowOff>10725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1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0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12224</xdr:rowOff>
    </xdr:from>
    <xdr:to>
      <xdr:col>6</xdr:col>
      <xdr:colOff>38100</xdr:colOff>
      <xdr:row>98</xdr:row>
      <xdr:rowOff>113824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104951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0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91041</xdr:rowOff>
    </xdr:from>
    <xdr:to>
      <xdr:col>55</xdr:col>
      <xdr:colOff>0</xdr:colOff>
      <xdr:row>39</xdr:row>
      <xdr:rowOff>91041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775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91041</xdr:rowOff>
    </xdr:from>
    <xdr:to>
      <xdr:col>50</xdr:col>
      <xdr:colOff>114300</xdr:colOff>
      <xdr:row>39</xdr:row>
      <xdr:rowOff>91041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775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91041</xdr:rowOff>
    </xdr:from>
    <xdr:to>
      <xdr:col>45</xdr:col>
      <xdr:colOff>177800</xdr:colOff>
      <xdr:row>39</xdr:row>
      <xdr:rowOff>91041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775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91041</xdr:rowOff>
    </xdr:from>
    <xdr:to>
      <xdr:col>41</xdr:col>
      <xdr:colOff>50800</xdr:colOff>
      <xdr:row>39</xdr:row>
      <xdr:rowOff>91041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775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40241</xdr:rowOff>
    </xdr:from>
    <xdr:to>
      <xdr:col>55</xdr:col>
      <xdr:colOff>50800</xdr:colOff>
      <xdr:row>39</xdr:row>
      <xdr:rowOff>141841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126618</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1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40241</xdr:rowOff>
    </xdr:from>
    <xdr:to>
      <xdr:col>50</xdr:col>
      <xdr:colOff>165100</xdr:colOff>
      <xdr:row>39</xdr:row>
      <xdr:rowOff>141841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132968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819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40241</xdr:rowOff>
    </xdr:from>
    <xdr:to>
      <xdr:col>46</xdr:col>
      <xdr:colOff>38100</xdr:colOff>
      <xdr:row>39</xdr:row>
      <xdr:rowOff>141841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132968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819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40241</xdr:rowOff>
    </xdr:from>
    <xdr:to>
      <xdr:col>41</xdr:col>
      <xdr:colOff>101600</xdr:colOff>
      <xdr:row>39</xdr:row>
      <xdr:rowOff>141841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132968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819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40241</xdr:rowOff>
    </xdr:from>
    <xdr:to>
      <xdr:col>36</xdr:col>
      <xdr:colOff>165100</xdr:colOff>
      <xdr:row>39</xdr:row>
      <xdr:rowOff>141841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132968</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819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80656</xdr:rowOff>
    </xdr:from>
    <xdr:to>
      <xdr:col>55</xdr:col>
      <xdr:colOff>0</xdr:colOff>
      <xdr:row>59</xdr:row>
      <xdr:rowOff>80689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96206"/>
          <a:ext cx="8382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80656</xdr:rowOff>
    </xdr:from>
    <xdr:to>
      <xdr:col>50</xdr:col>
      <xdr:colOff>114300</xdr:colOff>
      <xdr:row>59</xdr:row>
      <xdr:rowOff>81570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9620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81570</xdr:rowOff>
    </xdr:from>
    <xdr:to>
      <xdr:col>45</xdr:col>
      <xdr:colOff>177800</xdr:colOff>
      <xdr:row>59</xdr:row>
      <xdr:rowOff>84684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97120"/>
          <a:ext cx="889000" cy="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84684</xdr:rowOff>
    </xdr:from>
    <xdr:to>
      <xdr:col>41</xdr:col>
      <xdr:colOff>50800</xdr:colOff>
      <xdr:row>59</xdr:row>
      <xdr:rowOff>85196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200234"/>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29889</xdr:rowOff>
    </xdr:from>
    <xdr:to>
      <xdr:col>55</xdr:col>
      <xdr:colOff>50800</xdr:colOff>
      <xdr:row>59</xdr:row>
      <xdr:rowOff>131489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116266</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6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29856</xdr:rowOff>
    </xdr:from>
    <xdr:to>
      <xdr:col>50</xdr:col>
      <xdr:colOff>165100</xdr:colOff>
      <xdr:row>59</xdr:row>
      <xdr:rowOff>131456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4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122583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23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30770</xdr:rowOff>
    </xdr:from>
    <xdr:to>
      <xdr:col>46</xdr:col>
      <xdr:colOff>38100</xdr:colOff>
      <xdr:row>59</xdr:row>
      <xdr:rowOff>132370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4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123497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2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33884</xdr:rowOff>
    </xdr:from>
    <xdr:to>
      <xdr:col>41</xdr:col>
      <xdr:colOff>101600</xdr:colOff>
      <xdr:row>59</xdr:row>
      <xdr:rowOff>135484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4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126611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24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34396</xdr:rowOff>
    </xdr:from>
    <xdr:to>
      <xdr:col>36</xdr:col>
      <xdr:colOff>165100</xdr:colOff>
      <xdr:row>59</xdr:row>
      <xdr:rowOff>135996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4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127123</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24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15935</xdr:rowOff>
    </xdr:from>
    <xdr:to>
      <xdr:col>55</xdr:col>
      <xdr:colOff>0</xdr:colOff>
      <xdr:row>78</xdr:row>
      <xdr:rowOff>37836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89035"/>
          <a:ext cx="838200" cy="2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163086</xdr:rowOff>
    </xdr:from>
    <xdr:to>
      <xdr:col>50</xdr:col>
      <xdr:colOff>114300</xdr:colOff>
      <xdr:row>78</xdr:row>
      <xdr:rowOff>15935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64736"/>
          <a:ext cx="889000" cy="2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163086</xdr:rowOff>
    </xdr:from>
    <xdr:to>
      <xdr:col>45</xdr:col>
      <xdr:colOff>177800</xdr:colOff>
      <xdr:row>78</xdr:row>
      <xdr:rowOff>32486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64736"/>
          <a:ext cx="889000" cy="4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123423</xdr:rowOff>
    </xdr:from>
    <xdr:to>
      <xdr:col>41</xdr:col>
      <xdr:colOff>50800</xdr:colOff>
      <xdr:row>78</xdr:row>
      <xdr:rowOff>32486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25073"/>
          <a:ext cx="889000" cy="8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158486</xdr:rowOff>
    </xdr:from>
    <xdr:to>
      <xdr:col>55</xdr:col>
      <xdr:colOff>50800</xdr:colOff>
      <xdr:row>78</xdr:row>
      <xdr:rowOff>88636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73413</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7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136585</xdr:rowOff>
    </xdr:from>
    <xdr:to>
      <xdr:col>50</xdr:col>
      <xdr:colOff>165100</xdr:colOff>
      <xdr:row>78</xdr:row>
      <xdr:rowOff>66735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3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57862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3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112286</xdr:rowOff>
    </xdr:from>
    <xdr:to>
      <xdr:col>46</xdr:col>
      <xdr:colOff>38100</xdr:colOff>
      <xdr:row>78</xdr:row>
      <xdr:rowOff>42436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33563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153136</xdr:rowOff>
    </xdr:from>
    <xdr:to>
      <xdr:col>41</xdr:col>
      <xdr:colOff>101600</xdr:colOff>
      <xdr:row>78</xdr:row>
      <xdr:rowOff>83286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74413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72623</xdr:rowOff>
    </xdr:from>
    <xdr:to>
      <xdr:col>36</xdr:col>
      <xdr:colOff>165100</xdr:colOff>
      <xdr:row>78</xdr:row>
      <xdr:rowOff>2773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7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165350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6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130823</xdr:rowOff>
    </xdr:from>
    <xdr:to>
      <xdr:col>55</xdr:col>
      <xdr:colOff>0</xdr:colOff>
      <xdr:row>96</xdr:row>
      <xdr:rowOff>30138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18573"/>
          <a:ext cx="838200" cy="7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127482</xdr:rowOff>
    </xdr:from>
    <xdr:to>
      <xdr:col>50</xdr:col>
      <xdr:colOff>114300</xdr:colOff>
      <xdr:row>96</xdr:row>
      <xdr:rowOff>30138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415232"/>
          <a:ext cx="889000" cy="7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127482</xdr:rowOff>
    </xdr:from>
    <xdr:to>
      <xdr:col>45</xdr:col>
      <xdr:colOff>177800</xdr:colOff>
      <xdr:row>95</xdr:row>
      <xdr:rowOff>138570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15232"/>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87337</xdr:rowOff>
    </xdr:from>
    <xdr:to>
      <xdr:col>41</xdr:col>
      <xdr:colOff>50800</xdr:colOff>
      <xdr:row>95</xdr:row>
      <xdr:rowOff>138570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375087"/>
          <a:ext cx="889000" cy="5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80023</xdr:rowOff>
    </xdr:from>
    <xdr:to>
      <xdr:col>55</xdr:col>
      <xdr:colOff>50800</xdr:colOff>
      <xdr:row>96</xdr:row>
      <xdr:rowOff>10173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6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102900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1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150788</xdr:rowOff>
    </xdr:from>
    <xdr:to>
      <xdr:col>50</xdr:col>
      <xdr:colOff>165100</xdr:colOff>
      <xdr:row>96</xdr:row>
      <xdr:rowOff>80938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3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72065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3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76682</xdr:rowOff>
    </xdr:from>
    <xdr:to>
      <xdr:col>46</xdr:col>
      <xdr:colOff>38100</xdr:colOff>
      <xdr:row>96</xdr:row>
      <xdr:rowOff>6832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6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23359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87770</xdr:rowOff>
    </xdr:from>
    <xdr:to>
      <xdr:col>41</xdr:col>
      <xdr:colOff>101600</xdr:colOff>
      <xdr:row>96</xdr:row>
      <xdr:rowOff>17920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34447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5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36537</xdr:rowOff>
    </xdr:from>
    <xdr:to>
      <xdr:col>36</xdr:col>
      <xdr:colOff>165100</xdr:colOff>
      <xdr:row>95</xdr:row>
      <xdr:rowOff>138137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2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154664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9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144538</xdr:rowOff>
    </xdr:from>
    <xdr:to>
      <xdr:col>85</xdr:col>
      <xdr:colOff>127000</xdr:colOff>
      <xdr:row>39</xdr:row>
      <xdr:rowOff>19533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59638"/>
          <a:ext cx="838200" cy="4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19533</xdr:rowOff>
    </xdr:from>
    <xdr:to>
      <xdr:col>81</xdr:col>
      <xdr:colOff>50800</xdr:colOff>
      <xdr:row>39</xdr:row>
      <xdr:rowOff>36487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706083"/>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36487</xdr:rowOff>
    </xdr:from>
    <xdr:to>
      <xdr:col>76</xdr:col>
      <xdr:colOff>114300</xdr:colOff>
      <xdr:row>39</xdr:row>
      <xdr:rowOff>45059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723037"/>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24676</xdr:rowOff>
    </xdr:from>
    <xdr:to>
      <xdr:col>71</xdr:col>
      <xdr:colOff>177800</xdr:colOff>
      <xdr:row>39</xdr:row>
      <xdr:rowOff>45059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711226"/>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93738</xdr:rowOff>
    </xdr:from>
    <xdr:to>
      <xdr:col>85</xdr:col>
      <xdr:colOff>177800</xdr:colOff>
      <xdr:row>39</xdr:row>
      <xdr:rowOff>23888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8665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2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140183</xdr:rowOff>
    </xdr:from>
    <xdr:to>
      <xdr:col>81</xdr:col>
      <xdr:colOff>101600</xdr:colOff>
      <xdr:row>39</xdr:row>
      <xdr:rowOff>70333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61460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157137</xdr:rowOff>
    </xdr:from>
    <xdr:to>
      <xdr:col>76</xdr:col>
      <xdr:colOff>165100</xdr:colOff>
      <xdr:row>39</xdr:row>
      <xdr:rowOff>87287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7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78414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6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165709</xdr:rowOff>
    </xdr:from>
    <xdr:to>
      <xdr:col>72</xdr:col>
      <xdr:colOff>38100</xdr:colOff>
      <xdr:row>39</xdr:row>
      <xdr:rowOff>95859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8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86986</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77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145326</xdr:rowOff>
    </xdr:from>
    <xdr:to>
      <xdr:col>67</xdr:col>
      <xdr:colOff>101600</xdr:colOff>
      <xdr:row>39</xdr:row>
      <xdr:rowOff>75476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6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66603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5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76378</xdr:rowOff>
    </xdr:from>
    <xdr:to>
      <xdr:col>85</xdr:col>
      <xdr:colOff>127000</xdr:colOff>
      <xdr:row>56</xdr:row>
      <xdr:rowOff>137585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677578"/>
          <a:ext cx="838200" cy="6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76378</xdr:rowOff>
    </xdr:from>
    <xdr:to>
      <xdr:col>81</xdr:col>
      <xdr:colOff>50800</xdr:colOff>
      <xdr:row>57</xdr:row>
      <xdr:rowOff>31362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677578"/>
          <a:ext cx="889000" cy="12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31362</xdr:rowOff>
    </xdr:from>
    <xdr:to>
      <xdr:col>76</xdr:col>
      <xdr:colOff>114300</xdr:colOff>
      <xdr:row>57</xdr:row>
      <xdr:rowOff>133376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804012"/>
          <a:ext cx="889000" cy="10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135204</xdr:rowOff>
    </xdr:from>
    <xdr:to>
      <xdr:col>71</xdr:col>
      <xdr:colOff>177800</xdr:colOff>
      <xdr:row>57</xdr:row>
      <xdr:rowOff>133376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736404"/>
          <a:ext cx="889000" cy="16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86785</xdr:rowOff>
    </xdr:from>
    <xdr:to>
      <xdr:col>85</xdr:col>
      <xdr:colOff>177800</xdr:colOff>
      <xdr:row>57</xdr:row>
      <xdr:rowOff>16935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65212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6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25578</xdr:rowOff>
    </xdr:from>
    <xdr:to>
      <xdr:col>81</xdr:col>
      <xdr:colOff>101600</xdr:colOff>
      <xdr:row>56</xdr:row>
      <xdr:rowOff>127178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2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118305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1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152012</xdr:rowOff>
    </xdr:from>
    <xdr:to>
      <xdr:col>76</xdr:col>
      <xdr:colOff>165100</xdr:colOff>
      <xdr:row>57</xdr:row>
      <xdr:rowOff>82162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5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73289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4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82576</xdr:rowOff>
    </xdr:from>
    <xdr:to>
      <xdr:col>72</xdr:col>
      <xdr:colOff>38100</xdr:colOff>
      <xdr:row>58</xdr:row>
      <xdr:rowOff>12726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5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3853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4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84404</xdr:rowOff>
    </xdr:from>
    <xdr:to>
      <xdr:col>67</xdr:col>
      <xdr:colOff>101600</xdr:colOff>
      <xdr:row>57</xdr:row>
      <xdr:rowOff>14554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5681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7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40570</xdr:rowOff>
    </xdr:from>
    <xdr:to>
      <xdr:col>85</xdr:col>
      <xdr:colOff>127000</xdr:colOff>
      <xdr:row>97</xdr:row>
      <xdr:rowOff>52815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671220"/>
          <a:ext cx="838200" cy="1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33761</xdr:rowOff>
    </xdr:from>
    <xdr:to>
      <xdr:col>81</xdr:col>
      <xdr:colOff>50800</xdr:colOff>
      <xdr:row>97</xdr:row>
      <xdr:rowOff>40570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664411"/>
          <a:ext cx="8890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167050</xdr:rowOff>
    </xdr:from>
    <xdr:to>
      <xdr:col>76</xdr:col>
      <xdr:colOff>114300</xdr:colOff>
      <xdr:row>97</xdr:row>
      <xdr:rowOff>33761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626250"/>
          <a:ext cx="889000" cy="3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167050</xdr:rowOff>
    </xdr:from>
    <xdr:to>
      <xdr:col>71</xdr:col>
      <xdr:colOff>177800</xdr:colOff>
      <xdr:row>97</xdr:row>
      <xdr:rowOff>68850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26250"/>
          <a:ext cx="889000" cy="7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2015</xdr:rowOff>
    </xdr:from>
    <xdr:to>
      <xdr:col>85</xdr:col>
      <xdr:colOff>177800</xdr:colOff>
      <xdr:row>97</xdr:row>
      <xdr:rowOff>103615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63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151892</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61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161220</xdr:rowOff>
    </xdr:from>
    <xdr:to>
      <xdr:col>81</xdr:col>
      <xdr:colOff>101600</xdr:colOff>
      <xdr:row>97</xdr:row>
      <xdr:rowOff>91370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6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82497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71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154411</xdr:rowOff>
    </xdr:from>
    <xdr:to>
      <xdr:col>76</xdr:col>
      <xdr:colOff>165100</xdr:colOff>
      <xdr:row>97</xdr:row>
      <xdr:rowOff>84561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1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75688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70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116250</xdr:rowOff>
    </xdr:from>
    <xdr:to>
      <xdr:col>72</xdr:col>
      <xdr:colOff>38100</xdr:colOff>
      <xdr:row>97</xdr:row>
      <xdr:rowOff>46400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7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37527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6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18050</xdr:rowOff>
    </xdr:from>
    <xdr:to>
      <xdr:col>67</xdr:col>
      <xdr:colOff>101600</xdr:colOff>
      <xdr:row>97</xdr:row>
      <xdr:rowOff>119650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64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110777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74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多くの目的別歳出において類似団体を下回るコストである。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年度の特徴として、社会福祉費の扶助費の増加や、児童福祉費の普通建設事業が民生費の増加につながっているおり、人件費の増加が、総務費の増加につながっている。</a:t>
          </a:r>
        </a:p>
        <a:p>
          <a:r>
            <a:rPr kumimoji="1" lang="ja-JP" altLang="en-US" sz="1300">
              <a:latin typeface="ＭＳ Ｐゴシック" panose="020B0600070205080204" pitchFamily="50" charset="-128"/>
              <a:ea typeface="ＭＳ Ｐゴシック" panose="020B0600070205080204" pitchFamily="50" charset="-128"/>
            </a:rPr>
            <a:t>また、土木費については、知立駅周辺整備事業の進捗状況により変動するものであり、令和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財政調整基金は、前年度比約</a:t>
          </a:r>
          <a:r>
            <a:rPr kumimoji="1" lang="en-US" altLang="ja-JP" sz="1400">
              <a:latin typeface="ＭＳ ゴシック" pitchFamily="49" charset="-128"/>
              <a:ea typeface="ＭＳ ゴシック" pitchFamily="49" charset="-128"/>
            </a:rPr>
            <a:t>127</a:t>
          </a:r>
          <a:r>
            <a:rPr kumimoji="1" lang="ja-JP" altLang="en-US" sz="1400">
              <a:latin typeface="ＭＳ ゴシック" pitchFamily="49" charset="-128"/>
              <a:ea typeface="ＭＳ ゴシック" pitchFamily="49" charset="-128"/>
            </a:rPr>
            <a:t>百万円の減少となり、標準財政規模比で</a:t>
          </a:r>
          <a:r>
            <a:rPr kumimoji="1" lang="en-US" altLang="ja-JP" sz="1400">
              <a:latin typeface="ＭＳ ゴシック" pitchFamily="49" charset="-128"/>
              <a:ea typeface="ＭＳ ゴシック" pitchFamily="49" charset="-128"/>
            </a:rPr>
            <a:t>1.42%</a:t>
          </a:r>
          <a:r>
            <a:rPr kumimoji="1" lang="ja-JP" altLang="en-US" sz="1400">
              <a:latin typeface="ＭＳ ゴシック" pitchFamily="49" charset="-128"/>
              <a:ea typeface="ＭＳ ゴシック" pitchFamily="49" charset="-128"/>
            </a:rPr>
            <a:t>減となった。実質収支額は、令和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10.13</a:t>
          </a:r>
          <a:r>
            <a:rPr kumimoji="1" lang="ja-JP" altLang="en-US" sz="1400">
              <a:latin typeface="ＭＳ ゴシック" pitchFamily="49" charset="-128"/>
              <a:ea typeface="ＭＳ ゴシック" pitchFamily="49" charset="-128"/>
            </a:rPr>
            <a:t>％と</a:t>
          </a:r>
          <a:r>
            <a:rPr kumimoji="1" lang="en-US" altLang="ja-JP" sz="1400">
              <a:latin typeface="ＭＳ ゴシック" pitchFamily="49" charset="-128"/>
              <a:ea typeface="ＭＳ ゴシック" pitchFamily="49" charset="-128"/>
            </a:rPr>
            <a:t>0.13%</a:t>
          </a:r>
          <a:r>
            <a:rPr kumimoji="1" lang="ja-JP" altLang="en-US" sz="1400">
              <a:latin typeface="ＭＳ ゴシック" pitchFamily="49" charset="-128"/>
              <a:ea typeface="ＭＳ ゴシック" pitchFamily="49" charset="-128"/>
            </a:rPr>
            <a:t>増となったものの、実質単年度収支は、人件費、扶助費、投資的経費等の増加により、財政調整基金の取り崩しを行った結果、標準財政規模比で▲</a:t>
          </a:r>
          <a:r>
            <a:rPr kumimoji="1" lang="en-US" altLang="ja-JP" sz="1400">
              <a:latin typeface="ＭＳ ゴシック" pitchFamily="49" charset="-128"/>
              <a:ea typeface="ＭＳ ゴシック" pitchFamily="49" charset="-128"/>
            </a:rPr>
            <a:t>0.32%</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今後もこれらの財政指標が適正な水準かつ安定的に推移するよう財政運営を行っていく。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愛知県知立市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本年度もすべての会計において黒字であり、健全な状態が保たれているといえる。</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年度の標準財政規模比は、水道事業会計以外のすべての会計において前年度と比較して増加または増減なしで、高い水準のままである。</a:t>
          </a:r>
        </a:p>
        <a:p>
          <a:r>
            <a:rPr kumimoji="1" lang="ja-JP" altLang="en-US" sz="1400">
              <a:latin typeface="ＭＳ ゴシック" pitchFamily="49" charset="-128"/>
              <a:ea typeface="ＭＳ ゴシック" pitchFamily="49" charset="-128"/>
            </a:rPr>
            <a:t>今後も、黒字額確保及び黒字水準維持のため、適正な予算執行管理を行うなど、健全な財政運営に努める。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28418662</v>
      </c>
      <c r="BO4" s="449"/>
      <c r="BP4" s="449"/>
      <c r="BQ4" s="449"/>
      <c r="BR4" s="449"/>
      <c r="BS4" s="449"/>
      <c r="BT4" s="449"/>
      <c r="BU4" s="450"/>
      <c r="BV4" s="448">
        <v>26341372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10.1</v>
      </c>
      <c r="CU4" s="589"/>
      <c r="CV4" s="589"/>
      <c r="CW4" s="589"/>
      <c r="CX4" s="589"/>
      <c r="CY4" s="589"/>
      <c r="CZ4" s="589"/>
      <c r="DA4" s="590"/>
      <c r="DB4" s="588">
        <v>10</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26677189</v>
      </c>
      <c r="BO5" s="420"/>
      <c r="BP5" s="420"/>
      <c r="BQ5" s="420"/>
      <c r="BR5" s="420"/>
      <c r="BS5" s="420"/>
      <c r="BT5" s="420"/>
      <c r="BU5" s="421"/>
      <c r="BV5" s="419">
        <v>24325888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94.6</v>
      </c>
      <c r="CU5" s="417"/>
      <c r="CV5" s="417"/>
      <c r="CW5" s="417"/>
      <c r="CX5" s="417"/>
      <c r="CY5" s="417"/>
      <c r="CZ5" s="417"/>
      <c r="DA5" s="418"/>
      <c r="DB5" s="416">
        <v>90</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1741473</v>
      </c>
      <c r="BO6" s="420"/>
      <c r="BP6" s="420"/>
      <c r="BQ6" s="420"/>
      <c r="BR6" s="420"/>
      <c r="BS6" s="420"/>
      <c r="BT6" s="420"/>
      <c r="BU6" s="421"/>
      <c r="BV6" s="419">
        <v>2015484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94.6</v>
      </c>
      <c r="CU6" s="563"/>
      <c r="CV6" s="563"/>
      <c r="CW6" s="563"/>
      <c r="CX6" s="563"/>
      <c r="CY6" s="563"/>
      <c r="CZ6" s="563"/>
      <c r="DA6" s="564"/>
      <c r="DB6" s="562">
        <v>90</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206747</v>
      </c>
      <c r="BO7" s="420"/>
      <c r="BP7" s="420"/>
      <c r="BQ7" s="420"/>
      <c r="BR7" s="420"/>
      <c r="BS7" s="420"/>
      <c r="BT7" s="420"/>
      <c r="BU7" s="421"/>
      <c r="BV7" s="419">
        <v>559115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15157115</v>
      </c>
      <c r="CU7" s="420"/>
      <c r="CV7" s="420"/>
      <c r="CW7" s="420"/>
      <c r="CX7" s="420"/>
      <c r="CY7" s="420"/>
      <c r="CZ7" s="420"/>
      <c r="DA7" s="421"/>
      <c r="DB7" s="419">
        <v>14570811</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1534726</v>
      </c>
      <c r="BO8" s="420"/>
      <c r="BP8" s="420"/>
      <c r="BQ8" s="420"/>
      <c r="BR8" s="420"/>
      <c r="BS8" s="420"/>
      <c r="BT8" s="420"/>
      <c r="BU8" s="421"/>
      <c r="BV8" s="419">
        <v>1456369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0.96</v>
      </c>
      <c r="CU8" s="523"/>
      <c r="CV8" s="523"/>
      <c r="CW8" s="523"/>
      <c r="CX8" s="523"/>
      <c r="CY8" s="523"/>
      <c r="CZ8" s="523"/>
      <c r="DA8" s="524"/>
      <c r="DB8" s="522">
        <v>0.95</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72193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78357</v>
      </c>
      <c r="BO9" s="420"/>
      <c r="BP9" s="420"/>
      <c r="BQ9" s="420"/>
      <c r="BR9" s="420"/>
      <c r="BS9" s="420"/>
      <c r="BT9" s="420"/>
      <c r="BU9" s="421"/>
      <c r="BV9" s="419">
        <v>40063</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8.6999999999999993</v>
      </c>
      <c r="CU9" s="417"/>
      <c r="CV9" s="417"/>
      <c r="CW9" s="417"/>
      <c r="CX9" s="417"/>
      <c r="CY9" s="417"/>
      <c r="CZ9" s="417"/>
      <c r="DA9" s="418"/>
      <c r="DB9" s="416">
        <v>9.4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70501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6990</v>
      </c>
      <c r="BO10" s="420"/>
      <c r="BP10" s="420"/>
      <c r="BQ10" s="420"/>
      <c r="BR10" s="420"/>
      <c r="BS10" s="420"/>
      <c r="BT10" s="420"/>
      <c r="BU10" s="421"/>
      <c r="BV10" s="419">
        <v>3836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72646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134476</v>
      </c>
      <c r="BO12" s="420"/>
      <c r="BP12" s="420"/>
      <c r="BQ12" s="420"/>
      <c r="BR12" s="420"/>
      <c r="BS12" s="420"/>
      <c r="BT12" s="420"/>
      <c r="BU12" s="421"/>
      <c r="BV12" s="419">
        <v>236642</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66988</v>
      </c>
      <c r="S13" s="507"/>
      <c r="T13" s="507"/>
      <c r="U13" s="507"/>
      <c r="V13" s="508"/>
      <c r="W13" s="509" t="s">
        <v>131</v>
      </c>
      <c r="X13" s="405"/>
      <c r="Y13" s="405"/>
      <c r="Z13" s="405"/>
      <c r="AA13" s="405"/>
      <c r="AB13" s="406"/>
      <c r="AC13" s="372">
        <v>269</v>
      </c>
      <c r="AD13" s="373"/>
      <c r="AE13" s="373"/>
      <c r="AF13" s="373"/>
      <c r="AG13" s="374"/>
      <c r="AH13" s="372">
        <v>267</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-49129</v>
      </c>
      <c r="BO13" s="420"/>
      <c r="BP13" s="420"/>
      <c r="BQ13" s="420"/>
      <c r="BR13" s="420"/>
      <c r="BS13" s="420"/>
      <c r="BT13" s="420"/>
      <c r="BU13" s="421"/>
      <c r="BV13" s="419">
        <v>-192743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1.9</v>
      </c>
      <c r="CU13" s="417"/>
      <c r="CV13" s="417"/>
      <c r="CW13" s="417"/>
      <c r="CX13" s="417"/>
      <c r="CY13" s="417"/>
      <c r="CZ13" s="417"/>
      <c r="DA13" s="418"/>
      <c r="DB13" s="416">
        <v>1.7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72214</v>
      </c>
      <c r="S14" s="507"/>
      <c r="T14" s="507"/>
      <c r="U14" s="507"/>
      <c r="V14" s="508"/>
      <c r="W14" s="510"/>
      <c r="X14" s="408"/>
      <c r="Y14" s="408"/>
      <c r="Z14" s="408"/>
      <c r="AA14" s="408"/>
      <c r="AB14" s="409"/>
      <c r="AC14" s="499">
        <v>0.8</v>
      </c>
      <c r="AD14" s="500"/>
      <c r="AE14" s="500"/>
      <c r="AF14" s="500"/>
      <c r="AG14" s="501"/>
      <c r="AH14" s="499">
        <v>0.8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66793</v>
      </c>
      <c r="S15" s="507"/>
      <c r="T15" s="507"/>
      <c r="U15" s="507"/>
      <c r="V15" s="508"/>
      <c r="W15" s="509" t="s">
        <v>137</v>
      </c>
      <c r="X15" s="405"/>
      <c r="Y15" s="405"/>
      <c r="Z15" s="405"/>
      <c r="AA15" s="405"/>
      <c r="AB15" s="406"/>
      <c r="AC15" s="372">
        <v>16003</v>
      </c>
      <c r="AD15" s="373"/>
      <c r="AE15" s="373"/>
      <c r="AF15" s="373"/>
      <c r="AG15" s="374"/>
      <c r="AH15" s="372">
        <v>15562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11440313</v>
      </c>
      <c r="BO15" s="449"/>
      <c r="BP15" s="449"/>
      <c r="BQ15" s="449"/>
      <c r="BR15" s="449"/>
      <c r="BS15" s="449"/>
      <c r="BT15" s="449"/>
      <c r="BU15" s="450"/>
      <c r="BV15" s="448">
        <v>11030391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44.9</v>
      </c>
      <c r="AD16" s="500"/>
      <c r="AE16" s="500"/>
      <c r="AF16" s="500"/>
      <c r="AG16" s="501"/>
      <c r="AH16" s="499">
        <v>45.3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11951615</v>
      </c>
      <c r="BO16" s="420"/>
      <c r="BP16" s="420"/>
      <c r="BQ16" s="420"/>
      <c r="BR16" s="420"/>
      <c r="BS16" s="420"/>
      <c r="BT16" s="420"/>
      <c r="BU16" s="421"/>
      <c r="BV16" s="419">
        <v>11506972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19373</v>
      </c>
      <c r="AD17" s="373"/>
      <c r="AE17" s="373"/>
      <c r="AF17" s="373"/>
      <c r="AG17" s="374"/>
      <c r="AH17" s="372">
        <v>18540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14628369</v>
      </c>
      <c r="BO17" s="420"/>
      <c r="BP17" s="420"/>
      <c r="BQ17" s="420"/>
      <c r="BR17" s="420"/>
      <c r="BS17" s="420"/>
      <c r="BT17" s="420"/>
      <c r="BU17" s="421"/>
      <c r="BV17" s="419">
        <v>14045980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16.309999999999999</v>
      </c>
      <c r="M18" s="472"/>
      <c r="N18" s="472"/>
      <c r="O18" s="472"/>
      <c r="P18" s="472"/>
      <c r="Q18" s="472"/>
      <c r="R18" s="473"/>
      <c r="S18" s="473"/>
      <c r="T18" s="473"/>
      <c r="U18" s="473"/>
      <c r="V18" s="474"/>
      <c r="W18" s="490"/>
      <c r="X18" s="491"/>
      <c r="Y18" s="491"/>
      <c r="Z18" s="491"/>
      <c r="AA18" s="491"/>
      <c r="AB18" s="515"/>
      <c r="AC18" s="389">
        <v>54.3</v>
      </c>
      <c r="AD18" s="390"/>
      <c r="AE18" s="390"/>
      <c r="AF18" s="390"/>
      <c r="AG18" s="475"/>
      <c r="AH18" s="389">
        <v>53.9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14458303</v>
      </c>
      <c r="BO18" s="420"/>
      <c r="BP18" s="420"/>
      <c r="BQ18" s="420"/>
      <c r="BR18" s="420"/>
      <c r="BS18" s="420"/>
      <c r="BT18" s="420"/>
      <c r="BU18" s="421"/>
      <c r="BV18" s="419">
        <v>13334483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4426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19895618</v>
      </c>
      <c r="BO19" s="420"/>
      <c r="BP19" s="420"/>
      <c r="BQ19" s="420"/>
      <c r="BR19" s="420"/>
      <c r="BS19" s="420"/>
      <c r="BT19" s="420"/>
      <c r="BU19" s="421"/>
      <c r="BV19" s="419">
        <v>18781459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31694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14807613</v>
      </c>
      <c r="BO22" s="449"/>
      <c r="BP22" s="449"/>
      <c r="BQ22" s="449"/>
      <c r="BR22" s="449"/>
      <c r="BS22" s="449"/>
      <c r="BT22" s="449"/>
      <c r="BU22" s="450"/>
      <c r="BV22" s="448">
        <v>14890173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11510013</v>
      </c>
      <c r="BO23" s="420"/>
      <c r="BP23" s="420"/>
      <c r="BQ23" s="420"/>
      <c r="BR23" s="420"/>
      <c r="BS23" s="420"/>
      <c r="BT23" s="420"/>
      <c r="BU23" s="421"/>
      <c r="BV23" s="419">
        <v>11289540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9340</v>
      </c>
      <c r="R24" s="373"/>
      <c r="S24" s="373"/>
      <c r="T24" s="373"/>
      <c r="U24" s="373"/>
      <c r="V24" s="374"/>
      <c r="W24" s="462"/>
      <c r="X24" s="399"/>
      <c r="Y24" s="400"/>
      <c r="Z24" s="375" t="s">
        <v>162</v>
      </c>
      <c r="AA24" s="376"/>
      <c r="AB24" s="376"/>
      <c r="AC24" s="376"/>
      <c r="AD24" s="376"/>
      <c r="AE24" s="376"/>
      <c r="AF24" s="376"/>
      <c r="AG24" s="377"/>
      <c r="AH24" s="372">
        <v>464</v>
      </c>
      <c r="AI24" s="373"/>
      <c r="AJ24" s="373"/>
      <c r="AK24" s="373"/>
      <c r="AL24" s="374"/>
      <c r="AM24" s="372">
        <v>1357200</v>
      </c>
      <c r="AN24" s="373"/>
      <c r="AO24" s="373"/>
      <c r="AP24" s="373"/>
      <c r="AQ24" s="373"/>
      <c r="AR24" s="374"/>
      <c r="AS24" s="372">
        <v>2925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11434489</v>
      </c>
      <c r="BO24" s="420"/>
      <c r="BP24" s="420"/>
      <c r="BQ24" s="420"/>
      <c r="BR24" s="420"/>
      <c r="BS24" s="420"/>
      <c r="BT24" s="420"/>
      <c r="BU24" s="421"/>
      <c r="BV24" s="419">
        <v>11034808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7740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3060878</v>
      </c>
      <c r="BO25" s="449"/>
      <c r="BP25" s="449"/>
      <c r="BQ25" s="449"/>
      <c r="BR25" s="449"/>
      <c r="BS25" s="449"/>
      <c r="BT25" s="449"/>
      <c r="BU25" s="450"/>
      <c r="BV25" s="448">
        <v>1344340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7010</v>
      </c>
      <c r="R26" s="373"/>
      <c r="S26" s="373"/>
      <c r="T26" s="373"/>
      <c r="U26" s="373"/>
      <c r="V26" s="374"/>
      <c r="W26" s="462"/>
      <c r="X26" s="399"/>
      <c r="Y26" s="400"/>
      <c r="Z26" s="375" t="s">
        <v>168</v>
      </c>
      <c r="AA26" s="430"/>
      <c r="AB26" s="430"/>
      <c r="AC26" s="430"/>
      <c r="AD26" s="430"/>
      <c r="AE26" s="430"/>
      <c r="AF26" s="430"/>
      <c r="AG26" s="431"/>
      <c r="AH26" s="372">
        <v>17</v>
      </c>
      <c r="AI26" s="373"/>
      <c r="AJ26" s="373"/>
      <c r="AK26" s="373"/>
      <c r="AL26" s="374"/>
      <c r="AM26" s="372">
        <v>51391</v>
      </c>
      <c r="AN26" s="373"/>
      <c r="AO26" s="373"/>
      <c r="AP26" s="373"/>
      <c r="AQ26" s="373"/>
      <c r="AR26" s="374"/>
      <c r="AS26" s="372">
        <v>3023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4970</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730661</v>
      </c>
      <c r="BO27" s="454"/>
      <c r="BP27" s="454"/>
      <c r="BQ27" s="454"/>
      <c r="BR27" s="454"/>
      <c r="BS27" s="454"/>
      <c r="BT27" s="454"/>
      <c r="BU27" s="455"/>
      <c r="BV27" s="453">
        <v>728900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4270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2037458</v>
      </c>
      <c r="BO28" s="449"/>
      <c r="BP28" s="449"/>
      <c r="BQ28" s="449"/>
      <c r="BR28" s="449"/>
      <c r="BS28" s="449"/>
      <c r="BT28" s="449"/>
      <c r="BU28" s="450"/>
      <c r="BV28" s="448">
        <v>2164944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18</v>
      </c>
      <c r="M29" s="373"/>
      <c r="N29" s="373"/>
      <c r="O29" s="373"/>
      <c r="P29" s="374"/>
      <c r="Q29" s="372">
        <v>4079</v>
      </c>
      <c r="R29" s="373"/>
      <c r="S29" s="373"/>
      <c r="T29" s="373"/>
      <c r="U29" s="373"/>
      <c r="V29" s="374"/>
      <c r="W29" s="463"/>
      <c r="X29" s="464"/>
      <c r="Y29" s="465"/>
      <c r="Z29" s="375" t="s">
        <v>178</v>
      </c>
      <c r="AA29" s="376"/>
      <c r="AB29" s="376"/>
      <c r="AC29" s="376"/>
      <c r="AD29" s="376"/>
      <c r="AE29" s="376"/>
      <c r="AF29" s="376"/>
      <c r="AG29" s="377"/>
      <c r="AH29" s="372">
        <v>465</v>
      </c>
      <c r="AI29" s="373"/>
      <c r="AJ29" s="373"/>
      <c r="AK29" s="373"/>
      <c r="AL29" s="374"/>
      <c r="AM29" s="372">
        <v>1361140</v>
      </c>
      <c r="AN29" s="373"/>
      <c r="AO29" s="373"/>
      <c r="AP29" s="373"/>
      <c r="AQ29" s="373"/>
      <c r="AR29" s="374"/>
      <c r="AS29" s="372">
        <v>2927</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203898</v>
      </c>
      <c r="BO29" s="420"/>
      <c r="BP29" s="420"/>
      <c r="BQ29" s="420"/>
      <c r="BR29" s="420"/>
      <c r="BS29" s="420"/>
      <c r="BT29" s="420"/>
      <c r="BU29" s="421"/>
      <c r="BV29" s="419">
        <v>203167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100.1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2112500</v>
      </c>
      <c r="BO30" s="454"/>
      <c r="BP30" s="454"/>
      <c r="BQ30" s="454"/>
      <c r="BR30" s="454"/>
      <c r="BS30" s="454"/>
      <c r="BT30" s="454"/>
      <c r="BU30" s="455"/>
      <c r="BV30" s="453">
        <v>2261732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愛知県市町村職員退職手当組合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知立まちづくり株式会社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刈谷知立環境組合</v>
      </c>
      <c r="BZ35" s="368"/>
      <c r="CA35" s="368"/>
      <c r="CB35" s="368"/>
      <c r="CC35" s="368"/>
      <c r="CD35" s="368"/>
      <c r="CE35" s="368"/>
      <c r="CF35" s="368"/>
      <c r="CG35" s="368"/>
      <c r="CH35" s="368"/>
      <c r="CI35" s="368"/>
      <c r="CJ35" s="368"/>
      <c r="CK35" s="368"/>
      <c r="CL35" s="368"/>
      <c r="CM35" s="368"/>
      <c r="CN35" s="169"/>
      <c r="CO35" s="367">
        <f t="shared" ref="CO35:CO43" si="3">IF(CQ35="","",CO34+1)</f>
        <v>14</v>
      </c>
      <c r="CP35" s="367"/>
      <c r="CQ35" s="368" t="str">
        <f>IF('各会計、関係団体の財政状況及び健全化判断比率'!BS8="","",'各会計、関係団体の財政状況及び健全化判断比率'!BS8)</f>
        <v>知立市土地開発公社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衣浦東部広域連合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愛知県後期高齢者広域連合（一般会計）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愛知県後期高齢者広域連合（後期高齢者医療特別会計）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mFvkKTnDUTF9yu1ctGRgXaf6EGW+mVCGxk+qLouhrQ6S/dbxOF2w8rWzyAymCMGk2gAS2m/2ac2F2Mn/mFhoRg==" saltValue="RtA3ODQGr68g1FkKzHQgn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7.56</v>
      </c>
      <c r="G34" s="33">
        <v>10.42</v>
      </c>
      <c r="H34" s="33">
        <v>9.81</v>
      </c>
      <c r="I34" s="33">
        <v>9.99</v>
      </c>
      <c r="J34" s="34">
        <v>10.119999999999999</v>
      </c>
      <c r="K34" s="22"/>
      <c r="L34" s="22"/>
      <c r="M34" s="22"/>
      <c r="N34" s="22"/>
      <c r="O34" s="22"/>
      <c r="P34" s="22"/>
    </row>
    <row r="35" spans="1:16" ht="39" customHeight="1" x14ac:dyDescent="0.2">
      <c r="A35" s="22"/>
      <c r="B35" s="35"/>
      <c r="C35" s="1145" t="s">
        <v>534</v>
      </c>
      <c r="D35" s="1146"/>
      <c r="E35" s="1147"/>
      <c r="F35" s="36">
        <v>10.9</v>
      </c>
      <c r="G35" s="37">
        <v>10.29</v>
      </c>
      <c r="H35" s="37">
        <v>9.68</v>
      </c>
      <c r="I35" s="37">
        <v>10.02</v>
      </c>
      <c r="J35" s="38">
        <v>8.33</v>
      </c>
      <c r="K35" s="22"/>
      <c r="L35" s="22"/>
      <c r="M35" s="22"/>
      <c r="N35" s="22"/>
      <c r="O35" s="22"/>
      <c r="P35" s="22"/>
    </row>
    <row r="36" spans="1:16" ht="39" customHeight="1" x14ac:dyDescent="0.2">
      <c r="A36" s="22"/>
      <c r="B36" s="35"/>
      <c r="C36" s="1145" t="s">
        <v>535</v>
      </c>
      <c r="D36" s="1146"/>
      <c r="E36" s="1147"/>
      <c r="F36" s="36">
        <v>1.35</v>
      </c>
      <c r="G36" s="37">
        <v>1.92</v>
      </c>
      <c r="H36" s="37">
        <v>2.0099999999999998</v>
      </c>
      <c r="I36" s="37">
        <v>2.3199999999999998</v>
      </c>
      <c r="J36" s="38">
        <v>3.17</v>
      </c>
      <c r="K36" s="22"/>
      <c r="L36" s="22"/>
      <c r="M36" s="22"/>
      <c r="N36" s="22"/>
      <c r="O36" s="22"/>
      <c r="P36" s="22"/>
    </row>
    <row r="37" spans="1:16" ht="39" customHeight="1" x14ac:dyDescent="0.2">
      <c r="A37" s="22"/>
      <c r="B37" s="35"/>
      <c r="C37" s="1145" t="s">
        <v>536</v>
      </c>
      <c r="D37" s="1146"/>
      <c r="E37" s="1147"/>
      <c r="F37" s="36">
        <v>0.19</v>
      </c>
      <c r="G37" s="37">
        <v>0.13</v>
      </c>
      <c r="H37" s="37">
        <v>0.61</v>
      </c>
      <c r="I37" s="37">
        <v>0.73</v>
      </c>
      <c r="J37" s="38">
        <v>1.17</v>
      </c>
      <c r="K37" s="22"/>
      <c r="L37" s="22"/>
      <c r="M37" s="22"/>
      <c r="N37" s="22"/>
      <c r="O37" s="22"/>
      <c r="P37" s="22"/>
    </row>
    <row r="38" spans="1:16" ht="39" customHeight="1" x14ac:dyDescent="0.2">
      <c r="A38" s="22"/>
      <c r="B38" s="35"/>
      <c r="C38" s="1145" t="s">
        <v>537</v>
      </c>
      <c r="D38" s="1146"/>
      <c r="E38" s="1147"/>
      <c r="F38" s="36">
        <v>0.41</v>
      </c>
      <c r="G38" s="37">
        <v>0.31</v>
      </c>
      <c r="H38" s="37">
        <v>0.03</v>
      </c>
      <c r="I38" s="37">
        <v>0.31</v>
      </c>
      <c r="J38" s="38">
        <v>0.38</v>
      </c>
      <c r="K38" s="22"/>
      <c r="L38" s="22"/>
      <c r="M38" s="22"/>
      <c r="N38" s="22"/>
      <c r="O38" s="22"/>
      <c r="P38" s="22"/>
    </row>
    <row r="39" spans="1:16" ht="39" customHeight="1" x14ac:dyDescent="0.2">
      <c r="A39" s="22"/>
      <c r="B39" s="35"/>
      <c r="C39" s="1145" t="s">
        <v>538</v>
      </c>
      <c r="D39" s="1146"/>
      <c r="E39" s="1147"/>
      <c r="F39" s="36">
        <v>0.01</v>
      </c>
      <c r="G39" s="37">
        <v>0.01</v>
      </c>
      <c r="H39" s="37">
        <v>0.01</v>
      </c>
      <c r="I39" s="37">
        <v>0.01</v>
      </c>
      <c r="J39" s="38">
        <v>0.01</v>
      </c>
      <c r="K39" s="22"/>
      <c r="L39" s="22"/>
      <c r="M39" s="22"/>
      <c r="N39" s="22"/>
      <c r="O39" s="22"/>
      <c r="P39" s="22"/>
    </row>
    <row r="40" spans="1:16" ht="39" customHeight="1" x14ac:dyDescent="0.2">
      <c r="A40" s="22"/>
      <c r="B40" s="35"/>
      <c r="C40" s="1145" t="s">
        <v>539</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30qw53XNJytrZEyDjlKEAoEdXrLFdrKr5IH517h1i3Iqm695VTQPkcT74Z54JgnZ0rs+9dE/lc9RpPB3XMg2g==" saltValue="50D+e+IGQj8wb0yEey3f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1652</v>
      </c>
      <c r="L45" s="60">
        <v>1751</v>
      </c>
      <c r="M45" s="60">
        <v>1800</v>
      </c>
      <c r="N45" s="60">
        <v>1774</v>
      </c>
      <c r="O45" s="61">
        <v>1731</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281</v>
      </c>
      <c r="L48" s="64">
        <v>245</v>
      </c>
      <c r="M48" s="64">
        <v>265</v>
      </c>
      <c r="N48" s="64">
        <v>232</v>
      </c>
      <c r="O48" s="65">
        <v>317</v>
      </c>
      <c r="P48" s="48"/>
      <c r="Q48" s="48"/>
      <c r="R48" s="48"/>
      <c r="S48" s="48"/>
      <c r="T48" s="48"/>
      <c r="U48" s="48"/>
    </row>
    <row r="49" spans="1:21" ht="30.75" customHeight="1" x14ac:dyDescent="0.2">
      <c r="A49" s="48"/>
      <c r="B49" s="1178"/>
      <c r="C49" s="1179"/>
      <c r="D49" s="62"/>
      <c r="E49" s="1155" t="s">
        <v>14</v>
      </c>
      <c r="F49" s="1155"/>
      <c r="G49" s="1155"/>
      <c r="H49" s="1155"/>
      <c r="I49" s="1155"/>
      <c r="J49" s="1156"/>
      <c r="K49" s="63">
        <v>226</v>
      </c>
      <c r="L49" s="64">
        <v>199</v>
      </c>
      <c r="M49" s="64">
        <v>149</v>
      </c>
      <c r="N49" s="64">
        <v>78</v>
      </c>
      <c r="O49" s="65">
        <v>37</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2022</v>
      </c>
      <c r="L52" s="64">
        <v>1972</v>
      </c>
      <c r="M52" s="64">
        <v>1956</v>
      </c>
      <c r="N52" s="64">
        <v>1871</v>
      </c>
      <c r="O52" s="65">
        <v>1780</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137</v>
      </c>
      <c r="L53" s="69">
        <v>223</v>
      </c>
      <c r="M53" s="69">
        <v>258</v>
      </c>
      <c r="N53" s="69">
        <v>213</v>
      </c>
      <c r="O53" s="70">
        <v>305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555</v>
      </c>
      <c r="L58" s="84" t="s">
        <v>555</v>
      </c>
      <c r="M58" s="84" t="s">
        <v>555</v>
      </c>
      <c r="N58" s="84" t="s">
        <v>555</v>
      </c>
      <c r="O58" s="85" t="s">
        <v>555</v>
      </c>
    </row>
    <row r="59" spans="1:21" ht="31.5" customHeight="1" x14ac:dyDescent="0.2">
      <c r="B59" s="1163"/>
      <c r="C59" s="1164"/>
      <c r="D59" s="1170" t="s">
        <v>26</v>
      </c>
      <c r="E59" s="1171"/>
      <c r="F59" s="1171"/>
      <c r="G59" s="1171"/>
      <c r="H59" s="1171"/>
      <c r="I59" s="1171"/>
      <c r="J59" s="1172"/>
      <c r="K59" s="86" t="s">
        <v>555</v>
      </c>
      <c r="L59" s="87" t="s">
        <v>555</v>
      </c>
      <c r="M59" s="87" t="s">
        <v>555</v>
      </c>
      <c r="N59" s="87" t="s">
        <v>555</v>
      </c>
      <c r="O59" s="88" t="s">
        <v>555</v>
      </c>
    </row>
    <row r="60" spans="1:21" ht="31.5" customHeight="1" thickBot="1" x14ac:dyDescent="0.25">
      <c r="B60" s="1165"/>
      <c r="C60" s="1166"/>
      <c r="D60" s="1173" t="s">
        <v>27</v>
      </c>
      <c r="E60" s="1174"/>
      <c r="F60" s="1174"/>
      <c r="G60" s="1174"/>
      <c r="H60" s="1174"/>
      <c r="I60" s="1174"/>
      <c r="J60" s="1175"/>
      <c r="K60" s="89" t="s">
        <v>555</v>
      </c>
      <c r="L60" s="90" t="s">
        <v>555</v>
      </c>
      <c r="M60" s="90" t="s">
        <v>555</v>
      </c>
      <c r="N60" s="90" t="s">
        <v>555</v>
      </c>
      <c r="O60" s="91" t="s">
        <v>555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YRLWfhRWbDdCihY82FpPwEIFP43bP1Te7myobWL5IFPWXPYjrMCa8X7VHk/nMv9j/yuzlAVUjWgr9AeJKqf+w==" saltValue="Wf5I6v4F5/IkTsXzuwtqV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17210</v>
      </c>
      <c r="J41" s="344">
        <v>16619</v>
      </c>
      <c r="K41" s="344">
        <v>15626</v>
      </c>
      <c r="L41" s="344">
        <v>14890</v>
      </c>
      <c r="M41" s="345">
        <v>14808</v>
      </c>
    </row>
    <row r="42" spans="2:13" ht="27.75" customHeight="1" x14ac:dyDescent="0.2">
      <c r="B42" s="1186"/>
      <c r="C42" s="1187"/>
      <c r="D42" s="106"/>
      <c r="E42" s="1190" t="s">
        <v>32</v>
      </c>
      <c r="F42" s="1190"/>
      <c r="G42" s="1190"/>
      <c r="H42" s="1191"/>
      <c r="I42" s="346" t="s">
        <v>487</v>
      </c>
      <c r="J42" s="347" t="s">
        <v>487</v>
      </c>
      <c r="K42" s="347" t="s">
        <v>487</v>
      </c>
      <c r="L42" s="347" t="s">
        <v>487</v>
      </c>
      <c r="M42" s="348" t="s">
        <v>487</v>
      </c>
    </row>
    <row r="43" spans="2:13" ht="27.75" customHeight="1" x14ac:dyDescent="0.2">
      <c r="B43" s="1186"/>
      <c r="C43" s="1187"/>
      <c r="D43" s="106"/>
      <c r="E43" s="1190" t="s">
        <v>33</v>
      </c>
      <c r="F43" s="1190"/>
      <c r="G43" s="1190"/>
      <c r="H43" s="1191"/>
      <c r="I43" s="346">
        <v>4066</v>
      </c>
      <c r="J43" s="347">
        <v>2802</v>
      </c>
      <c r="K43" s="347">
        <v>2783</v>
      </c>
      <c r="L43" s="347">
        <v>2631</v>
      </c>
      <c r="M43" s="348">
        <v>2563</v>
      </c>
    </row>
    <row r="44" spans="2:13" ht="27.75" customHeight="1" x14ac:dyDescent="0.2">
      <c r="B44" s="1186"/>
      <c r="C44" s="1187"/>
      <c r="D44" s="106"/>
      <c r="E44" s="1190" t="s">
        <v>34</v>
      </c>
      <c r="F44" s="1190"/>
      <c r="G44" s="1190"/>
      <c r="H44" s="1191"/>
      <c r="I44" s="346">
        <v>480</v>
      </c>
      <c r="J44" s="347">
        <v>460</v>
      </c>
      <c r="K44" s="347">
        <v>328</v>
      </c>
      <c r="L44" s="347">
        <v>308</v>
      </c>
      <c r="M44" s="348">
        <v>291</v>
      </c>
    </row>
    <row r="45" spans="2:13" ht="27.75" customHeight="1" x14ac:dyDescent="0.2">
      <c r="B45" s="1186"/>
      <c r="C45" s="1187"/>
      <c r="D45" s="106"/>
      <c r="E45" s="1190" t="s">
        <v>35</v>
      </c>
      <c r="F45" s="1190"/>
      <c r="G45" s="1190"/>
      <c r="H45" s="1191"/>
      <c r="I45" s="346">
        <v>1901</v>
      </c>
      <c r="J45" s="347">
        <v>1992</v>
      </c>
      <c r="K45" s="347">
        <v>1743</v>
      </c>
      <c r="L45" s="347">
        <v>1468</v>
      </c>
      <c r="M45" s="348">
        <v>1418</v>
      </c>
    </row>
    <row r="46" spans="2:13" ht="27.75" customHeight="1" x14ac:dyDescent="0.2">
      <c r="B46" s="1186"/>
      <c r="C46" s="1187"/>
      <c r="D46" s="107"/>
      <c r="E46" s="1190" t="s">
        <v>36</v>
      </c>
      <c r="F46" s="1190"/>
      <c r="G46" s="1190"/>
      <c r="H46" s="1191"/>
      <c r="I46" s="346" t="s">
        <v>487</v>
      </c>
      <c r="J46" s="347" t="s">
        <v>487</v>
      </c>
      <c r="K46" s="347" t="s">
        <v>487</v>
      </c>
      <c r="L46" s="347">
        <v>28</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4555</v>
      </c>
      <c r="J50" s="347">
        <v>5209</v>
      </c>
      <c r="K50" s="347">
        <v>5558</v>
      </c>
      <c r="L50" s="347">
        <v>5069</v>
      </c>
      <c r="M50" s="348">
        <v>4886</v>
      </c>
    </row>
    <row r="51" spans="2:13" ht="27.75" customHeight="1" x14ac:dyDescent="0.2">
      <c r="B51" s="1186"/>
      <c r="C51" s="1187"/>
      <c r="D51" s="106"/>
      <c r="E51" s="1190" t="s">
        <v>42</v>
      </c>
      <c r="F51" s="1190"/>
      <c r="G51" s="1190"/>
      <c r="H51" s="1191"/>
      <c r="I51" s="346">
        <v>8420</v>
      </c>
      <c r="J51" s="347">
        <v>7613</v>
      </c>
      <c r="K51" s="347">
        <v>7869</v>
      </c>
      <c r="L51" s="347">
        <v>7575</v>
      </c>
      <c r="M51" s="348">
        <v>7417</v>
      </c>
    </row>
    <row r="52" spans="2:13" ht="27.75" customHeight="1" x14ac:dyDescent="0.2">
      <c r="B52" s="1188"/>
      <c r="C52" s="1189"/>
      <c r="D52" s="106"/>
      <c r="E52" s="1190" t="s">
        <v>43</v>
      </c>
      <c r="F52" s="1190"/>
      <c r="G52" s="1190"/>
      <c r="H52" s="1191"/>
      <c r="I52" s="346">
        <v>12501</v>
      </c>
      <c r="J52" s="347">
        <v>12333</v>
      </c>
      <c r="K52" s="347">
        <v>11596</v>
      </c>
      <c r="L52" s="347">
        <v>11322</v>
      </c>
      <c r="M52" s="348">
        <v>10938</v>
      </c>
    </row>
    <row r="53" spans="2:13" ht="27.75" customHeight="1" thickBot="1" x14ac:dyDescent="0.25">
      <c r="B53" s="1192" t="s">
        <v>19</v>
      </c>
      <c r="C53" s="1193"/>
      <c r="D53" s="110"/>
      <c r="E53" s="1194" t="s">
        <v>44</v>
      </c>
      <c r="F53" s="1194"/>
      <c r="G53" s="1194"/>
      <c r="H53" s="1195"/>
      <c r="I53" s="349">
        <v>-1820</v>
      </c>
      <c r="J53" s="350">
        <v>-3281</v>
      </c>
      <c r="K53" s="350">
        <v>-4542</v>
      </c>
      <c r="L53" s="350">
        <v>-4642</v>
      </c>
      <c r="M53" s="351">
        <v>-4163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aJTtkYxDZKV3CqZ/bWTNNAIOR617rWu7b1ut7pr0kgNfvh5rSFfcqvEl48HDjHRheF/WU4ewbGhODZFSsiThig==" saltValue="/5eEEtq7wWYNa/RmKopR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2398</v>
      </c>
      <c r="G55" s="352">
        <v>2165</v>
      </c>
      <c r="H55" s="353">
        <v>2037</v>
      </c>
    </row>
    <row r="56" spans="2:8" ht="52.5" customHeight="1" x14ac:dyDescent="0.2">
      <c r="B56" s="122"/>
      <c r="C56" s="1213" t="s">
        <v>47</v>
      </c>
      <c r="D56" s="1213"/>
      <c r="E56" s="1214"/>
      <c r="F56" s="354">
        <v>203</v>
      </c>
      <c r="G56" s="354">
        <v>203</v>
      </c>
      <c r="H56" s="355">
        <v>204</v>
      </c>
    </row>
    <row r="57" spans="2:8" ht="53.25" customHeight="1" x14ac:dyDescent="0.2">
      <c r="B57" s="122"/>
      <c r="C57" s="1215" t="s">
        <v>48</v>
      </c>
      <c r="D57" s="1215"/>
      <c r="E57" s="1216"/>
      <c r="F57" s="356">
        <v>2212</v>
      </c>
      <c r="G57" s="356">
        <v>2262</v>
      </c>
      <c r="H57" s="357">
        <v>2113</v>
      </c>
    </row>
    <row r="58" spans="2:8" ht="45.75" customHeight="1" x14ac:dyDescent="0.2">
      <c r="B58" s="123"/>
      <c r="C58" s="1203" t="s">
        <v>556</v>
      </c>
      <c r="D58" s="1204"/>
      <c r="E58" s="1205"/>
      <c r="F58" s="358">
        <v>1262</v>
      </c>
      <c r="G58" s="358">
        <v>1239</v>
      </c>
      <c r="H58" s="359">
        <v>1086</v>
      </c>
    </row>
    <row r="59" spans="2:8" ht="45.75" customHeight="1" x14ac:dyDescent="0.2">
      <c r="B59" s="123"/>
      <c r="C59" s="1203" t="s">
        <v>557</v>
      </c>
      <c r="D59" s="1204"/>
      <c r="E59" s="1205"/>
      <c r="F59" s="358">
        <v>280</v>
      </c>
      <c r="G59" s="358">
        <v>353</v>
      </c>
      <c r="H59" s="359">
        <v>354</v>
      </c>
    </row>
    <row r="60" spans="2:8" ht="45.75" customHeight="1" x14ac:dyDescent="0.2">
      <c r="B60" s="123"/>
      <c r="C60" s="1203" t="s">
        <v>558</v>
      </c>
      <c r="D60" s="1204"/>
      <c r="E60" s="1205"/>
      <c r="F60" s="358">
        <v>272</v>
      </c>
      <c r="G60" s="358">
        <v>272</v>
      </c>
      <c r="H60" s="359">
        <v>273</v>
      </c>
    </row>
    <row r="61" spans="2:8" ht="45.75" customHeight="1" x14ac:dyDescent="0.2">
      <c r="B61" s="123"/>
      <c r="C61" s="1203" t="s">
        <v>559</v>
      </c>
      <c r="D61" s="1204"/>
      <c r="E61" s="1205"/>
      <c r="F61" s="358">
        <v>182</v>
      </c>
      <c r="G61" s="358">
        <v>183</v>
      </c>
      <c r="H61" s="359">
        <v>183</v>
      </c>
    </row>
    <row r="62" spans="2:8" ht="45.75" customHeight="1" thickBot="1" x14ac:dyDescent="0.25">
      <c r="B62" s="124"/>
      <c r="C62" s="1206" t="s">
        <v>560</v>
      </c>
      <c r="D62" s="1207"/>
      <c r="E62" s="1208"/>
      <c r="F62" s="360">
        <v>155</v>
      </c>
      <c r="G62" s="360">
        <v>155</v>
      </c>
      <c r="H62" s="361">
        <v>156</v>
      </c>
    </row>
    <row r="63" spans="2:8" ht="52.5" customHeight="1" thickBot="1" x14ac:dyDescent="0.25">
      <c r="B63" s="125"/>
      <c r="C63" s="1209" t="s">
        <v>49</v>
      </c>
      <c r="D63" s="1209"/>
      <c r="E63" s="1210"/>
      <c r="F63" s="362">
        <v>4812</v>
      </c>
      <c r="G63" s="362">
        <v>4630</v>
      </c>
      <c r="H63" s="363">
        <v>4354</v>
      </c>
    </row>
    <row r="64" spans="2:8" ht="13" x14ac:dyDescent="0.2"/>
  </sheetData>
  <sheetProtection algorithmName="SHA-512" hashValue="MAxtlU+S7P6YirMRCeVax/E5uPmmoxIOMzS4x44hnwxnj0+f15KcA6ji//a+V8K+8/EKdcrKVDHLF/EO/SuwPA==" saltValue="zsE1hJY0R2E0T+RHnq+x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43876</v>
      </c>
      <c r="E3" s="144"/>
      <c r="F3" s="145">
        <v>63812</v>
      </c>
      <c r="G3" s="146"/>
      <c r="H3" s="147"/>
    </row>
    <row r="4" spans="1:8" x14ac:dyDescent="0.2">
      <c r="A4" s="148"/>
      <c r="B4" s="149"/>
      <c r="C4" s="150"/>
      <c r="D4" s="151">
        <v>12989</v>
      </c>
      <c r="E4" s="152"/>
      <c r="F4" s="153">
        <v>33848</v>
      </c>
      <c r="G4" s="154"/>
      <c r="H4" s="155"/>
    </row>
    <row r="5" spans="1:8" x14ac:dyDescent="0.2">
      <c r="A5" s="136" t="s">
        <v>520</v>
      </c>
      <c r="B5" s="141"/>
      <c r="C5" s="142"/>
      <c r="D5" s="143">
        <v>26954</v>
      </c>
      <c r="E5" s="144"/>
      <c r="F5" s="145">
        <v>54225</v>
      </c>
      <c r="G5" s="146"/>
      <c r="H5" s="147"/>
    </row>
    <row r="6" spans="1:8" x14ac:dyDescent="0.2">
      <c r="A6" s="148"/>
      <c r="B6" s="149"/>
      <c r="C6" s="150"/>
      <c r="D6" s="151">
        <v>8604</v>
      </c>
      <c r="E6" s="152"/>
      <c r="F6" s="153">
        <v>27337</v>
      </c>
      <c r="G6" s="154"/>
      <c r="H6" s="155"/>
    </row>
    <row r="7" spans="1:8" x14ac:dyDescent="0.2">
      <c r="A7" s="136" t="s">
        <v>521</v>
      </c>
      <c r="B7" s="141"/>
      <c r="C7" s="142"/>
      <c r="D7" s="143">
        <v>29051</v>
      </c>
      <c r="E7" s="144"/>
      <c r="F7" s="145">
        <v>54016</v>
      </c>
      <c r="G7" s="146"/>
      <c r="H7" s="147"/>
    </row>
    <row r="8" spans="1:8" x14ac:dyDescent="0.2">
      <c r="A8" s="148"/>
      <c r="B8" s="149"/>
      <c r="C8" s="150"/>
      <c r="D8" s="151">
        <v>9983</v>
      </c>
      <c r="E8" s="152"/>
      <c r="F8" s="153">
        <v>28078</v>
      </c>
      <c r="G8" s="154"/>
      <c r="H8" s="155"/>
    </row>
    <row r="9" spans="1:8" x14ac:dyDescent="0.2">
      <c r="A9" s="136" t="s">
        <v>522</v>
      </c>
      <c r="B9" s="141"/>
      <c r="C9" s="142"/>
      <c r="D9" s="143">
        <v>33608</v>
      </c>
      <c r="E9" s="144"/>
      <c r="F9" s="145">
        <v>52786</v>
      </c>
      <c r="G9" s="146"/>
      <c r="H9" s="147"/>
    </row>
    <row r="10" spans="1:8" x14ac:dyDescent="0.2">
      <c r="A10" s="148"/>
      <c r="B10" s="149"/>
      <c r="C10" s="150"/>
      <c r="D10" s="151">
        <v>10957</v>
      </c>
      <c r="E10" s="152"/>
      <c r="F10" s="153">
        <v>28742</v>
      </c>
      <c r="G10" s="154"/>
      <c r="H10" s="155"/>
    </row>
    <row r="11" spans="1:8" x14ac:dyDescent="0.2">
      <c r="A11" s="136" t="s">
        <v>523</v>
      </c>
      <c r="B11" s="141"/>
      <c r="C11" s="142"/>
      <c r="D11" s="143">
        <v>43796</v>
      </c>
      <c r="E11" s="144"/>
      <c r="F11" s="145">
        <v>58465</v>
      </c>
      <c r="G11" s="146"/>
      <c r="H11" s="147"/>
    </row>
    <row r="12" spans="1:8" x14ac:dyDescent="0.2">
      <c r="A12" s="148"/>
      <c r="B12" s="149"/>
      <c r="C12" s="156"/>
      <c r="D12" s="151">
        <v>17246</v>
      </c>
      <c r="E12" s="152"/>
      <c r="F12" s="153">
        <v>34452</v>
      </c>
      <c r="G12" s="154"/>
      <c r="H12" s="155"/>
    </row>
    <row r="13" spans="1:8" x14ac:dyDescent="0.2">
      <c r="A13" s="136"/>
      <c r="B13" s="141"/>
      <c r="C13" s="157"/>
      <c r="D13" s="158">
        <v>35457</v>
      </c>
      <c r="E13" s="159"/>
      <c r="F13" s="160">
        <v>56661</v>
      </c>
      <c r="G13" s="161"/>
      <c r="H13" s="147"/>
    </row>
    <row r="14" spans="1:8" x14ac:dyDescent="0.2">
      <c r="A14" s="148"/>
      <c r="B14" s="149"/>
      <c r="C14" s="150"/>
      <c r="D14" s="151">
        <v>11956</v>
      </c>
      <c r="E14" s="152"/>
      <c r="F14" s="153">
        <v>30491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7.57</v>
      </c>
      <c r="C19" s="162">
        <f>ROUND(VALUE(SUBSTITUTE(実質収支比率等に係る経年分析!G$48,"▲","-")),2)</f>
        <v>10.42</v>
      </c>
      <c r="D19" s="162">
        <f>ROUND(VALUE(SUBSTITUTE(実質収支比率等に係る経年分析!H$48,"▲","-")),2)</f>
        <v>9.82</v>
      </c>
      <c r="E19" s="162">
        <f>ROUND(VALUE(SUBSTITUTE(実質収支比率等に係る経年分析!I$48,"▲","-")),2)</f>
        <v>10</v>
      </c>
      <c r="F19" s="162">
        <f>ROUND(VALUE(SUBSTITUTE(実質収支比率等に係る経年分析!J$48,"▲","-")),2)</f>
        <v>10.130000000000001</v>
      </c>
    </row>
    <row r="20" spans="1:11" x14ac:dyDescent="0.2">
      <c r="A20" s="162" t="s">
        <v>53</v>
      </c>
      <c r="B20" s="162">
        <f>ROUND(VALUE(SUBSTITUTE(実質収支比率等に係る経年分析!F$47,"▲","-")),2)</f>
        <v>10.61</v>
      </c>
      <c r="C20" s="162">
        <f>ROUND(VALUE(SUBSTITUTE(実質収支比率等に係る経年分析!G$47,"▲","-")),2)</f>
        <v>14.64</v>
      </c>
      <c r="D20" s="162">
        <f>ROUND(VALUE(SUBSTITUTE(実質収支比率等に係る経年分析!H$47,"▲","-")),2)</f>
        <v>16.62</v>
      </c>
      <c r="E20" s="162">
        <f>ROUND(VALUE(SUBSTITUTE(実質収支比率等に係る経年分析!I$47,"▲","-")),2)</f>
        <v>14.86</v>
      </c>
      <c r="F20" s="162">
        <f>ROUND(VALUE(SUBSTITUTE(実質収支比率等に係る経年分析!J$47,"▲","-")),2)</f>
        <v>13.44</v>
      </c>
    </row>
    <row r="21" spans="1:11" x14ac:dyDescent="0.2">
      <c r="A21" s="162" t="s">
        <v>54</v>
      </c>
      <c r="B21" s="162">
        <f>IF(ISNUMBER(VALUE(SUBSTITUTE(実質収支比率等に係る経年分析!F$49,"▲","-"))),ROUND(VALUE(SUBSTITUTE(実質収支比率等に係る経年分析!F$49,"▲","-")),2),NA())</f>
        <v>1.82</v>
      </c>
      <c r="C21" s="162">
        <f>IF(ISNUMBER(VALUE(SUBSTITUTE(実質収支比率等に係る経年分析!G$49,"▲","-"))),ROUND(VALUE(SUBSTITUTE(実質収支比率等に係る経年分析!G$49,"▲","-")),2),NA())</f>
        <v>9.17</v>
      </c>
      <c r="D21" s="162">
        <f>IF(ISNUMBER(VALUE(SUBSTITUTE(実質収支比率等に係る経年分析!H$49,"▲","-"))),ROUND(VALUE(SUBSTITUTE(実質収支比率等に係る経年分析!H$49,"▲","-")),2),NA())</f>
        <v>1.04</v>
      </c>
      <c r="E21" s="162">
        <f>IF(ISNUMBER(VALUE(SUBSTITUTE(実質収支比率等に係る経年分析!I$49,"▲","-"))),ROUND(VALUE(SUBSTITUTE(実質収支比率等に係る経年分析!I$49,"▲","-")),2),NA())</f>
        <v>-1.32</v>
      </c>
      <c r="F21" s="162">
        <f>IF(ISNUMBER(VALUE(SUBSTITUTE(実質収支比率等に係る経年分析!J$49,"▲","-"))),ROUND(VALUE(SUBSTITUTE(実質収支比率等に係る経年分析!J$49,"▲","-")),2),NA())</f>
        <v>-0.32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土地取得特別会計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0.38</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1.17</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2.0099999999999998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2.3199999999999998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3.17</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9.68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10.02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8.33</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7.56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10.42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9.81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9.99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10.119999999999999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2022</v>
      </c>
      <c r="E42" s="164"/>
      <c r="F42" s="164"/>
      <c r="G42" s="164">
        <f>'実質公債費比率（分子）の構造'!L$52</f>
        <v>1972</v>
      </c>
      <c r="H42" s="164"/>
      <c r="I42" s="164"/>
      <c r="J42" s="164">
        <f>'実質公債費比率（分子）の構造'!M$52</f>
        <v>1956</v>
      </c>
      <c r="K42" s="164"/>
      <c r="L42" s="164"/>
      <c r="M42" s="164">
        <f>'実質公債費比率（分子）の構造'!N$52</f>
        <v>1871</v>
      </c>
      <c r="N42" s="164"/>
      <c r="O42" s="164"/>
      <c r="P42" s="164">
        <f>'実質公債費比率（分子）の構造'!O$52</f>
        <v>1780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226</v>
      </c>
      <c r="C45" s="164"/>
      <c r="D45" s="164"/>
      <c r="E45" s="164">
        <f>'実質公債費比率（分子）の構造'!L$49</f>
        <v>199</v>
      </c>
      <c r="F45" s="164"/>
      <c r="G45" s="164"/>
      <c r="H45" s="164">
        <f>'実質公債費比率（分子）の構造'!M$49</f>
        <v>149</v>
      </c>
      <c r="I45" s="164"/>
      <c r="J45" s="164"/>
      <c r="K45" s="164">
        <f>'実質公債費比率（分子）の構造'!N$49</f>
        <v>78</v>
      </c>
      <c r="L45" s="164"/>
      <c r="M45" s="164"/>
      <c r="N45" s="164">
        <f>'実質公債費比率（分子）の構造'!O$49</f>
        <v>37</v>
      </c>
      <c r="O45" s="164"/>
      <c r="P45" s="164"/>
    </row>
    <row r="46" spans="1:16" x14ac:dyDescent="0.2">
      <c r="A46" s="164" t="s">
        <v>64</v>
      </c>
      <c r="B46" s="164">
        <f>'実質公債費比率（分子）の構造'!K$48</f>
        <v>281</v>
      </c>
      <c r="C46" s="164"/>
      <c r="D46" s="164"/>
      <c r="E46" s="164">
        <f>'実質公債費比率（分子）の構造'!L$48</f>
        <v>245</v>
      </c>
      <c r="F46" s="164"/>
      <c r="G46" s="164"/>
      <c r="H46" s="164">
        <f>'実質公債費比率（分子）の構造'!M$48</f>
        <v>265</v>
      </c>
      <c r="I46" s="164"/>
      <c r="J46" s="164"/>
      <c r="K46" s="164">
        <f>'実質公債費比率（分子）の構造'!N$48</f>
        <v>232</v>
      </c>
      <c r="L46" s="164"/>
      <c r="M46" s="164"/>
      <c r="N46" s="164">
        <f>'実質公債費比率（分子）の構造'!O$48</f>
        <v>317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1652</v>
      </c>
      <c r="C49" s="164"/>
      <c r="D49" s="164"/>
      <c r="E49" s="164">
        <f>'実質公債費比率（分子）の構造'!L$45</f>
        <v>1751</v>
      </c>
      <c r="F49" s="164"/>
      <c r="G49" s="164"/>
      <c r="H49" s="164">
        <f>'実質公債費比率（分子）の構造'!M$45</f>
        <v>1800</v>
      </c>
      <c r="I49" s="164"/>
      <c r="J49" s="164"/>
      <c r="K49" s="164">
        <f>'実質公債費比率（分子）の構造'!N$45</f>
        <v>1774</v>
      </c>
      <c r="L49" s="164"/>
      <c r="M49" s="164"/>
      <c r="N49" s="164">
        <f>'実質公債費比率（分子）の構造'!O$45</f>
        <v>1731</v>
      </c>
      <c r="O49" s="164"/>
      <c r="P49" s="164"/>
    </row>
    <row r="50" spans="1:16" x14ac:dyDescent="0.2">
      <c r="A50" s="164" t="s">
        <v>67</v>
      </c>
      <c r="B50" s="164" t="e">
        <f>NA()</f>
        <v>#N/A</v>
      </c>
      <c r="C50" s="164">
        <f>IF(ISNUMBER('実質公債費比率（分子）の構造'!K$53),'実質公債費比率（分子）の構造'!K$53,NA())</f>
        <v>137</v>
      </c>
      <c r="D50" s="164" t="e">
        <f>NA()</f>
        <v>#N/A</v>
      </c>
      <c r="E50" s="164" t="e">
        <f>NA()</f>
        <v>#N/A</v>
      </c>
      <c r="F50" s="164">
        <f>IF(ISNUMBER('実質公債費比率（分子）の構造'!L$53),'実質公債費比率（分子）の構造'!L$53,NA())</f>
        <v>223</v>
      </c>
      <c r="G50" s="164" t="e">
        <f>NA()</f>
        <v>#N/A</v>
      </c>
      <c r="H50" s="164" t="e">
        <f>NA()</f>
        <v>#N/A</v>
      </c>
      <c r="I50" s="164">
        <f>IF(ISNUMBER('実質公債費比率（分子）の構造'!M$53),'実質公債費比率（分子）の構造'!M$53,NA())</f>
        <v>258</v>
      </c>
      <c r="J50" s="164" t="e">
        <f>NA()</f>
        <v>#N/A</v>
      </c>
      <c r="K50" s="164" t="e">
        <f>NA()</f>
        <v>#N/A</v>
      </c>
      <c r="L50" s="164">
        <f>IF(ISNUMBER('実質公債費比率（分子）の構造'!N$53),'実質公債費比率（分子）の構造'!N$53,NA())</f>
        <v>213</v>
      </c>
      <c r="M50" s="164" t="e">
        <f>NA()</f>
        <v>#N/A</v>
      </c>
      <c r="N50" s="164" t="e">
        <f>NA()</f>
        <v>#N/A</v>
      </c>
      <c r="O50" s="164">
        <f>IF(ISNUMBER('実質公債費比率（分子）の構造'!O$53),'実質公債費比率（分子）の構造'!O$53,NA())</f>
        <v>305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12501</v>
      </c>
      <c r="E56" s="163"/>
      <c r="F56" s="163"/>
      <c r="G56" s="163">
        <f>'将来負担比率（分子）の構造'!J$52</f>
        <v>12333</v>
      </c>
      <c r="H56" s="163"/>
      <c r="I56" s="163"/>
      <c r="J56" s="163">
        <f>'将来負担比率（分子）の構造'!K$52</f>
        <v>11596</v>
      </c>
      <c r="K56" s="163"/>
      <c r="L56" s="163"/>
      <c r="M56" s="163">
        <f>'将来負担比率（分子）の構造'!L$52</f>
        <v>11322</v>
      </c>
      <c r="N56" s="163"/>
      <c r="O56" s="163"/>
      <c r="P56" s="163">
        <f>'将来負担比率（分子）の構造'!M$52</f>
        <v>10938</v>
      </c>
    </row>
    <row r="57" spans="1:16" x14ac:dyDescent="0.2">
      <c r="A57" s="163" t="s">
        <v>42</v>
      </c>
      <c r="B57" s="163"/>
      <c r="C57" s="163"/>
      <c r="D57" s="163">
        <f>'将来負担比率（分子）の構造'!I$51</f>
        <v>8420</v>
      </c>
      <c r="E57" s="163"/>
      <c r="F57" s="163"/>
      <c r="G57" s="163">
        <f>'将来負担比率（分子）の構造'!J$51</f>
        <v>7613</v>
      </c>
      <c r="H57" s="163"/>
      <c r="I57" s="163"/>
      <c r="J57" s="163">
        <f>'将来負担比率（分子）の構造'!K$51</f>
        <v>7869</v>
      </c>
      <c r="K57" s="163"/>
      <c r="L57" s="163"/>
      <c r="M57" s="163">
        <f>'将来負担比率（分子）の構造'!L$51</f>
        <v>7575</v>
      </c>
      <c r="N57" s="163"/>
      <c r="O57" s="163"/>
      <c r="P57" s="163">
        <f>'将来負担比率（分子）の構造'!M$51</f>
        <v>7417</v>
      </c>
    </row>
    <row r="58" spans="1:16" x14ac:dyDescent="0.2">
      <c r="A58" s="163" t="s">
        <v>41</v>
      </c>
      <c r="B58" s="163"/>
      <c r="C58" s="163"/>
      <c r="D58" s="163">
        <f>'将来負担比率（分子）の構造'!I$50</f>
        <v>4555</v>
      </c>
      <c r="E58" s="163"/>
      <c r="F58" s="163"/>
      <c r="G58" s="163">
        <f>'将来負担比率（分子）の構造'!J$50</f>
        <v>5209</v>
      </c>
      <c r="H58" s="163"/>
      <c r="I58" s="163"/>
      <c r="J58" s="163">
        <f>'将来負担比率（分子）の構造'!K$50</f>
        <v>5558</v>
      </c>
      <c r="K58" s="163"/>
      <c r="L58" s="163"/>
      <c r="M58" s="163">
        <f>'将来負担比率（分子）の構造'!L$50</f>
        <v>5069</v>
      </c>
      <c r="N58" s="163"/>
      <c r="O58" s="163"/>
      <c r="P58" s="163">
        <f>'将来負担比率（分子）の構造'!M$50</f>
        <v>4886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f>'将来負担比率（分子）の構造'!L$46</f>
        <v>28</v>
      </c>
      <c r="L61" s="163"/>
      <c r="M61" s="163"/>
      <c r="N61" s="163" t="str">
        <f>'将来負担比率（分子）の構造'!M$46</f>
        <v>-</v>
      </c>
      <c r="O61" s="163"/>
      <c r="P61" s="163"/>
    </row>
    <row r="62" spans="1:16" x14ac:dyDescent="0.2">
      <c r="A62" s="163" t="s">
        <v>35</v>
      </c>
      <c r="B62" s="163">
        <f>'将来負担比率（分子）の構造'!I$45</f>
        <v>1901</v>
      </c>
      <c r="C62" s="163"/>
      <c r="D62" s="163"/>
      <c r="E62" s="163">
        <f>'将来負担比率（分子）の構造'!J$45</f>
        <v>1992</v>
      </c>
      <c r="F62" s="163"/>
      <c r="G62" s="163"/>
      <c r="H62" s="163">
        <f>'将来負担比率（分子）の構造'!K$45</f>
        <v>1743</v>
      </c>
      <c r="I62" s="163"/>
      <c r="J62" s="163"/>
      <c r="K62" s="163">
        <f>'将来負担比率（分子）の構造'!L$45</f>
        <v>1468</v>
      </c>
      <c r="L62" s="163"/>
      <c r="M62" s="163"/>
      <c r="N62" s="163">
        <f>'将来負担比率（分子）の構造'!M$45</f>
        <v>1418</v>
      </c>
      <c r="O62" s="163"/>
      <c r="P62" s="163"/>
    </row>
    <row r="63" spans="1:16" x14ac:dyDescent="0.2">
      <c r="A63" s="163" t="s">
        <v>34</v>
      </c>
      <c r="B63" s="163">
        <f>'将来負担比率（分子）の構造'!I$44</f>
        <v>480</v>
      </c>
      <c r="C63" s="163"/>
      <c r="D63" s="163"/>
      <c r="E63" s="163">
        <f>'将来負担比率（分子）の構造'!J$44</f>
        <v>460</v>
      </c>
      <c r="F63" s="163"/>
      <c r="G63" s="163"/>
      <c r="H63" s="163">
        <f>'将来負担比率（分子）の構造'!K$44</f>
        <v>328</v>
      </c>
      <c r="I63" s="163"/>
      <c r="J63" s="163"/>
      <c r="K63" s="163">
        <f>'将来負担比率（分子）の構造'!L$44</f>
        <v>308</v>
      </c>
      <c r="L63" s="163"/>
      <c r="M63" s="163"/>
      <c r="N63" s="163">
        <f>'将来負担比率（分子）の構造'!M$44</f>
        <v>291</v>
      </c>
      <c r="O63" s="163"/>
      <c r="P63" s="163"/>
    </row>
    <row r="64" spans="1:16" x14ac:dyDescent="0.2">
      <c r="A64" s="163" t="s">
        <v>33</v>
      </c>
      <c r="B64" s="163">
        <f>'将来負担比率（分子）の構造'!I$43</f>
        <v>4066</v>
      </c>
      <c r="C64" s="163"/>
      <c r="D64" s="163"/>
      <c r="E64" s="163">
        <f>'将来負担比率（分子）の構造'!J$43</f>
        <v>2802</v>
      </c>
      <c r="F64" s="163"/>
      <c r="G64" s="163"/>
      <c r="H64" s="163">
        <f>'将来負担比率（分子）の構造'!K$43</f>
        <v>2783</v>
      </c>
      <c r="I64" s="163"/>
      <c r="J64" s="163"/>
      <c r="K64" s="163">
        <f>'将来負担比率（分子）の構造'!L$43</f>
        <v>2631</v>
      </c>
      <c r="L64" s="163"/>
      <c r="M64" s="163"/>
      <c r="N64" s="163">
        <f>'将来負担比率（分子）の構造'!M$43</f>
        <v>2563</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17210</v>
      </c>
      <c r="C66" s="163"/>
      <c r="D66" s="163"/>
      <c r="E66" s="163">
        <f>'将来負担比率（分子）の構造'!J$41</f>
        <v>16619</v>
      </c>
      <c r="F66" s="163"/>
      <c r="G66" s="163"/>
      <c r="H66" s="163">
        <f>'将来負担比率（分子）の構造'!K$41</f>
        <v>15626</v>
      </c>
      <c r="I66" s="163"/>
      <c r="J66" s="163"/>
      <c r="K66" s="163">
        <f>'将来負担比率（分子）の構造'!L$41</f>
        <v>14890</v>
      </c>
      <c r="L66" s="163"/>
      <c r="M66" s="163"/>
      <c r="N66" s="163">
        <f>'将来負担比率（分子）の構造'!M$41</f>
        <v>14808</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2398</v>
      </c>
      <c r="C72" s="167">
        <f>基金残高に係る経年分析!G55</f>
        <v>2165</v>
      </c>
      <c r="D72" s="167">
        <f>基金残高に係る経年分析!H55</f>
        <v>2037</v>
      </c>
    </row>
    <row r="73" spans="1:16" x14ac:dyDescent="0.2">
      <c r="A73" s="166" t="s">
        <v>74</v>
      </c>
      <c r="B73" s="167">
        <f>基金残高に係る経年分析!F56</f>
        <v>203</v>
      </c>
      <c r="C73" s="167">
        <f>基金残高に係る経年分析!G56</f>
        <v>203</v>
      </c>
      <c r="D73" s="167">
        <f>基金残高に係る経年分析!H56</f>
        <v>204</v>
      </c>
    </row>
    <row r="74" spans="1:16" x14ac:dyDescent="0.2">
      <c r="A74" s="166" t="s">
        <v>75</v>
      </c>
      <c r="B74" s="167">
        <f>基金残高に係る経年分析!F57</f>
        <v>2212</v>
      </c>
      <c r="C74" s="167">
        <f>基金残高に係る経年分析!G57</f>
        <v>2262</v>
      </c>
      <c r="D74" s="167">
        <f>基金残高に係る経年分析!H57</f>
        <v>2113</v>
      </c>
    </row>
  </sheetData>
  <sheetProtection algorithmName="SHA-512" hashValue="t5fhOzeGVfi834XsOO6A5xMEl/kHnPTrBhWUIosoPIJP511B/U+eRCVuDusOdu29LrumLwocXWG35cNUflkNnA==" saltValue="cCf5c2yDtwrerRJTF3Ka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216</v>
      </c>
      <c r="C5" s="677"/>
      <c r="D5" s="677"/>
      <c r="E5" s="677"/>
      <c r="F5" s="677"/>
      <c r="G5" s="677"/>
      <c r="H5" s="677"/>
      <c r="I5" s="677"/>
      <c r="J5" s="677"/>
      <c r="K5" s="677"/>
      <c r="L5" s="677"/>
      <c r="M5" s="677"/>
      <c r="N5" s="677"/>
      <c r="O5" s="677"/>
      <c r="P5" s="677"/>
      <c r="Q5" s="678"/>
      <c r="R5" s="673">
        <v>12849781</v>
      </c>
      <c r="S5" s="674"/>
      <c r="T5" s="674"/>
      <c r="U5" s="674"/>
      <c r="V5" s="674"/>
      <c r="W5" s="674"/>
      <c r="X5" s="674"/>
      <c r="Y5" s="702"/>
      <c r="Z5" s="715">
        <v>45.2</v>
      </c>
      <c r="AA5" s="715"/>
      <c r="AB5" s="715"/>
      <c r="AC5" s="715"/>
      <c r="AD5" s="716">
        <v>11604482</v>
      </c>
      <c r="AE5" s="716"/>
      <c r="AF5" s="716"/>
      <c r="AG5" s="716"/>
      <c r="AH5" s="716"/>
      <c r="AI5" s="716"/>
      <c r="AJ5" s="716"/>
      <c r="AK5" s="716"/>
      <c r="AL5" s="703">
        <v>75.900000000000006</v>
      </c>
      <c r="AM5" s="685"/>
      <c r="AN5" s="685"/>
      <c r="AO5" s="704"/>
      <c r="AP5" s="676" t="s">
        <v>217</v>
      </c>
      <c r="AQ5" s="677"/>
      <c r="AR5" s="677"/>
      <c r="AS5" s="677"/>
      <c r="AT5" s="677"/>
      <c r="AU5" s="677"/>
      <c r="AV5" s="677"/>
      <c r="AW5" s="677"/>
      <c r="AX5" s="677"/>
      <c r="AY5" s="677"/>
      <c r="AZ5" s="677"/>
      <c r="BA5" s="677"/>
      <c r="BB5" s="677"/>
      <c r="BC5" s="677"/>
      <c r="BD5" s="677"/>
      <c r="BE5" s="677"/>
      <c r="BF5" s="678"/>
      <c r="BG5" s="621">
        <v>11701440</v>
      </c>
      <c r="BH5" s="622"/>
      <c r="BI5" s="622"/>
      <c r="BJ5" s="622"/>
      <c r="BK5" s="622"/>
      <c r="BL5" s="622"/>
      <c r="BM5" s="622"/>
      <c r="BN5" s="623"/>
      <c r="BO5" s="659">
        <v>91.1</v>
      </c>
      <c r="BP5" s="659"/>
      <c r="BQ5" s="659"/>
      <c r="BR5" s="659"/>
      <c r="BS5" s="660">
        <v>96958</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2">
      <c r="B6" s="618" t="s">
        <v>221</v>
      </c>
      <c r="C6" s="619"/>
      <c r="D6" s="619"/>
      <c r="E6" s="619"/>
      <c r="F6" s="619"/>
      <c r="G6" s="619"/>
      <c r="H6" s="619"/>
      <c r="I6" s="619"/>
      <c r="J6" s="619"/>
      <c r="K6" s="619"/>
      <c r="L6" s="619"/>
      <c r="M6" s="619"/>
      <c r="N6" s="619"/>
      <c r="O6" s="619"/>
      <c r="P6" s="619"/>
      <c r="Q6" s="620"/>
      <c r="R6" s="621">
        <v>157679</v>
      </c>
      <c r="S6" s="622"/>
      <c r="T6" s="622"/>
      <c r="U6" s="622"/>
      <c r="V6" s="622"/>
      <c r="W6" s="622"/>
      <c r="X6" s="622"/>
      <c r="Y6" s="623"/>
      <c r="Z6" s="659">
        <v>0.6</v>
      </c>
      <c r="AA6" s="659"/>
      <c r="AB6" s="659"/>
      <c r="AC6" s="659"/>
      <c r="AD6" s="660">
        <v>157679</v>
      </c>
      <c r="AE6" s="660"/>
      <c r="AF6" s="660"/>
      <c r="AG6" s="660"/>
      <c r="AH6" s="660"/>
      <c r="AI6" s="660"/>
      <c r="AJ6" s="660"/>
      <c r="AK6" s="660"/>
      <c r="AL6" s="624">
        <v>1</v>
      </c>
      <c r="AM6" s="625"/>
      <c r="AN6" s="625"/>
      <c r="AO6" s="661"/>
      <c r="AP6" s="618" t="s">
        <v>222</v>
      </c>
      <c r="AQ6" s="619"/>
      <c r="AR6" s="619"/>
      <c r="AS6" s="619"/>
      <c r="AT6" s="619"/>
      <c r="AU6" s="619"/>
      <c r="AV6" s="619"/>
      <c r="AW6" s="619"/>
      <c r="AX6" s="619"/>
      <c r="AY6" s="619"/>
      <c r="AZ6" s="619"/>
      <c r="BA6" s="619"/>
      <c r="BB6" s="619"/>
      <c r="BC6" s="619"/>
      <c r="BD6" s="619"/>
      <c r="BE6" s="619"/>
      <c r="BF6" s="620"/>
      <c r="BG6" s="621">
        <v>11701440</v>
      </c>
      <c r="BH6" s="622"/>
      <c r="BI6" s="622"/>
      <c r="BJ6" s="622"/>
      <c r="BK6" s="622"/>
      <c r="BL6" s="622"/>
      <c r="BM6" s="622"/>
      <c r="BN6" s="623"/>
      <c r="BO6" s="659">
        <v>91.1</v>
      </c>
      <c r="BP6" s="659"/>
      <c r="BQ6" s="659"/>
      <c r="BR6" s="659"/>
      <c r="BS6" s="660">
        <v>96958</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242542</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242380</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7900</v>
      </c>
      <c r="S7" s="622"/>
      <c r="T7" s="622"/>
      <c r="U7" s="622"/>
      <c r="V7" s="622"/>
      <c r="W7" s="622"/>
      <c r="X7" s="622"/>
      <c r="Y7" s="623"/>
      <c r="Z7" s="659">
        <v>0</v>
      </c>
      <c r="AA7" s="659"/>
      <c r="AB7" s="659"/>
      <c r="AC7" s="659"/>
      <c r="AD7" s="660">
        <v>7900</v>
      </c>
      <c r="AE7" s="660"/>
      <c r="AF7" s="660"/>
      <c r="AG7" s="660"/>
      <c r="AH7" s="660"/>
      <c r="AI7" s="660"/>
      <c r="AJ7" s="660"/>
      <c r="AK7" s="660"/>
      <c r="AL7" s="624">
        <v>0.1</v>
      </c>
      <c r="AM7" s="625"/>
      <c r="AN7" s="625"/>
      <c r="AO7" s="661"/>
      <c r="AP7" s="618" t="s">
        <v>225</v>
      </c>
      <c r="AQ7" s="619"/>
      <c r="AR7" s="619"/>
      <c r="AS7" s="619"/>
      <c r="AT7" s="619"/>
      <c r="AU7" s="619"/>
      <c r="AV7" s="619"/>
      <c r="AW7" s="619"/>
      <c r="AX7" s="619"/>
      <c r="AY7" s="619"/>
      <c r="AZ7" s="619"/>
      <c r="BA7" s="619"/>
      <c r="BB7" s="619"/>
      <c r="BC7" s="619"/>
      <c r="BD7" s="619"/>
      <c r="BE7" s="619"/>
      <c r="BF7" s="620"/>
      <c r="BG7" s="621">
        <v>5842525</v>
      </c>
      <c r="BH7" s="622"/>
      <c r="BI7" s="622"/>
      <c r="BJ7" s="622"/>
      <c r="BK7" s="622"/>
      <c r="BL7" s="622"/>
      <c r="BM7" s="622"/>
      <c r="BN7" s="623"/>
      <c r="BO7" s="659">
        <v>45.5</v>
      </c>
      <c r="BP7" s="659"/>
      <c r="BQ7" s="659"/>
      <c r="BR7" s="659"/>
      <c r="BS7" s="660">
        <v>96958</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2689394</v>
      </c>
      <c r="CS7" s="622"/>
      <c r="CT7" s="622"/>
      <c r="CU7" s="622"/>
      <c r="CV7" s="622"/>
      <c r="CW7" s="622"/>
      <c r="CX7" s="622"/>
      <c r="CY7" s="623"/>
      <c r="CZ7" s="659">
        <v>10.1</v>
      </c>
      <c r="DA7" s="659"/>
      <c r="DB7" s="659"/>
      <c r="DC7" s="659"/>
      <c r="DD7" s="627">
        <v>62271</v>
      </c>
      <c r="DE7" s="622"/>
      <c r="DF7" s="622"/>
      <c r="DG7" s="622"/>
      <c r="DH7" s="622"/>
      <c r="DI7" s="622"/>
      <c r="DJ7" s="622"/>
      <c r="DK7" s="622"/>
      <c r="DL7" s="622"/>
      <c r="DM7" s="622"/>
      <c r="DN7" s="622"/>
      <c r="DO7" s="622"/>
      <c r="DP7" s="623"/>
      <c r="DQ7" s="627">
        <v>2296186</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161860</v>
      </c>
      <c r="S8" s="622"/>
      <c r="T8" s="622"/>
      <c r="U8" s="622"/>
      <c r="V8" s="622"/>
      <c r="W8" s="622"/>
      <c r="X8" s="622"/>
      <c r="Y8" s="623"/>
      <c r="Z8" s="659">
        <v>0.6</v>
      </c>
      <c r="AA8" s="659"/>
      <c r="AB8" s="659"/>
      <c r="AC8" s="659"/>
      <c r="AD8" s="660">
        <v>161860</v>
      </c>
      <c r="AE8" s="660"/>
      <c r="AF8" s="660"/>
      <c r="AG8" s="660"/>
      <c r="AH8" s="660"/>
      <c r="AI8" s="660"/>
      <c r="AJ8" s="660"/>
      <c r="AK8" s="660"/>
      <c r="AL8" s="624">
        <v>1.1000000000000001</v>
      </c>
      <c r="AM8" s="625"/>
      <c r="AN8" s="625"/>
      <c r="AO8" s="661"/>
      <c r="AP8" s="618" t="s">
        <v>228</v>
      </c>
      <c r="AQ8" s="619"/>
      <c r="AR8" s="619"/>
      <c r="AS8" s="619"/>
      <c r="AT8" s="619"/>
      <c r="AU8" s="619"/>
      <c r="AV8" s="619"/>
      <c r="AW8" s="619"/>
      <c r="AX8" s="619"/>
      <c r="AY8" s="619"/>
      <c r="AZ8" s="619"/>
      <c r="BA8" s="619"/>
      <c r="BB8" s="619"/>
      <c r="BC8" s="619"/>
      <c r="BD8" s="619"/>
      <c r="BE8" s="619"/>
      <c r="BF8" s="620"/>
      <c r="BG8" s="621">
        <v>124412</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11885745</v>
      </c>
      <c r="CS8" s="622"/>
      <c r="CT8" s="622"/>
      <c r="CU8" s="622"/>
      <c r="CV8" s="622"/>
      <c r="CW8" s="622"/>
      <c r="CX8" s="622"/>
      <c r="CY8" s="623"/>
      <c r="CZ8" s="659">
        <v>44.6</v>
      </c>
      <c r="DA8" s="659"/>
      <c r="DB8" s="659"/>
      <c r="DC8" s="659"/>
      <c r="DD8" s="627">
        <v>585065</v>
      </c>
      <c r="DE8" s="622"/>
      <c r="DF8" s="622"/>
      <c r="DG8" s="622"/>
      <c r="DH8" s="622"/>
      <c r="DI8" s="622"/>
      <c r="DJ8" s="622"/>
      <c r="DK8" s="622"/>
      <c r="DL8" s="622"/>
      <c r="DM8" s="622"/>
      <c r="DN8" s="622"/>
      <c r="DO8" s="622"/>
      <c r="DP8" s="623"/>
      <c r="DQ8" s="627">
        <v>6750625</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214813</v>
      </c>
      <c r="S9" s="622"/>
      <c r="T9" s="622"/>
      <c r="U9" s="622"/>
      <c r="V9" s="622"/>
      <c r="W9" s="622"/>
      <c r="X9" s="622"/>
      <c r="Y9" s="623"/>
      <c r="Z9" s="659">
        <v>0.8</v>
      </c>
      <c r="AA9" s="659"/>
      <c r="AB9" s="659"/>
      <c r="AC9" s="659"/>
      <c r="AD9" s="660">
        <v>214813</v>
      </c>
      <c r="AE9" s="660"/>
      <c r="AF9" s="660"/>
      <c r="AG9" s="660"/>
      <c r="AH9" s="660"/>
      <c r="AI9" s="660"/>
      <c r="AJ9" s="660"/>
      <c r="AK9" s="660"/>
      <c r="AL9" s="624">
        <v>1.4</v>
      </c>
      <c r="AM9" s="625"/>
      <c r="AN9" s="625"/>
      <c r="AO9" s="661"/>
      <c r="AP9" s="618" t="s">
        <v>231</v>
      </c>
      <c r="AQ9" s="619"/>
      <c r="AR9" s="619"/>
      <c r="AS9" s="619"/>
      <c r="AT9" s="619"/>
      <c r="AU9" s="619"/>
      <c r="AV9" s="619"/>
      <c r="AW9" s="619"/>
      <c r="AX9" s="619"/>
      <c r="AY9" s="619"/>
      <c r="AZ9" s="619"/>
      <c r="BA9" s="619"/>
      <c r="BB9" s="619"/>
      <c r="BC9" s="619"/>
      <c r="BD9" s="619"/>
      <c r="BE9" s="619"/>
      <c r="BF9" s="620"/>
      <c r="BG9" s="621">
        <v>5033178</v>
      </c>
      <c r="BH9" s="622"/>
      <c r="BI9" s="622"/>
      <c r="BJ9" s="622"/>
      <c r="BK9" s="622"/>
      <c r="BL9" s="622"/>
      <c r="BM9" s="622"/>
      <c r="BN9" s="623"/>
      <c r="BO9" s="659">
        <v>39.200000000000003</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2328049</v>
      </c>
      <c r="CS9" s="622"/>
      <c r="CT9" s="622"/>
      <c r="CU9" s="622"/>
      <c r="CV9" s="622"/>
      <c r="CW9" s="622"/>
      <c r="CX9" s="622"/>
      <c r="CY9" s="623"/>
      <c r="CZ9" s="659">
        <v>8.6999999999999993</v>
      </c>
      <c r="DA9" s="659"/>
      <c r="DB9" s="659"/>
      <c r="DC9" s="659"/>
      <c r="DD9" s="627">
        <v>111085</v>
      </c>
      <c r="DE9" s="622"/>
      <c r="DF9" s="622"/>
      <c r="DG9" s="622"/>
      <c r="DH9" s="622"/>
      <c r="DI9" s="622"/>
      <c r="DJ9" s="622"/>
      <c r="DK9" s="622"/>
      <c r="DL9" s="622"/>
      <c r="DM9" s="622"/>
      <c r="DN9" s="622"/>
      <c r="DO9" s="622"/>
      <c r="DP9" s="623"/>
      <c r="DQ9" s="627">
        <v>1892251</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192115</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5221</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221</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1783682</v>
      </c>
      <c r="S11" s="622"/>
      <c r="T11" s="622"/>
      <c r="U11" s="622"/>
      <c r="V11" s="622"/>
      <c r="W11" s="622"/>
      <c r="X11" s="622"/>
      <c r="Y11" s="623"/>
      <c r="Z11" s="624">
        <v>6.3</v>
      </c>
      <c r="AA11" s="625"/>
      <c r="AB11" s="625"/>
      <c r="AC11" s="626"/>
      <c r="AD11" s="627">
        <v>1783682</v>
      </c>
      <c r="AE11" s="622"/>
      <c r="AF11" s="622"/>
      <c r="AG11" s="622"/>
      <c r="AH11" s="622"/>
      <c r="AI11" s="622"/>
      <c r="AJ11" s="622"/>
      <c r="AK11" s="623"/>
      <c r="AL11" s="624">
        <v>11.7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492820</v>
      </c>
      <c r="BH11" s="622"/>
      <c r="BI11" s="622"/>
      <c r="BJ11" s="622"/>
      <c r="BK11" s="622"/>
      <c r="BL11" s="622"/>
      <c r="BM11" s="622"/>
      <c r="BN11" s="623"/>
      <c r="BO11" s="659">
        <v>3.8</v>
      </c>
      <c r="BP11" s="659"/>
      <c r="BQ11" s="659"/>
      <c r="BR11" s="659"/>
      <c r="BS11" s="660">
        <v>96958</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121400</v>
      </c>
      <c r="CS11" s="622"/>
      <c r="CT11" s="622"/>
      <c r="CU11" s="622"/>
      <c r="CV11" s="622"/>
      <c r="CW11" s="622"/>
      <c r="CX11" s="622"/>
      <c r="CY11" s="623"/>
      <c r="CZ11" s="659">
        <v>0.5</v>
      </c>
      <c r="DA11" s="659"/>
      <c r="DB11" s="659"/>
      <c r="DC11" s="659"/>
      <c r="DD11" s="627">
        <v>20856</v>
      </c>
      <c r="DE11" s="622"/>
      <c r="DF11" s="622"/>
      <c r="DG11" s="622"/>
      <c r="DH11" s="622"/>
      <c r="DI11" s="622"/>
      <c r="DJ11" s="622"/>
      <c r="DK11" s="622"/>
      <c r="DL11" s="622"/>
      <c r="DM11" s="622"/>
      <c r="DN11" s="622"/>
      <c r="DO11" s="622"/>
      <c r="DP11" s="623"/>
      <c r="DQ11" s="627">
        <v>87252</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5222522</v>
      </c>
      <c r="BH12" s="622"/>
      <c r="BI12" s="622"/>
      <c r="BJ12" s="622"/>
      <c r="BK12" s="622"/>
      <c r="BL12" s="622"/>
      <c r="BM12" s="622"/>
      <c r="BN12" s="623"/>
      <c r="BO12" s="659">
        <v>40.6</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323742</v>
      </c>
      <c r="CS12" s="622"/>
      <c r="CT12" s="622"/>
      <c r="CU12" s="622"/>
      <c r="CV12" s="622"/>
      <c r="CW12" s="622"/>
      <c r="CX12" s="622"/>
      <c r="CY12" s="623"/>
      <c r="CZ12" s="659">
        <v>1.2</v>
      </c>
      <c r="DA12" s="659"/>
      <c r="DB12" s="659"/>
      <c r="DC12" s="659"/>
      <c r="DD12" s="627">
        <v>5565</v>
      </c>
      <c r="DE12" s="622"/>
      <c r="DF12" s="622"/>
      <c r="DG12" s="622"/>
      <c r="DH12" s="622"/>
      <c r="DI12" s="622"/>
      <c r="DJ12" s="622"/>
      <c r="DK12" s="622"/>
      <c r="DL12" s="622"/>
      <c r="DM12" s="622"/>
      <c r="DN12" s="622"/>
      <c r="DO12" s="622"/>
      <c r="DP12" s="623"/>
      <c r="DQ12" s="627">
        <v>204330</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v>2263</v>
      </c>
      <c r="S13" s="622"/>
      <c r="T13" s="622"/>
      <c r="U13" s="622"/>
      <c r="V13" s="622"/>
      <c r="W13" s="622"/>
      <c r="X13" s="622"/>
      <c r="Y13" s="623"/>
      <c r="Z13" s="659">
        <v>0</v>
      </c>
      <c r="AA13" s="659"/>
      <c r="AB13" s="659"/>
      <c r="AC13" s="659"/>
      <c r="AD13" s="660">
        <v>2263</v>
      </c>
      <c r="AE13" s="660"/>
      <c r="AF13" s="660"/>
      <c r="AG13" s="660"/>
      <c r="AH13" s="660"/>
      <c r="AI13" s="660"/>
      <c r="AJ13" s="660"/>
      <c r="AK13" s="660"/>
      <c r="AL13" s="624">
        <v>0</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5221674</v>
      </c>
      <c r="BH13" s="622"/>
      <c r="BI13" s="622"/>
      <c r="BJ13" s="622"/>
      <c r="BK13" s="622"/>
      <c r="BL13" s="622"/>
      <c r="BM13" s="622"/>
      <c r="BN13" s="623"/>
      <c r="BO13" s="659">
        <v>40.6</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3428803</v>
      </c>
      <c r="CS13" s="622"/>
      <c r="CT13" s="622"/>
      <c r="CU13" s="622"/>
      <c r="CV13" s="622"/>
      <c r="CW13" s="622"/>
      <c r="CX13" s="622"/>
      <c r="CY13" s="623"/>
      <c r="CZ13" s="659">
        <v>12.9</v>
      </c>
      <c r="DA13" s="659"/>
      <c r="DB13" s="659"/>
      <c r="DC13" s="659"/>
      <c r="DD13" s="627">
        <v>1716563</v>
      </c>
      <c r="DE13" s="622"/>
      <c r="DF13" s="622"/>
      <c r="DG13" s="622"/>
      <c r="DH13" s="622"/>
      <c r="DI13" s="622"/>
      <c r="DJ13" s="622"/>
      <c r="DK13" s="622"/>
      <c r="DL13" s="622"/>
      <c r="DM13" s="622"/>
      <c r="DN13" s="622"/>
      <c r="DO13" s="622"/>
      <c r="DP13" s="623"/>
      <c r="DQ13" s="627">
        <v>2041096</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180444</v>
      </c>
      <c r="BH14" s="622"/>
      <c r="BI14" s="622"/>
      <c r="BJ14" s="622"/>
      <c r="BK14" s="622"/>
      <c r="BL14" s="622"/>
      <c r="BM14" s="622"/>
      <c r="BN14" s="623"/>
      <c r="BO14" s="659">
        <v>1.4</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862538</v>
      </c>
      <c r="CS14" s="622"/>
      <c r="CT14" s="622"/>
      <c r="CU14" s="622"/>
      <c r="CV14" s="622"/>
      <c r="CW14" s="622"/>
      <c r="CX14" s="622"/>
      <c r="CY14" s="623"/>
      <c r="CZ14" s="659">
        <v>3.2</v>
      </c>
      <c r="DA14" s="659"/>
      <c r="DB14" s="659"/>
      <c r="DC14" s="659"/>
      <c r="DD14" s="627">
        <v>45022</v>
      </c>
      <c r="DE14" s="622"/>
      <c r="DF14" s="622"/>
      <c r="DG14" s="622"/>
      <c r="DH14" s="622"/>
      <c r="DI14" s="622"/>
      <c r="DJ14" s="622"/>
      <c r="DK14" s="622"/>
      <c r="DL14" s="622"/>
      <c r="DM14" s="622"/>
      <c r="DN14" s="622"/>
      <c r="DO14" s="622"/>
      <c r="DP14" s="623"/>
      <c r="DQ14" s="627">
        <v>820263</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44100</v>
      </c>
      <c r="S15" s="622"/>
      <c r="T15" s="622"/>
      <c r="U15" s="622"/>
      <c r="V15" s="622"/>
      <c r="W15" s="622"/>
      <c r="X15" s="622"/>
      <c r="Y15" s="623"/>
      <c r="Z15" s="659">
        <v>0.2</v>
      </c>
      <c r="AA15" s="659"/>
      <c r="AB15" s="659"/>
      <c r="AC15" s="659"/>
      <c r="AD15" s="660">
        <v>44100</v>
      </c>
      <c r="AE15" s="660"/>
      <c r="AF15" s="660"/>
      <c r="AG15" s="660"/>
      <c r="AH15" s="660"/>
      <c r="AI15" s="660"/>
      <c r="AJ15" s="660"/>
      <c r="AK15" s="660"/>
      <c r="AL15" s="624">
        <v>0.3</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455949</v>
      </c>
      <c r="BH15" s="622"/>
      <c r="BI15" s="622"/>
      <c r="BJ15" s="622"/>
      <c r="BK15" s="622"/>
      <c r="BL15" s="622"/>
      <c r="BM15" s="622"/>
      <c r="BN15" s="623"/>
      <c r="BO15" s="659">
        <v>3.5</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3059222</v>
      </c>
      <c r="CS15" s="622"/>
      <c r="CT15" s="622"/>
      <c r="CU15" s="622"/>
      <c r="CV15" s="622"/>
      <c r="CW15" s="622"/>
      <c r="CX15" s="622"/>
      <c r="CY15" s="623"/>
      <c r="CZ15" s="659">
        <v>11.5</v>
      </c>
      <c r="DA15" s="659"/>
      <c r="DB15" s="659"/>
      <c r="DC15" s="659"/>
      <c r="DD15" s="627">
        <v>635181</v>
      </c>
      <c r="DE15" s="622"/>
      <c r="DF15" s="622"/>
      <c r="DG15" s="622"/>
      <c r="DH15" s="622"/>
      <c r="DI15" s="622"/>
      <c r="DJ15" s="622"/>
      <c r="DK15" s="622"/>
      <c r="DL15" s="622"/>
      <c r="DM15" s="622"/>
      <c r="DN15" s="622"/>
      <c r="DO15" s="622"/>
      <c r="DP15" s="623"/>
      <c r="DQ15" s="627">
        <v>2089008</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241920</v>
      </c>
      <c r="S16" s="622"/>
      <c r="T16" s="622"/>
      <c r="U16" s="622"/>
      <c r="V16" s="622"/>
      <c r="W16" s="622"/>
      <c r="X16" s="622"/>
      <c r="Y16" s="623"/>
      <c r="Z16" s="659">
        <v>0.9</v>
      </c>
      <c r="AA16" s="659"/>
      <c r="AB16" s="659"/>
      <c r="AC16" s="659"/>
      <c r="AD16" s="660">
        <v>241920</v>
      </c>
      <c r="AE16" s="660"/>
      <c r="AF16" s="660"/>
      <c r="AG16" s="660"/>
      <c r="AH16" s="660"/>
      <c r="AI16" s="660"/>
      <c r="AJ16" s="660"/>
      <c r="AK16" s="660"/>
      <c r="AL16" s="624">
        <v>1.6</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468547</v>
      </c>
      <c r="S17" s="622"/>
      <c r="T17" s="622"/>
      <c r="U17" s="622"/>
      <c r="V17" s="622"/>
      <c r="W17" s="622"/>
      <c r="X17" s="622"/>
      <c r="Y17" s="623"/>
      <c r="Z17" s="659">
        <v>1.6</v>
      </c>
      <c r="AA17" s="659"/>
      <c r="AB17" s="659"/>
      <c r="AC17" s="659"/>
      <c r="AD17" s="660">
        <v>468547</v>
      </c>
      <c r="AE17" s="660"/>
      <c r="AF17" s="660"/>
      <c r="AG17" s="660"/>
      <c r="AH17" s="660"/>
      <c r="AI17" s="660"/>
      <c r="AJ17" s="660"/>
      <c r="AK17" s="660"/>
      <c r="AL17" s="624">
        <v>3.1</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1730533</v>
      </c>
      <c r="CS17" s="622"/>
      <c r="CT17" s="622"/>
      <c r="CU17" s="622"/>
      <c r="CV17" s="622"/>
      <c r="CW17" s="622"/>
      <c r="CX17" s="622"/>
      <c r="CY17" s="623"/>
      <c r="CZ17" s="659">
        <v>6.5</v>
      </c>
      <c r="DA17" s="659"/>
      <c r="DB17" s="659"/>
      <c r="DC17" s="659"/>
      <c r="DD17" s="627" t="s">
        <v>122</v>
      </c>
      <c r="DE17" s="622"/>
      <c r="DF17" s="622"/>
      <c r="DG17" s="622"/>
      <c r="DH17" s="622"/>
      <c r="DI17" s="622"/>
      <c r="DJ17" s="622"/>
      <c r="DK17" s="622"/>
      <c r="DL17" s="622"/>
      <c r="DM17" s="622"/>
      <c r="DN17" s="622"/>
      <c r="DO17" s="622"/>
      <c r="DP17" s="623"/>
      <c r="DQ17" s="627">
        <v>1730533</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97382</v>
      </c>
      <c r="S18" s="622"/>
      <c r="T18" s="622"/>
      <c r="U18" s="622"/>
      <c r="V18" s="622"/>
      <c r="W18" s="622"/>
      <c r="X18" s="622"/>
      <c r="Y18" s="623"/>
      <c r="Z18" s="659">
        <v>0.3</v>
      </c>
      <c r="AA18" s="659"/>
      <c r="AB18" s="659"/>
      <c r="AC18" s="659"/>
      <c r="AD18" s="660">
        <v>97382</v>
      </c>
      <c r="AE18" s="660"/>
      <c r="AF18" s="660"/>
      <c r="AG18" s="660"/>
      <c r="AH18" s="660"/>
      <c r="AI18" s="660"/>
      <c r="AJ18" s="660"/>
      <c r="AK18" s="660"/>
      <c r="AL18" s="624">
        <v>0.6</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363258</v>
      </c>
      <c r="S19" s="622"/>
      <c r="T19" s="622"/>
      <c r="U19" s="622"/>
      <c r="V19" s="622"/>
      <c r="W19" s="622"/>
      <c r="X19" s="622"/>
      <c r="Y19" s="623"/>
      <c r="Z19" s="659">
        <v>1.3</v>
      </c>
      <c r="AA19" s="659"/>
      <c r="AB19" s="659"/>
      <c r="AC19" s="659"/>
      <c r="AD19" s="660">
        <v>363258</v>
      </c>
      <c r="AE19" s="660"/>
      <c r="AF19" s="660"/>
      <c r="AG19" s="660"/>
      <c r="AH19" s="660"/>
      <c r="AI19" s="660"/>
      <c r="AJ19" s="660"/>
      <c r="AK19" s="660"/>
      <c r="AL19" s="624">
        <v>2.4</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1148341</v>
      </c>
      <c r="BH19" s="622"/>
      <c r="BI19" s="622"/>
      <c r="BJ19" s="622"/>
      <c r="BK19" s="622"/>
      <c r="BL19" s="622"/>
      <c r="BM19" s="622"/>
      <c r="BN19" s="623"/>
      <c r="BO19" s="659">
        <v>8.9</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7907</v>
      </c>
      <c r="S20" s="622"/>
      <c r="T20" s="622"/>
      <c r="U20" s="622"/>
      <c r="V20" s="622"/>
      <c r="W20" s="622"/>
      <c r="X20" s="622"/>
      <c r="Y20" s="623"/>
      <c r="Z20" s="659">
        <v>0</v>
      </c>
      <c r="AA20" s="659"/>
      <c r="AB20" s="659"/>
      <c r="AC20" s="659"/>
      <c r="AD20" s="660">
        <v>7907</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1148341</v>
      </c>
      <c r="BH20" s="622"/>
      <c r="BI20" s="622"/>
      <c r="BJ20" s="622"/>
      <c r="BK20" s="622"/>
      <c r="BL20" s="622"/>
      <c r="BM20" s="622"/>
      <c r="BN20" s="623"/>
      <c r="BO20" s="659">
        <v>8.9</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26677189</v>
      </c>
      <c r="CS20" s="622"/>
      <c r="CT20" s="622"/>
      <c r="CU20" s="622"/>
      <c r="CV20" s="622"/>
      <c r="CW20" s="622"/>
      <c r="CX20" s="622"/>
      <c r="CY20" s="623"/>
      <c r="CZ20" s="659">
        <v>100</v>
      </c>
      <c r="DA20" s="659"/>
      <c r="DB20" s="659"/>
      <c r="DC20" s="659"/>
      <c r="DD20" s="627">
        <v>3181608</v>
      </c>
      <c r="DE20" s="622"/>
      <c r="DF20" s="622"/>
      <c r="DG20" s="622"/>
      <c r="DH20" s="622"/>
      <c r="DI20" s="622"/>
      <c r="DJ20" s="622"/>
      <c r="DK20" s="622"/>
      <c r="DL20" s="622"/>
      <c r="DM20" s="622"/>
      <c r="DN20" s="622"/>
      <c r="DO20" s="622"/>
      <c r="DP20" s="623"/>
      <c r="DQ20" s="627">
        <v>18154145</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635022</v>
      </c>
      <c r="S21" s="622"/>
      <c r="T21" s="622"/>
      <c r="U21" s="622"/>
      <c r="V21" s="622"/>
      <c r="W21" s="622"/>
      <c r="X21" s="622"/>
      <c r="Y21" s="623"/>
      <c r="Z21" s="659">
        <v>2.2000000000000002</v>
      </c>
      <c r="AA21" s="659"/>
      <c r="AB21" s="659"/>
      <c r="AC21" s="659"/>
      <c r="AD21" s="660">
        <v>514150</v>
      </c>
      <c r="AE21" s="660"/>
      <c r="AF21" s="660"/>
      <c r="AG21" s="660"/>
      <c r="AH21" s="660"/>
      <c r="AI21" s="660"/>
      <c r="AJ21" s="660"/>
      <c r="AK21" s="660"/>
      <c r="AL21" s="624">
        <v>3.4</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514150</v>
      </c>
      <c r="S22" s="622"/>
      <c r="T22" s="622"/>
      <c r="U22" s="622"/>
      <c r="V22" s="622"/>
      <c r="W22" s="622"/>
      <c r="X22" s="622"/>
      <c r="Y22" s="623"/>
      <c r="Z22" s="659">
        <v>1.8</v>
      </c>
      <c r="AA22" s="659"/>
      <c r="AB22" s="659"/>
      <c r="AC22" s="659"/>
      <c r="AD22" s="660">
        <v>514150</v>
      </c>
      <c r="AE22" s="660"/>
      <c r="AF22" s="660"/>
      <c r="AG22" s="660"/>
      <c r="AH22" s="660"/>
      <c r="AI22" s="660"/>
      <c r="AJ22" s="660"/>
      <c r="AK22" s="660"/>
      <c r="AL22" s="624">
        <v>3.4</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271</v>
      </c>
      <c r="C23" s="619"/>
      <c r="D23" s="619"/>
      <c r="E23" s="619"/>
      <c r="F23" s="619"/>
      <c r="G23" s="619"/>
      <c r="H23" s="619"/>
      <c r="I23" s="619"/>
      <c r="J23" s="619"/>
      <c r="K23" s="619"/>
      <c r="L23" s="619"/>
      <c r="M23" s="619"/>
      <c r="N23" s="619"/>
      <c r="O23" s="619"/>
      <c r="P23" s="619"/>
      <c r="Q23" s="620"/>
      <c r="R23" s="621">
        <v>120872</v>
      </c>
      <c r="S23" s="622"/>
      <c r="T23" s="622"/>
      <c r="U23" s="622"/>
      <c r="V23" s="622"/>
      <c r="W23" s="622"/>
      <c r="X23" s="622"/>
      <c r="Y23" s="623"/>
      <c r="Z23" s="659">
        <v>0.4</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1148341</v>
      </c>
      <c r="BH23" s="622"/>
      <c r="BI23" s="622"/>
      <c r="BJ23" s="622"/>
      <c r="BK23" s="622"/>
      <c r="BL23" s="622"/>
      <c r="BM23" s="622"/>
      <c r="BN23" s="623"/>
      <c r="BO23" s="659">
        <v>8.9</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13378359</v>
      </c>
      <c r="CS24" s="674"/>
      <c r="CT24" s="674"/>
      <c r="CU24" s="674"/>
      <c r="CV24" s="674"/>
      <c r="CW24" s="674"/>
      <c r="CX24" s="674"/>
      <c r="CY24" s="702"/>
      <c r="CZ24" s="703">
        <v>50.1</v>
      </c>
      <c r="DA24" s="685"/>
      <c r="DB24" s="685"/>
      <c r="DC24" s="705"/>
      <c r="DD24" s="701">
        <v>8706856</v>
      </c>
      <c r="DE24" s="674"/>
      <c r="DF24" s="674"/>
      <c r="DG24" s="674"/>
      <c r="DH24" s="674"/>
      <c r="DI24" s="674"/>
      <c r="DJ24" s="674"/>
      <c r="DK24" s="702"/>
      <c r="DL24" s="701">
        <v>7319684</v>
      </c>
      <c r="DM24" s="674"/>
      <c r="DN24" s="674"/>
      <c r="DO24" s="674"/>
      <c r="DP24" s="674"/>
      <c r="DQ24" s="674"/>
      <c r="DR24" s="674"/>
      <c r="DS24" s="674"/>
      <c r="DT24" s="674"/>
      <c r="DU24" s="674"/>
      <c r="DV24" s="702"/>
      <c r="DW24" s="703">
        <v>47.9</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16567567</v>
      </c>
      <c r="S25" s="622"/>
      <c r="T25" s="622"/>
      <c r="U25" s="622"/>
      <c r="V25" s="622"/>
      <c r="W25" s="622"/>
      <c r="X25" s="622"/>
      <c r="Y25" s="623"/>
      <c r="Z25" s="659">
        <v>58.3</v>
      </c>
      <c r="AA25" s="659"/>
      <c r="AB25" s="659"/>
      <c r="AC25" s="659"/>
      <c r="AD25" s="660">
        <v>15201396</v>
      </c>
      <c r="AE25" s="660"/>
      <c r="AF25" s="660"/>
      <c r="AG25" s="660"/>
      <c r="AH25" s="660"/>
      <c r="AI25" s="660"/>
      <c r="AJ25" s="660"/>
      <c r="AK25" s="660"/>
      <c r="AL25" s="624">
        <v>99.4</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4915305</v>
      </c>
      <c r="CS25" s="634"/>
      <c r="CT25" s="634"/>
      <c r="CU25" s="634"/>
      <c r="CV25" s="634"/>
      <c r="CW25" s="634"/>
      <c r="CX25" s="634"/>
      <c r="CY25" s="635"/>
      <c r="CZ25" s="624">
        <v>18.399999999999999</v>
      </c>
      <c r="DA25" s="636"/>
      <c r="DB25" s="636"/>
      <c r="DC25" s="637"/>
      <c r="DD25" s="627">
        <v>4291493</v>
      </c>
      <c r="DE25" s="634"/>
      <c r="DF25" s="634"/>
      <c r="DG25" s="634"/>
      <c r="DH25" s="634"/>
      <c r="DI25" s="634"/>
      <c r="DJ25" s="634"/>
      <c r="DK25" s="635"/>
      <c r="DL25" s="627">
        <v>3712248</v>
      </c>
      <c r="DM25" s="634"/>
      <c r="DN25" s="634"/>
      <c r="DO25" s="634"/>
      <c r="DP25" s="634"/>
      <c r="DQ25" s="634"/>
      <c r="DR25" s="634"/>
      <c r="DS25" s="634"/>
      <c r="DT25" s="634"/>
      <c r="DU25" s="634"/>
      <c r="DV25" s="635"/>
      <c r="DW25" s="624">
        <v>24.3</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7697</v>
      </c>
      <c r="S26" s="622"/>
      <c r="T26" s="622"/>
      <c r="U26" s="622"/>
      <c r="V26" s="622"/>
      <c r="W26" s="622"/>
      <c r="X26" s="622"/>
      <c r="Y26" s="623"/>
      <c r="Z26" s="659">
        <v>0</v>
      </c>
      <c r="AA26" s="659"/>
      <c r="AB26" s="659"/>
      <c r="AC26" s="659"/>
      <c r="AD26" s="660">
        <v>7697</v>
      </c>
      <c r="AE26" s="660"/>
      <c r="AF26" s="660"/>
      <c r="AG26" s="660"/>
      <c r="AH26" s="660"/>
      <c r="AI26" s="660"/>
      <c r="AJ26" s="660"/>
      <c r="AK26" s="660"/>
      <c r="AL26" s="624">
        <v>0.1</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2580344</v>
      </c>
      <c r="CS26" s="622"/>
      <c r="CT26" s="622"/>
      <c r="CU26" s="622"/>
      <c r="CV26" s="622"/>
      <c r="CW26" s="622"/>
      <c r="CX26" s="622"/>
      <c r="CY26" s="623"/>
      <c r="CZ26" s="624">
        <v>9.6999999999999993</v>
      </c>
      <c r="DA26" s="636"/>
      <c r="DB26" s="636"/>
      <c r="DC26" s="637"/>
      <c r="DD26" s="627">
        <v>2162460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33454</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12849781</v>
      </c>
      <c r="BH27" s="622"/>
      <c r="BI27" s="622"/>
      <c r="BJ27" s="622"/>
      <c r="BK27" s="622"/>
      <c r="BL27" s="622"/>
      <c r="BM27" s="622"/>
      <c r="BN27" s="623"/>
      <c r="BO27" s="659">
        <v>100</v>
      </c>
      <c r="BP27" s="659"/>
      <c r="BQ27" s="659"/>
      <c r="BR27" s="659"/>
      <c r="BS27" s="660">
        <v>96958</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6732521</v>
      </c>
      <c r="CS27" s="634"/>
      <c r="CT27" s="634"/>
      <c r="CU27" s="634"/>
      <c r="CV27" s="634"/>
      <c r="CW27" s="634"/>
      <c r="CX27" s="634"/>
      <c r="CY27" s="635"/>
      <c r="CZ27" s="624">
        <v>25.2</v>
      </c>
      <c r="DA27" s="636"/>
      <c r="DB27" s="636"/>
      <c r="DC27" s="637"/>
      <c r="DD27" s="627">
        <v>2684830</v>
      </c>
      <c r="DE27" s="634"/>
      <c r="DF27" s="634"/>
      <c r="DG27" s="634"/>
      <c r="DH27" s="634"/>
      <c r="DI27" s="634"/>
      <c r="DJ27" s="634"/>
      <c r="DK27" s="635"/>
      <c r="DL27" s="627">
        <v>1876903</v>
      </c>
      <c r="DM27" s="634"/>
      <c r="DN27" s="634"/>
      <c r="DO27" s="634"/>
      <c r="DP27" s="634"/>
      <c r="DQ27" s="634"/>
      <c r="DR27" s="634"/>
      <c r="DS27" s="634"/>
      <c r="DT27" s="634"/>
      <c r="DU27" s="634"/>
      <c r="DV27" s="635"/>
      <c r="DW27" s="624">
        <v>12.3</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239000</v>
      </c>
      <c r="S28" s="622"/>
      <c r="T28" s="622"/>
      <c r="U28" s="622"/>
      <c r="V28" s="622"/>
      <c r="W28" s="622"/>
      <c r="X28" s="622"/>
      <c r="Y28" s="623"/>
      <c r="Z28" s="659">
        <v>0.8</v>
      </c>
      <c r="AA28" s="659"/>
      <c r="AB28" s="659"/>
      <c r="AC28" s="659"/>
      <c r="AD28" s="660">
        <v>42335</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1730533</v>
      </c>
      <c r="CS28" s="622"/>
      <c r="CT28" s="622"/>
      <c r="CU28" s="622"/>
      <c r="CV28" s="622"/>
      <c r="CW28" s="622"/>
      <c r="CX28" s="622"/>
      <c r="CY28" s="623"/>
      <c r="CZ28" s="624">
        <v>6.5</v>
      </c>
      <c r="DA28" s="636"/>
      <c r="DB28" s="636"/>
      <c r="DC28" s="637"/>
      <c r="DD28" s="627">
        <v>1730533</v>
      </c>
      <c r="DE28" s="622"/>
      <c r="DF28" s="622"/>
      <c r="DG28" s="622"/>
      <c r="DH28" s="622"/>
      <c r="DI28" s="622"/>
      <c r="DJ28" s="622"/>
      <c r="DK28" s="623"/>
      <c r="DL28" s="627">
        <v>1730533</v>
      </c>
      <c r="DM28" s="622"/>
      <c r="DN28" s="622"/>
      <c r="DO28" s="622"/>
      <c r="DP28" s="622"/>
      <c r="DQ28" s="622"/>
      <c r="DR28" s="622"/>
      <c r="DS28" s="622"/>
      <c r="DT28" s="622"/>
      <c r="DU28" s="622"/>
      <c r="DV28" s="623"/>
      <c r="DW28" s="624">
        <v>11.3</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149774</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1730533</v>
      </c>
      <c r="CS29" s="634"/>
      <c r="CT29" s="634"/>
      <c r="CU29" s="634"/>
      <c r="CV29" s="634"/>
      <c r="CW29" s="634"/>
      <c r="CX29" s="634"/>
      <c r="CY29" s="635"/>
      <c r="CZ29" s="624">
        <v>6.5</v>
      </c>
      <c r="DA29" s="636"/>
      <c r="DB29" s="636"/>
      <c r="DC29" s="637"/>
      <c r="DD29" s="627">
        <v>1730533</v>
      </c>
      <c r="DE29" s="634"/>
      <c r="DF29" s="634"/>
      <c r="DG29" s="634"/>
      <c r="DH29" s="634"/>
      <c r="DI29" s="634"/>
      <c r="DJ29" s="634"/>
      <c r="DK29" s="635"/>
      <c r="DL29" s="627">
        <v>1730533</v>
      </c>
      <c r="DM29" s="634"/>
      <c r="DN29" s="634"/>
      <c r="DO29" s="634"/>
      <c r="DP29" s="634"/>
      <c r="DQ29" s="634"/>
      <c r="DR29" s="634"/>
      <c r="DS29" s="634"/>
      <c r="DT29" s="634"/>
      <c r="DU29" s="634"/>
      <c r="DV29" s="635"/>
      <c r="DW29" s="624">
        <v>11.3</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4691794</v>
      </c>
      <c r="S30" s="622"/>
      <c r="T30" s="622"/>
      <c r="U30" s="622"/>
      <c r="V30" s="622"/>
      <c r="W30" s="622"/>
      <c r="X30" s="622"/>
      <c r="Y30" s="623"/>
      <c r="Z30" s="659">
        <v>16.5</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1692560</v>
      </c>
      <c r="CS30" s="622"/>
      <c r="CT30" s="622"/>
      <c r="CU30" s="622"/>
      <c r="CV30" s="622"/>
      <c r="CW30" s="622"/>
      <c r="CX30" s="622"/>
      <c r="CY30" s="623"/>
      <c r="CZ30" s="624">
        <v>6.3</v>
      </c>
      <c r="DA30" s="636"/>
      <c r="DB30" s="636"/>
      <c r="DC30" s="637"/>
      <c r="DD30" s="627">
        <v>1692560</v>
      </c>
      <c r="DE30" s="622"/>
      <c r="DF30" s="622"/>
      <c r="DG30" s="622"/>
      <c r="DH30" s="622"/>
      <c r="DI30" s="622"/>
      <c r="DJ30" s="622"/>
      <c r="DK30" s="623"/>
      <c r="DL30" s="627">
        <v>1692560</v>
      </c>
      <c r="DM30" s="622"/>
      <c r="DN30" s="622"/>
      <c r="DO30" s="622"/>
      <c r="DP30" s="622"/>
      <c r="DQ30" s="622"/>
      <c r="DR30" s="622"/>
      <c r="DS30" s="622"/>
      <c r="DT30" s="622"/>
      <c r="DU30" s="622"/>
      <c r="DV30" s="623"/>
      <c r="DW30" s="624">
        <v>11.1</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99.2</v>
      </c>
      <c r="BH31" s="684"/>
      <c r="BI31" s="684"/>
      <c r="BJ31" s="684"/>
      <c r="BK31" s="684"/>
      <c r="BL31" s="684"/>
      <c r="BM31" s="685">
        <v>97.3</v>
      </c>
      <c r="BN31" s="684"/>
      <c r="BO31" s="684"/>
      <c r="BP31" s="684"/>
      <c r="BQ31" s="686"/>
      <c r="BR31" s="683">
        <v>99.1</v>
      </c>
      <c r="BS31" s="684"/>
      <c r="BT31" s="684"/>
      <c r="BU31" s="684"/>
      <c r="BV31" s="684"/>
      <c r="BW31" s="684"/>
      <c r="BX31" s="685">
        <v>97.4</v>
      </c>
      <c r="BY31" s="684"/>
      <c r="BZ31" s="684"/>
      <c r="CA31" s="684"/>
      <c r="CB31" s="686"/>
      <c r="CD31" s="642"/>
      <c r="CE31" s="643"/>
      <c r="CF31" s="618" t="s">
        <v>301</v>
      </c>
      <c r="CG31" s="619"/>
      <c r="CH31" s="619"/>
      <c r="CI31" s="619"/>
      <c r="CJ31" s="619"/>
      <c r="CK31" s="619"/>
      <c r="CL31" s="619"/>
      <c r="CM31" s="619"/>
      <c r="CN31" s="619"/>
      <c r="CO31" s="619"/>
      <c r="CP31" s="619"/>
      <c r="CQ31" s="620"/>
      <c r="CR31" s="621">
        <v>37973</v>
      </c>
      <c r="CS31" s="634"/>
      <c r="CT31" s="634"/>
      <c r="CU31" s="634"/>
      <c r="CV31" s="634"/>
      <c r="CW31" s="634"/>
      <c r="CX31" s="634"/>
      <c r="CY31" s="635"/>
      <c r="CZ31" s="624">
        <v>0.1</v>
      </c>
      <c r="DA31" s="636"/>
      <c r="DB31" s="636"/>
      <c r="DC31" s="637"/>
      <c r="DD31" s="627">
        <v>37973</v>
      </c>
      <c r="DE31" s="634"/>
      <c r="DF31" s="634"/>
      <c r="DG31" s="634"/>
      <c r="DH31" s="634"/>
      <c r="DI31" s="634"/>
      <c r="DJ31" s="634"/>
      <c r="DK31" s="635"/>
      <c r="DL31" s="627">
        <v>37973</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1857403</v>
      </c>
      <c r="S32" s="622"/>
      <c r="T32" s="622"/>
      <c r="U32" s="622"/>
      <c r="V32" s="622"/>
      <c r="W32" s="622"/>
      <c r="X32" s="622"/>
      <c r="Y32" s="623"/>
      <c r="Z32" s="659">
        <v>6.5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98.7</v>
      </c>
      <c r="BH32" s="634"/>
      <c r="BI32" s="634"/>
      <c r="BJ32" s="634"/>
      <c r="BK32" s="634"/>
      <c r="BL32" s="634"/>
      <c r="BM32" s="625">
        <v>95.6</v>
      </c>
      <c r="BN32" s="634"/>
      <c r="BO32" s="634"/>
      <c r="BP32" s="634"/>
      <c r="BQ32" s="657"/>
      <c r="BR32" s="692">
        <v>98.7</v>
      </c>
      <c r="BS32" s="634"/>
      <c r="BT32" s="634"/>
      <c r="BU32" s="634"/>
      <c r="BV32" s="634"/>
      <c r="BW32" s="634"/>
      <c r="BX32" s="625">
        <v>95.9</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83889</v>
      </c>
      <c r="S33" s="622"/>
      <c r="T33" s="622"/>
      <c r="U33" s="622"/>
      <c r="V33" s="622"/>
      <c r="W33" s="622"/>
      <c r="X33" s="622"/>
      <c r="Y33" s="623"/>
      <c r="Z33" s="659">
        <v>0.3</v>
      </c>
      <c r="AA33" s="659"/>
      <c r="AB33" s="659"/>
      <c r="AC33" s="659"/>
      <c r="AD33" s="660">
        <v>20167</v>
      </c>
      <c r="AE33" s="660"/>
      <c r="AF33" s="660"/>
      <c r="AG33" s="660"/>
      <c r="AH33" s="660"/>
      <c r="AI33" s="660"/>
      <c r="AJ33" s="660"/>
      <c r="AK33" s="660"/>
      <c r="AL33" s="624">
        <v>0.1</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99.5</v>
      </c>
      <c r="BH33" s="606"/>
      <c r="BI33" s="606"/>
      <c r="BJ33" s="606"/>
      <c r="BK33" s="606"/>
      <c r="BL33" s="606"/>
      <c r="BM33" s="652">
        <v>98.9</v>
      </c>
      <c r="BN33" s="606"/>
      <c r="BO33" s="606"/>
      <c r="BP33" s="606"/>
      <c r="BQ33" s="669"/>
      <c r="BR33" s="682">
        <v>99.5</v>
      </c>
      <c r="BS33" s="606"/>
      <c r="BT33" s="606"/>
      <c r="BU33" s="606"/>
      <c r="BV33" s="606"/>
      <c r="BW33" s="606"/>
      <c r="BX33" s="652">
        <v>98.9</v>
      </c>
      <c r="BY33" s="606"/>
      <c r="BZ33" s="606"/>
      <c r="CA33" s="606"/>
      <c r="CB33" s="669"/>
      <c r="CD33" s="618" t="s">
        <v>308</v>
      </c>
      <c r="CE33" s="619"/>
      <c r="CF33" s="619"/>
      <c r="CG33" s="619"/>
      <c r="CH33" s="619"/>
      <c r="CI33" s="619"/>
      <c r="CJ33" s="619"/>
      <c r="CK33" s="619"/>
      <c r="CL33" s="619"/>
      <c r="CM33" s="619"/>
      <c r="CN33" s="619"/>
      <c r="CO33" s="619"/>
      <c r="CP33" s="619"/>
      <c r="CQ33" s="620"/>
      <c r="CR33" s="621">
        <v>10117222</v>
      </c>
      <c r="CS33" s="634"/>
      <c r="CT33" s="634"/>
      <c r="CU33" s="634"/>
      <c r="CV33" s="634"/>
      <c r="CW33" s="634"/>
      <c r="CX33" s="634"/>
      <c r="CY33" s="635"/>
      <c r="CZ33" s="624">
        <v>37.9</v>
      </c>
      <c r="DA33" s="636"/>
      <c r="DB33" s="636"/>
      <c r="DC33" s="637"/>
      <c r="DD33" s="627">
        <v>8520850</v>
      </c>
      <c r="DE33" s="634"/>
      <c r="DF33" s="634"/>
      <c r="DG33" s="634"/>
      <c r="DH33" s="634"/>
      <c r="DI33" s="634"/>
      <c r="DJ33" s="634"/>
      <c r="DK33" s="635"/>
      <c r="DL33" s="627">
        <v>7138619</v>
      </c>
      <c r="DM33" s="634"/>
      <c r="DN33" s="634"/>
      <c r="DO33" s="634"/>
      <c r="DP33" s="634"/>
      <c r="DQ33" s="634"/>
      <c r="DR33" s="634"/>
      <c r="DS33" s="634"/>
      <c r="DT33" s="634"/>
      <c r="DU33" s="634"/>
      <c r="DV33" s="635"/>
      <c r="DW33" s="624">
        <v>46.7</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97430</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4496189</v>
      </c>
      <c r="CS34" s="622"/>
      <c r="CT34" s="622"/>
      <c r="CU34" s="622"/>
      <c r="CV34" s="622"/>
      <c r="CW34" s="622"/>
      <c r="CX34" s="622"/>
      <c r="CY34" s="623"/>
      <c r="CZ34" s="624">
        <v>16.899999999999999</v>
      </c>
      <c r="DA34" s="636"/>
      <c r="DB34" s="636"/>
      <c r="DC34" s="637"/>
      <c r="DD34" s="627">
        <v>3718284</v>
      </c>
      <c r="DE34" s="622"/>
      <c r="DF34" s="622"/>
      <c r="DG34" s="622"/>
      <c r="DH34" s="622"/>
      <c r="DI34" s="622"/>
      <c r="DJ34" s="622"/>
      <c r="DK34" s="623"/>
      <c r="DL34" s="627">
        <v>3413921</v>
      </c>
      <c r="DM34" s="622"/>
      <c r="DN34" s="622"/>
      <c r="DO34" s="622"/>
      <c r="DP34" s="622"/>
      <c r="DQ34" s="622"/>
      <c r="DR34" s="622"/>
      <c r="DS34" s="622"/>
      <c r="DT34" s="622"/>
      <c r="DU34" s="622"/>
      <c r="DV34" s="623"/>
      <c r="DW34" s="624">
        <v>22.3</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342565</v>
      </c>
      <c r="S35" s="622"/>
      <c r="T35" s="622"/>
      <c r="U35" s="622"/>
      <c r="V35" s="622"/>
      <c r="W35" s="622"/>
      <c r="X35" s="622"/>
      <c r="Y35" s="623"/>
      <c r="Z35" s="659">
        <v>1.2</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289924</v>
      </c>
      <c r="CS35" s="634"/>
      <c r="CT35" s="634"/>
      <c r="CU35" s="634"/>
      <c r="CV35" s="634"/>
      <c r="CW35" s="634"/>
      <c r="CX35" s="634"/>
      <c r="CY35" s="635"/>
      <c r="CZ35" s="624">
        <v>1.1000000000000001</v>
      </c>
      <c r="DA35" s="636"/>
      <c r="DB35" s="636"/>
      <c r="DC35" s="637"/>
      <c r="DD35" s="627">
        <v>268149</v>
      </c>
      <c r="DE35" s="634"/>
      <c r="DF35" s="634"/>
      <c r="DG35" s="634"/>
      <c r="DH35" s="634"/>
      <c r="DI35" s="634"/>
      <c r="DJ35" s="634"/>
      <c r="DK35" s="635"/>
      <c r="DL35" s="627">
        <v>244051</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2015484</v>
      </c>
      <c r="S36" s="622"/>
      <c r="T36" s="622"/>
      <c r="U36" s="622"/>
      <c r="V36" s="622"/>
      <c r="W36" s="622"/>
      <c r="X36" s="622"/>
      <c r="Y36" s="623"/>
      <c r="Z36" s="659">
        <v>7.1</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2690257</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58730</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2757819</v>
      </c>
      <c r="CS36" s="622"/>
      <c r="CT36" s="622"/>
      <c r="CU36" s="622"/>
      <c r="CV36" s="622"/>
      <c r="CW36" s="622"/>
      <c r="CX36" s="622"/>
      <c r="CY36" s="623"/>
      <c r="CZ36" s="624">
        <v>10.3</v>
      </c>
      <c r="DA36" s="636"/>
      <c r="DB36" s="636"/>
      <c r="DC36" s="637"/>
      <c r="DD36" s="627">
        <v>2564080</v>
      </c>
      <c r="DE36" s="622"/>
      <c r="DF36" s="622"/>
      <c r="DG36" s="622"/>
      <c r="DH36" s="622"/>
      <c r="DI36" s="622"/>
      <c r="DJ36" s="622"/>
      <c r="DK36" s="623"/>
      <c r="DL36" s="627">
        <v>2027925</v>
      </c>
      <c r="DM36" s="622"/>
      <c r="DN36" s="622"/>
      <c r="DO36" s="622"/>
      <c r="DP36" s="622"/>
      <c r="DQ36" s="622"/>
      <c r="DR36" s="622"/>
      <c r="DS36" s="622"/>
      <c r="DT36" s="622"/>
      <c r="DU36" s="622"/>
      <c r="DV36" s="623"/>
      <c r="DW36" s="624">
        <v>13.3</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722605</v>
      </c>
      <c r="S37" s="622"/>
      <c r="T37" s="622"/>
      <c r="U37" s="622"/>
      <c r="V37" s="622"/>
      <c r="W37" s="622"/>
      <c r="X37" s="622"/>
      <c r="Y37" s="623"/>
      <c r="Z37" s="659">
        <v>2.5</v>
      </c>
      <c r="AA37" s="659"/>
      <c r="AB37" s="659"/>
      <c r="AC37" s="659"/>
      <c r="AD37" s="660">
        <v>18550</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639500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-91648</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1328503</v>
      </c>
      <c r="CS37" s="634"/>
      <c r="CT37" s="634"/>
      <c r="CU37" s="634"/>
      <c r="CV37" s="634"/>
      <c r="CW37" s="634"/>
      <c r="CX37" s="634"/>
      <c r="CY37" s="635"/>
      <c r="CZ37" s="624">
        <v>5</v>
      </c>
      <c r="DA37" s="636"/>
      <c r="DB37" s="636"/>
      <c r="DC37" s="637"/>
      <c r="DD37" s="627">
        <v>1327969</v>
      </c>
      <c r="DE37" s="634"/>
      <c r="DF37" s="634"/>
      <c r="DG37" s="634"/>
      <c r="DH37" s="634"/>
      <c r="DI37" s="634"/>
      <c r="DJ37" s="634"/>
      <c r="DK37" s="635"/>
      <c r="DL37" s="627">
        <v>1024100</v>
      </c>
      <c r="DM37" s="634"/>
      <c r="DN37" s="634"/>
      <c r="DO37" s="634"/>
      <c r="DP37" s="634"/>
      <c r="DQ37" s="634"/>
      <c r="DR37" s="634"/>
      <c r="DS37" s="634"/>
      <c r="DT37" s="634"/>
      <c r="DU37" s="634"/>
      <c r="DV37" s="635"/>
      <c r="DW37" s="624">
        <v>6.7</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1610000</v>
      </c>
      <c r="S38" s="622"/>
      <c r="T38" s="622"/>
      <c r="U38" s="622"/>
      <c r="V38" s="622"/>
      <c r="W38" s="622"/>
      <c r="X38" s="622"/>
      <c r="Y38" s="623"/>
      <c r="Z38" s="659">
        <v>5.7</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131008</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6857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1919749</v>
      </c>
      <c r="CS38" s="622"/>
      <c r="CT38" s="622"/>
      <c r="CU38" s="622"/>
      <c r="CV38" s="622"/>
      <c r="CW38" s="622"/>
      <c r="CX38" s="622"/>
      <c r="CY38" s="623"/>
      <c r="CZ38" s="624">
        <v>7.2</v>
      </c>
      <c r="DA38" s="636"/>
      <c r="DB38" s="636"/>
      <c r="DC38" s="637"/>
      <c r="DD38" s="627">
        <v>1592926</v>
      </c>
      <c r="DE38" s="622"/>
      <c r="DF38" s="622"/>
      <c r="DG38" s="622"/>
      <c r="DH38" s="622"/>
      <c r="DI38" s="622"/>
      <c r="DJ38" s="622"/>
      <c r="DK38" s="623"/>
      <c r="DL38" s="627">
        <v>1452722</v>
      </c>
      <c r="DM38" s="622"/>
      <c r="DN38" s="622"/>
      <c r="DO38" s="622"/>
      <c r="DP38" s="622"/>
      <c r="DQ38" s="622"/>
      <c r="DR38" s="622"/>
      <c r="DS38" s="622"/>
      <c r="DT38" s="622"/>
      <c r="DU38" s="622"/>
      <c r="DV38" s="623"/>
      <c r="DW38" s="624">
        <v>9.5</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9960</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36130</v>
      </c>
      <c r="CS39" s="634"/>
      <c r="CT39" s="634"/>
      <c r="CU39" s="634"/>
      <c r="CV39" s="634"/>
      <c r="CW39" s="634"/>
      <c r="CX39" s="634"/>
      <c r="CY39" s="635"/>
      <c r="CZ39" s="624">
        <v>0.1</v>
      </c>
      <c r="DA39" s="636"/>
      <c r="DB39" s="636"/>
      <c r="DC39" s="637"/>
      <c r="DD39" s="627" t="s">
        <v>122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125</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617411</v>
      </c>
      <c r="CS40" s="622"/>
      <c r="CT40" s="622"/>
      <c r="CU40" s="622"/>
      <c r="CV40" s="622"/>
      <c r="CW40" s="622"/>
      <c r="CX40" s="622"/>
      <c r="CY40" s="623"/>
      <c r="CZ40" s="624">
        <v>2.2999999999999998</v>
      </c>
      <c r="DA40" s="636"/>
      <c r="DB40" s="636"/>
      <c r="DC40" s="637"/>
      <c r="DD40" s="627">
        <v>377411</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28418662</v>
      </c>
      <c r="S41" s="646"/>
      <c r="T41" s="646"/>
      <c r="U41" s="646"/>
      <c r="V41" s="646"/>
      <c r="W41" s="646"/>
      <c r="X41" s="646"/>
      <c r="Y41" s="649"/>
      <c r="Z41" s="650">
        <v>100</v>
      </c>
      <c r="AA41" s="650"/>
      <c r="AB41" s="650"/>
      <c r="AC41" s="650"/>
      <c r="AD41" s="651">
        <v>15290145</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519346</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1400403</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323</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3181608</v>
      </c>
      <c r="CS42" s="634"/>
      <c r="CT42" s="634"/>
      <c r="CU42" s="634"/>
      <c r="CV42" s="634"/>
      <c r="CW42" s="634"/>
      <c r="CX42" s="634"/>
      <c r="CY42" s="635"/>
      <c r="CZ42" s="624">
        <v>11.9</v>
      </c>
      <c r="DA42" s="636"/>
      <c r="DB42" s="636"/>
      <c r="DC42" s="637"/>
      <c r="DD42" s="627">
        <v>926439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146820</v>
      </c>
      <c r="CS43" s="634"/>
      <c r="CT43" s="634"/>
      <c r="CU43" s="634"/>
      <c r="CV43" s="634"/>
      <c r="CW43" s="634"/>
      <c r="CX43" s="634"/>
      <c r="CY43" s="635"/>
      <c r="CZ43" s="624">
        <v>0.6</v>
      </c>
      <c r="DA43" s="636"/>
      <c r="DB43" s="636"/>
      <c r="DC43" s="637"/>
      <c r="DD43" s="627">
        <v>146820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3181608</v>
      </c>
      <c r="CS44" s="622"/>
      <c r="CT44" s="622"/>
      <c r="CU44" s="622"/>
      <c r="CV44" s="622"/>
      <c r="CW44" s="622"/>
      <c r="CX44" s="622"/>
      <c r="CY44" s="623"/>
      <c r="CZ44" s="624">
        <v>11.9</v>
      </c>
      <c r="DA44" s="625"/>
      <c r="DB44" s="625"/>
      <c r="DC44" s="626"/>
      <c r="DD44" s="627">
        <v>926439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1037844</v>
      </c>
      <c r="CS45" s="634"/>
      <c r="CT45" s="634"/>
      <c r="CU45" s="634"/>
      <c r="CV45" s="634"/>
      <c r="CW45" s="634"/>
      <c r="CX45" s="634"/>
      <c r="CY45" s="635"/>
      <c r="CZ45" s="624">
        <v>3.9</v>
      </c>
      <c r="DA45" s="636"/>
      <c r="DB45" s="636"/>
      <c r="DC45" s="637"/>
      <c r="DD45" s="627">
        <v>115908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1252845</v>
      </c>
      <c r="CS46" s="622"/>
      <c r="CT46" s="622"/>
      <c r="CU46" s="622"/>
      <c r="CV46" s="622"/>
      <c r="CW46" s="622"/>
      <c r="CX46" s="622"/>
      <c r="CY46" s="623"/>
      <c r="CZ46" s="624">
        <v>4.7</v>
      </c>
      <c r="DA46" s="625"/>
      <c r="DB46" s="625"/>
      <c r="DC46" s="626"/>
      <c r="DD46" s="627">
        <v>808661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26677189</v>
      </c>
      <c r="CS49" s="606"/>
      <c r="CT49" s="606"/>
      <c r="CU49" s="606"/>
      <c r="CV49" s="606"/>
      <c r="CW49" s="606"/>
      <c r="CX49" s="606"/>
      <c r="CY49" s="607"/>
      <c r="CZ49" s="608">
        <v>100</v>
      </c>
      <c r="DA49" s="609"/>
      <c r="DB49" s="609"/>
      <c r="DC49" s="610"/>
      <c r="DD49" s="611">
        <v>18154145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AJ5+yfPP5i9qA2J5prWOsFbxRmXhRE3m3VKAy8HvhaUDtLXyF/iJdWa4U4QpYbFMA3HeLrTEDTKZhplxZuSp2A==" saltValue="I+xwie+7wcn5myG2K9QBL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28474</v>
      </c>
      <c r="R7" s="1103"/>
      <c r="S7" s="1103"/>
      <c r="T7" s="1103"/>
      <c r="U7" s="1103"/>
      <c r="V7" s="1103">
        <v>26732</v>
      </c>
      <c r="W7" s="1103"/>
      <c r="X7" s="1103"/>
      <c r="Y7" s="1103"/>
      <c r="Z7" s="1103"/>
      <c r="AA7" s="1103">
        <v>1741</v>
      </c>
      <c r="AB7" s="1103"/>
      <c r="AC7" s="1103"/>
      <c r="AD7" s="1103"/>
      <c r="AE7" s="1104"/>
      <c r="AF7" s="1105">
        <v>1535</v>
      </c>
      <c r="AG7" s="1106"/>
      <c r="AH7" s="1106"/>
      <c r="AI7" s="1106"/>
      <c r="AJ7" s="1107"/>
      <c r="AK7" s="1108">
        <v>312</v>
      </c>
      <c r="AL7" s="1109"/>
      <c r="AM7" s="1109"/>
      <c r="AN7" s="1109"/>
      <c r="AO7" s="1109"/>
      <c r="AP7" s="1109">
        <v>14808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547</v>
      </c>
      <c r="BT7" s="1100"/>
      <c r="BU7" s="1100"/>
      <c r="BV7" s="1100"/>
      <c r="BW7" s="1100"/>
      <c r="BX7" s="1100"/>
      <c r="BY7" s="1100"/>
      <c r="BZ7" s="1100"/>
      <c r="CA7" s="1100"/>
      <c r="CB7" s="1100"/>
      <c r="CC7" s="1100"/>
      <c r="CD7" s="1100"/>
      <c r="CE7" s="1100"/>
      <c r="CF7" s="1100"/>
      <c r="CG7" s="1112"/>
      <c r="CH7" s="1096">
        <v>-2</v>
      </c>
      <c r="CI7" s="1097"/>
      <c r="CJ7" s="1097"/>
      <c r="CK7" s="1097"/>
      <c r="CL7" s="1098"/>
      <c r="CM7" s="1096">
        <v>326</v>
      </c>
      <c r="CN7" s="1097"/>
      <c r="CO7" s="1097"/>
      <c r="CP7" s="1097"/>
      <c r="CQ7" s="1098"/>
      <c r="CR7" s="1096">
        <f>100*44%</f>
        <v>44</v>
      </c>
      <c r="CS7" s="1097"/>
      <c r="CT7" s="1097"/>
      <c r="CU7" s="1097"/>
      <c r="CV7" s="1098"/>
      <c r="CW7" s="1096">
        <v>38</v>
      </c>
      <c r="CX7" s="1097"/>
      <c r="CY7" s="1097"/>
      <c r="CZ7" s="1097"/>
      <c r="DA7" s="1098"/>
      <c r="DB7" s="1096" t="s">
        <v>487</v>
      </c>
      <c r="DC7" s="1097"/>
      <c r="DD7" s="1097"/>
      <c r="DE7" s="1097"/>
      <c r="DF7" s="1098"/>
      <c r="DG7" s="1096" t="s">
        <v>487</v>
      </c>
      <c r="DH7" s="1097"/>
      <c r="DI7" s="1097"/>
      <c r="DJ7" s="1097"/>
      <c r="DK7" s="1098"/>
      <c r="DL7" s="1096" t="s">
        <v>487</v>
      </c>
      <c r="DM7" s="1097"/>
      <c r="DN7" s="1097"/>
      <c r="DO7" s="1097"/>
      <c r="DP7" s="1098"/>
      <c r="DQ7" s="1096" t="s">
        <v>487</v>
      </c>
      <c r="DR7" s="1097"/>
      <c r="DS7" s="1097"/>
      <c r="DT7" s="1097"/>
      <c r="DU7" s="1098"/>
      <c r="DV7" s="1099"/>
      <c r="DW7" s="1100"/>
      <c r="DX7" s="1100"/>
      <c r="DY7" s="1100"/>
      <c r="DZ7" s="1101"/>
      <c r="EA7" s="222"/>
    </row>
    <row r="8" spans="1:131" s="223" customFormat="1" ht="26.25" customHeight="1" x14ac:dyDescent="0.2">
      <c r="A8" s="226">
        <v>2</v>
      </c>
      <c r="B8" s="1030" t="s">
        <v>376</v>
      </c>
      <c r="C8" s="1031"/>
      <c r="D8" s="1031"/>
      <c r="E8" s="1031"/>
      <c r="F8" s="1031"/>
      <c r="G8" s="1031"/>
      <c r="H8" s="1031"/>
      <c r="I8" s="1031"/>
      <c r="J8" s="1031"/>
      <c r="K8" s="1031"/>
      <c r="L8" s="1031"/>
      <c r="M8" s="1031"/>
      <c r="N8" s="1031"/>
      <c r="O8" s="1031"/>
      <c r="P8" s="1032"/>
      <c r="Q8" s="1038">
        <v>2</v>
      </c>
      <c r="R8" s="1039"/>
      <c r="S8" s="1039"/>
      <c r="T8" s="1039"/>
      <c r="U8" s="1039"/>
      <c r="V8" s="1039">
        <v>2</v>
      </c>
      <c r="W8" s="1039"/>
      <c r="X8" s="1039"/>
      <c r="Y8" s="1039"/>
      <c r="Z8" s="1039"/>
      <c r="AA8" s="1039">
        <v>0</v>
      </c>
      <c r="AB8" s="1039"/>
      <c r="AC8" s="1039"/>
      <c r="AD8" s="1039"/>
      <c r="AE8" s="1040"/>
      <c r="AF8" s="1035" t="s">
        <v>487</v>
      </c>
      <c r="AG8" s="1036"/>
      <c r="AH8" s="1036"/>
      <c r="AI8" s="1036"/>
      <c r="AJ8" s="1037"/>
      <c r="AK8" s="1080" t="s">
        <v>487</v>
      </c>
      <c r="AL8" s="1081"/>
      <c r="AM8" s="1081"/>
      <c r="AN8" s="1081"/>
      <c r="AO8" s="1081"/>
      <c r="AP8" s="1081" t="s">
        <v>487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548</v>
      </c>
      <c r="BT8" s="993"/>
      <c r="BU8" s="993"/>
      <c r="BV8" s="993"/>
      <c r="BW8" s="993"/>
      <c r="BX8" s="993"/>
      <c r="BY8" s="993"/>
      <c r="BZ8" s="993"/>
      <c r="CA8" s="993"/>
      <c r="CB8" s="993"/>
      <c r="CC8" s="993"/>
      <c r="CD8" s="993"/>
      <c r="CE8" s="993"/>
      <c r="CF8" s="993"/>
      <c r="CG8" s="1014"/>
      <c r="CH8" s="989">
        <v>0</v>
      </c>
      <c r="CI8" s="990"/>
      <c r="CJ8" s="990"/>
      <c r="CK8" s="990"/>
      <c r="CL8" s="991"/>
      <c r="CM8" s="989">
        <v>53</v>
      </c>
      <c r="CN8" s="990"/>
      <c r="CO8" s="990"/>
      <c r="CP8" s="990"/>
      <c r="CQ8" s="991"/>
      <c r="CR8" s="989">
        <v>8</v>
      </c>
      <c r="CS8" s="990"/>
      <c r="CT8" s="990"/>
      <c r="CU8" s="990"/>
      <c r="CV8" s="991"/>
      <c r="CW8" s="989" t="s">
        <v>554</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378</v>
      </c>
      <c r="B23" s="937" t="s">
        <v>379</v>
      </c>
      <c r="C23" s="938"/>
      <c r="D23" s="938"/>
      <c r="E23" s="938"/>
      <c r="F23" s="938"/>
      <c r="G23" s="938"/>
      <c r="H23" s="938"/>
      <c r="I23" s="938"/>
      <c r="J23" s="938"/>
      <c r="K23" s="938"/>
      <c r="L23" s="938"/>
      <c r="M23" s="938"/>
      <c r="N23" s="938"/>
      <c r="O23" s="938"/>
      <c r="P23" s="948"/>
      <c r="Q23" s="1067">
        <v>28419</v>
      </c>
      <c r="R23" s="1061"/>
      <c r="S23" s="1061"/>
      <c r="T23" s="1061"/>
      <c r="U23" s="1061"/>
      <c r="V23" s="1061">
        <v>26677</v>
      </c>
      <c r="W23" s="1061"/>
      <c r="X23" s="1061"/>
      <c r="Y23" s="1061"/>
      <c r="Z23" s="1061"/>
      <c r="AA23" s="1061">
        <v>1741</v>
      </c>
      <c r="AB23" s="1061"/>
      <c r="AC23" s="1061"/>
      <c r="AD23" s="1061"/>
      <c r="AE23" s="1068"/>
      <c r="AF23" s="1069">
        <v>1535</v>
      </c>
      <c r="AG23" s="1061"/>
      <c r="AH23" s="1061"/>
      <c r="AI23" s="1061"/>
      <c r="AJ23" s="1070"/>
      <c r="AK23" s="1071"/>
      <c r="AL23" s="1072"/>
      <c r="AM23" s="1072"/>
      <c r="AN23" s="1072"/>
      <c r="AO23" s="1072"/>
      <c r="AP23" s="1061">
        <v>14808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390</v>
      </c>
      <c r="C28" s="1048"/>
      <c r="D28" s="1048"/>
      <c r="E28" s="1048"/>
      <c r="F28" s="1048"/>
      <c r="G28" s="1048"/>
      <c r="H28" s="1048"/>
      <c r="I28" s="1048"/>
      <c r="J28" s="1048"/>
      <c r="K28" s="1048"/>
      <c r="L28" s="1048"/>
      <c r="M28" s="1048"/>
      <c r="N28" s="1048"/>
      <c r="O28" s="1048"/>
      <c r="P28" s="1049"/>
      <c r="Q28" s="1050">
        <v>5128</v>
      </c>
      <c r="R28" s="1051"/>
      <c r="S28" s="1051"/>
      <c r="T28" s="1051"/>
      <c r="U28" s="1051"/>
      <c r="V28" s="1051">
        <v>5069</v>
      </c>
      <c r="W28" s="1051"/>
      <c r="X28" s="1051"/>
      <c r="Y28" s="1051"/>
      <c r="Z28" s="1051"/>
      <c r="AA28" s="1051">
        <v>59</v>
      </c>
      <c r="AB28" s="1051"/>
      <c r="AC28" s="1051"/>
      <c r="AD28" s="1051"/>
      <c r="AE28" s="1052"/>
      <c r="AF28" s="1053">
        <v>59</v>
      </c>
      <c r="AG28" s="1051"/>
      <c r="AH28" s="1051"/>
      <c r="AI28" s="1051"/>
      <c r="AJ28" s="1054"/>
      <c r="AK28" s="1042">
        <v>519</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391</v>
      </c>
      <c r="C29" s="1031"/>
      <c r="D29" s="1031"/>
      <c r="E29" s="1031"/>
      <c r="F29" s="1031"/>
      <c r="G29" s="1031"/>
      <c r="H29" s="1031"/>
      <c r="I29" s="1031"/>
      <c r="J29" s="1031"/>
      <c r="K29" s="1031"/>
      <c r="L29" s="1031"/>
      <c r="M29" s="1031"/>
      <c r="N29" s="1031"/>
      <c r="O29" s="1031"/>
      <c r="P29" s="1032"/>
      <c r="Q29" s="1038">
        <v>4392</v>
      </c>
      <c r="R29" s="1039"/>
      <c r="S29" s="1039"/>
      <c r="T29" s="1039"/>
      <c r="U29" s="1039"/>
      <c r="V29" s="1039">
        <v>4213</v>
      </c>
      <c r="W29" s="1039"/>
      <c r="X29" s="1039"/>
      <c r="Y29" s="1039"/>
      <c r="Z29" s="1039"/>
      <c r="AA29" s="1039">
        <v>178</v>
      </c>
      <c r="AB29" s="1039"/>
      <c r="AC29" s="1039"/>
      <c r="AD29" s="1039"/>
      <c r="AE29" s="1040"/>
      <c r="AF29" s="1035">
        <v>178</v>
      </c>
      <c r="AG29" s="1036"/>
      <c r="AH29" s="1036"/>
      <c r="AI29" s="1036"/>
      <c r="AJ29" s="1037"/>
      <c r="AK29" s="980">
        <v>665</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392</v>
      </c>
      <c r="C30" s="1031"/>
      <c r="D30" s="1031"/>
      <c r="E30" s="1031"/>
      <c r="F30" s="1031"/>
      <c r="G30" s="1031"/>
      <c r="H30" s="1031"/>
      <c r="I30" s="1031"/>
      <c r="J30" s="1031"/>
      <c r="K30" s="1031"/>
      <c r="L30" s="1031"/>
      <c r="M30" s="1031"/>
      <c r="N30" s="1031"/>
      <c r="O30" s="1031"/>
      <c r="P30" s="1032"/>
      <c r="Q30" s="1038">
        <v>1206</v>
      </c>
      <c r="R30" s="1039"/>
      <c r="S30" s="1039"/>
      <c r="T30" s="1039"/>
      <c r="U30" s="1039"/>
      <c r="V30" s="1039">
        <v>1204</v>
      </c>
      <c r="W30" s="1039"/>
      <c r="X30" s="1039"/>
      <c r="Y30" s="1039"/>
      <c r="Z30" s="1039"/>
      <c r="AA30" s="1039">
        <v>2</v>
      </c>
      <c r="AB30" s="1039"/>
      <c r="AC30" s="1039"/>
      <c r="AD30" s="1039"/>
      <c r="AE30" s="1040"/>
      <c r="AF30" s="1035">
        <v>2</v>
      </c>
      <c r="AG30" s="1036"/>
      <c r="AH30" s="1036"/>
      <c r="AI30" s="1036"/>
      <c r="AJ30" s="1037"/>
      <c r="AK30" s="980">
        <v>138</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393</v>
      </c>
      <c r="C31" s="1031"/>
      <c r="D31" s="1031"/>
      <c r="E31" s="1031"/>
      <c r="F31" s="1031"/>
      <c r="G31" s="1031"/>
      <c r="H31" s="1031"/>
      <c r="I31" s="1031"/>
      <c r="J31" s="1031"/>
      <c r="K31" s="1031"/>
      <c r="L31" s="1031"/>
      <c r="M31" s="1031"/>
      <c r="N31" s="1031"/>
      <c r="O31" s="1031"/>
      <c r="P31" s="1032"/>
      <c r="Q31" s="1038">
        <v>1279</v>
      </c>
      <c r="R31" s="1039"/>
      <c r="S31" s="1039"/>
      <c r="T31" s="1039"/>
      <c r="U31" s="1039"/>
      <c r="V31" s="1039">
        <v>1242</v>
      </c>
      <c r="W31" s="1039"/>
      <c r="X31" s="1039"/>
      <c r="Y31" s="1039"/>
      <c r="Z31" s="1039"/>
      <c r="AA31" s="1039">
        <v>37</v>
      </c>
      <c r="AB31" s="1039"/>
      <c r="AC31" s="1039"/>
      <c r="AD31" s="1039"/>
      <c r="AE31" s="1040"/>
      <c r="AF31" s="1035">
        <v>1264</v>
      </c>
      <c r="AG31" s="1036"/>
      <c r="AH31" s="1036"/>
      <c r="AI31" s="1036"/>
      <c r="AJ31" s="1037"/>
      <c r="AK31" s="980">
        <v>2</v>
      </c>
      <c r="AL31" s="971"/>
      <c r="AM31" s="971"/>
      <c r="AN31" s="971"/>
      <c r="AO31" s="971"/>
      <c r="AP31" s="971">
        <v>1000</v>
      </c>
      <c r="AQ31" s="971"/>
      <c r="AR31" s="971"/>
      <c r="AS31" s="971"/>
      <c r="AT31" s="971"/>
      <c r="AU31" s="971">
        <v>370</v>
      </c>
      <c r="AV31" s="971"/>
      <c r="AW31" s="971"/>
      <c r="AX31" s="971"/>
      <c r="AY31" s="971"/>
      <c r="AZ31" s="1041" t="s">
        <v>487</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395</v>
      </c>
      <c r="C32" s="1031"/>
      <c r="D32" s="1031"/>
      <c r="E32" s="1031"/>
      <c r="F32" s="1031"/>
      <c r="G32" s="1031"/>
      <c r="H32" s="1031"/>
      <c r="I32" s="1031"/>
      <c r="J32" s="1031"/>
      <c r="K32" s="1031"/>
      <c r="L32" s="1031"/>
      <c r="M32" s="1031"/>
      <c r="N32" s="1031"/>
      <c r="O32" s="1031"/>
      <c r="P32" s="1032"/>
      <c r="Q32" s="1038">
        <v>1204</v>
      </c>
      <c r="R32" s="1039"/>
      <c r="S32" s="1039"/>
      <c r="T32" s="1039"/>
      <c r="U32" s="1039"/>
      <c r="V32" s="1039">
        <v>1203</v>
      </c>
      <c r="W32" s="1039"/>
      <c r="X32" s="1039"/>
      <c r="Y32" s="1039"/>
      <c r="Z32" s="1039"/>
      <c r="AA32" s="1039">
        <v>0</v>
      </c>
      <c r="AB32" s="1039"/>
      <c r="AC32" s="1039"/>
      <c r="AD32" s="1039"/>
      <c r="AE32" s="1040"/>
      <c r="AF32" s="1035">
        <v>481</v>
      </c>
      <c r="AG32" s="1036"/>
      <c r="AH32" s="1036"/>
      <c r="AI32" s="1036"/>
      <c r="AJ32" s="1037"/>
      <c r="AK32" s="980">
        <v>267</v>
      </c>
      <c r="AL32" s="971"/>
      <c r="AM32" s="971"/>
      <c r="AN32" s="971"/>
      <c r="AO32" s="971"/>
      <c r="AP32" s="971">
        <v>7382</v>
      </c>
      <c r="AQ32" s="971"/>
      <c r="AR32" s="971"/>
      <c r="AS32" s="971"/>
      <c r="AT32" s="971"/>
      <c r="AU32" s="971">
        <v>2193</v>
      </c>
      <c r="AV32" s="971"/>
      <c r="AW32" s="971"/>
      <c r="AX32" s="971"/>
      <c r="AY32" s="971"/>
      <c r="AZ32" s="1041" t="s">
        <v>487</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1984</v>
      </c>
      <c r="AG63" s="959"/>
      <c r="AH63" s="959"/>
      <c r="AI63" s="959"/>
      <c r="AJ63" s="1022"/>
      <c r="AK63" s="1023"/>
      <c r="AL63" s="963"/>
      <c r="AM63" s="963"/>
      <c r="AN63" s="963"/>
      <c r="AO63" s="963"/>
      <c r="AP63" s="959">
        <f>AP31+AP32</f>
        <v>8382</v>
      </c>
      <c r="AQ63" s="959"/>
      <c r="AR63" s="959"/>
      <c r="AS63" s="959"/>
      <c r="AT63" s="959"/>
      <c r="AU63" s="959">
        <f>AU31+AU32</f>
        <v>2563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400</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549</v>
      </c>
      <c r="C68" s="986"/>
      <c r="D68" s="986"/>
      <c r="E68" s="986"/>
      <c r="F68" s="986"/>
      <c r="G68" s="986"/>
      <c r="H68" s="986"/>
      <c r="I68" s="986"/>
      <c r="J68" s="986"/>
      <c r="K68" s="986"/>
      <c r="L68" s="986"/>
      <c r="M68" s="986"/>
      <c r="N68" s="986"/>
      <c r="O68" s="986"/>
      <c r="P68" s="987"/>
      <c r="Q68" s="988">
        <v>8102</v>
      </c>
      <c r="R68" s="982"/>
      <c r="S68" s="982"/>
      <c r="T68" s="982"/>
      <c r="U68" s="982"/>
      <c r="V68" s="982">
        <v>6206</v>
      </c>
      <c r="W68" s="982"/>
      <c r="X68" s="982"/>
      <c r="Y68" s="982"/>
      <c r="Z68" s="982"/>
      <c r="AA68" s="982">
        <v>1897</v>
      </c>
      <c r="AB68" s="982"/>
      <c r="AC68" s="982"/>
      <c r="AD68" s="982"/>
      <c r="AE68" s="982"/>
      <c r="AF68" s="982">
        <v>1897</v>
      </c>
      <c r="AG68" s="982"/>
      <c r="AH68" s="982"/>
      <c r="AI68" s="982"/>
      <c r="AJ68" s="982"/>
      <c r="AK68" s="982" t="s">
        <v>487</v>
      </c>
      <c r="AL68" s="982"/>
      <c r="AM68" s="982"/>
      <c r="AN68" s="982"/>
      <c r="AO68" s="982"/>
      <c r="AP68" s="982" t="s">
        <v>487</v>
      </c>
      <c r="AQ68" s="982"/>
      <c r="AR68" s="982"/>
      <c r="AS68" s="982"/>
      <c r="AT68" s="982"/>
      <c r="AU68" s="982" t="s">
        <v>487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550</v>
      </c>
      <c r="C69" s="975"/>
      <c r="D69" s="975"/>
      <c r="E69" s="975"/>
      <c r="F69" s="975"/>
      <c r="G69" s="975"/>
      <c r="H69" s="975"/>
      <c r="I69" s="975"/>
      <c r="J69" s="975"/>
      <c r="K69" s="975"/>
      <c r="L69" s="975"/>
      <c r="M69" s="975"/>
      <c r="N69" s="975"/>
      <c r="O69" s="975"/>
      <c r="P69" s="976"/>
      <c r="Q69" s="977">
        <v>2064</v>
      </c>
      <c r="R69" s="971"/>
      <c r="S69" s="971"/>
      <c r="T69" s="971"/>
      <c r="U69" s="971"/>
      <c r="V69" s="971">
        <v>1976</v>
      </c>
      <c r="W69" s="971"/>
      <c r="X69" s="971"/>
      <c r="Y69" s="971"/>
      <c r="Z69" s="971"/>
      <c r="AA69" s="971">
        <v>88</v>
      </c>
      <c r="AB69" s="971"/>
      <c r="AC69" s="971"/>
      <c r="AD69" s="971"/>
      <c r="AE69" s="971"/>
      <c r="AF69" s="971">
        <v>88</v>
      </c>
      <c r="AG69" s="971"/>
      <c r="AH69" s="971"/>
      <c r="AI69" s="971"/>
      <c r="AJ69" s="971"/>
      <c r="AK69" s="971" t="s">
        <v>487</v>
      </c>
      <c r="AL69" s="971"/>
      <c r="AM69" s="971"/>
      <c r="AN69" s="971"/>
      <c r="AO69" s="971"/>
      <c r="AP69" s="971">
        <v>551</v>
      </c>
      <c r="AQ69" s="971"/>
      <c r="AR69" s="971"/>
      <c r="AS69" s="971"/>
      <c r="AT69" s="971"/>
      <c r="AU69" s="971">
        <v>196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551</v>
      </c>
      <c r="C70" s="975"/>
      <c r="D70" s="975"/>
      <c r="E70" s="975"/>
      <c r="F70" s="975"/>
      <c r="G70" s="975"/>
      <c r="H70" s="975"/>
      <c r="I70" s="975"/>
      <c r="J70" s="975"/>
      <c r="K70" s="975"/>
      <c r="L70" s="975"/>
      <c r="M70" s="975"/>
      <c r="N70" s="975"/>
      <c r="O70" s="975"/>
      <c r="P70" s="976"/>
      <c r="Q70" s="977">
        <v>6483</v>
      </c>
      <c r="R70" s="971"/>
      <c r="S70" s="971"/>
      <c r="T70" s="971"/>
      <c r="U70" s="971"/>
      <c r="V70" s="971">
        <v>6082</v>
      </c>
      <c r="W70" s="971"/>
      <c r="X70" s="971"/>
      <c r="Y70" s="971"/>
      <c r="Z70" s="971"/>
      <c r="AA70" s="971">
        <v>401</v>
      </c>
      <c r="AB70" s="971"/>
      <c r="AC70" s="971"/>
      <c r="AD70" s="971"/>
      <c r="AE70" s="971"/>
      <c r="AF70" s="971">
        <v>270</v>
      </c>
      <c r="AG70" s="971"/>
      <c r="AH70" s="971"/>
      <c r="AI70" s="971"/>
      <c r="AJ70" s="971"/>
      <c r="AK70" s="971" t="s">
        <v>487</v>
      </c>
      <c r="AL70" s="971"/>
      <c r="AM70" s="971"/>
      <c r="AN70" s="971"/>
      <c r="AO70" s="971"/>
      <c r="AP70" s="971">
        <v>707</v>
      </c>
      <c r="AQ70" s="971"/>
      <c r="AR70" s="971"/>
      <c r="AS70" s="971"/>
      <c r="AT70" s="971"/>
      <c r="AU70" s="971">
        <v>94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552</v>
      </c>
      <c r="C71" s="975"/>
      <c r="D71" s="975"/>
      <c r="E71" s="975"/>
      <c r="F71" s="975"/>
      <c r="G71" s="975"/>
      <c r="H71" s="975"/>
      <c r="I71" s="975"/>
      <c r="J71" s="975"/>
      <c r="K71" s="975"/>
      <c r="L71" s="975"/>
      <c r="M71" s="975"/>
      <c r="N71" s="975"/>
      <c r="O71" s="975"/>
      <c r="P71" s="976"/>
      <c r="Q71" s="977">
        <v>2653</v>
      </c>
      <c r="R71" s="971"/>
      <c r="S71" s="971"/>
      <c r="T71" s="971"/>
      <c r="U71" s="971"/>
      <c r="V71" s="971">
        <v>2392</v>
      </c>
      <c r="W71" s="971"/>
      <c r="X71" s="971"/>
      <c r="Y71" s="971"/>
      <c r="Z71" s="971"/>
      <c r="AA71" s="971">
        <v>261</v>
      </c>
      <c r="AB71" s="971"/>
      <c r="AC71" s="971"/>
      <c r="AD71" s="971"/>
      <c r="AE71" s="971"/>
      <c r="AF71" s="971">
        <v>261</v>
      </c>
      <c r="AG71" s="971"/>
      <c r="AH71" s="971"/>
      <c r="AI71" s="971"/>
      <c r="AJ71" s="971"/>
      <c r="AK71" s="971" t="s">
        <v>487</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553</v>
      </c>
      <c r="C72" s="975"/>
      <c r="D72" s="975"/>
      <c r="E72" s="975"/>
      <c r="F72" s="975"/>
      <c r="G72" s="975"/>
      <c r="H72" s="975"/>
      <c r="I72" s="975"/>
      <c r="J72" s="975"/>
      <c r="K72" s="975"/>
      <c r="L72" s="975"/>
      <c r="M72" s="975"/>
      <c r="N72" s="975"/>
      <c r="O72" s="975"/>
      <c r="P72" s="976"/>
      <c r="Q72" s="977">
        <v>1047955</v>
      </c>
      <c r="R72" s="971"/>
      <c r="S72" s="971"/>
      <c r="T72" s="971"/>
      <c r="U72" s="971"/>
      <c r="V72" s="971">
        <v>1016638</v>
      </c>
      <c r="W72" s="971"/>
      <c r="X72" s="971"/>
      <c r="Y72" s="971"/>
      <c r="Z72" s="971"/>
      <c r="AA72" s="971">
        <v>31318</v>
      </c>
      <c r="AB72" s="971"/>
      <c r="AC72" s="971"/>
      <c r="AD72" s="971"/>
      <c r="AE72" s="971"/>
      <c r="AF72" s="971">
        <v>31318</v>
      </c>
      <c r="AG72" s="971"/>
      <c r="AH72" s="971"/>
      <c r="AI72" s="971"/>
      <c r="AJ72" s="971"/>
      <c r="AK72" s="971">
        <v>1</v>
      </c>
      <c r="AL72" s="971"/>
      <c r="AM72" s="971"/>
      <c r="AN72" s="971"/>
      <c r="AO72" s="971"/>
      <c r="AP72" s="971" t="s">
        <v>487</v>
      </c>
      <c r="AQ72" s="971"/>
      <c r="AR72" s="971"/>
      <c r="AS72" s="971"/>
      <c r="AT72" s="971"/>
      <c r="AU72" s="971" t="s">
        <v>487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AF68+AF69+AF70+AF71+AF72</f>
        <v>33834</v>
      </c>
      <c r="AG88" s="959"/>
      <c r="AH88" s="959"/>
      <c r="AI88" s="959"/>
      <c r="AJ88" s="959"/>
      <c r="AK88" s="963"/>
      <c r="AL88" s="963"/>
      <c r="AM88" s="963"/>
      <c r="AN88" s="963"/>
      <c r="AO88" s="963"/>
      <c r="AP88" s="959">
        <f>AP69+AP70</f>
        <v>1258</v>
      </c>
      <c r="AQ88" s="959"/>
      <c r="AR88" s="959"/>
      <c r="AS88" s="959"/>
      <c r="AT88" s="959"/>
      <c r="AU88" s="959">
        <f>AU69+AU70</f>
        <v>290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CR7+CR8</f>
        <v>52</v>
      </c>
      <c r="CS102" s="953"/>
      <c r="CT102" s="953"/>
      <c r="CU102" s="953"/>
      <c r="CV102" s="954"/>
      <c r="CW102" s="952">
        <f>CW7</f>
        <v>38</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1799856</v>
      </c>
      <c r="AB110" s="889"/>
      <c r="AC110" s="889"/>
      <c r="AD110" s="889"/>
      <c r="AE110" s="890"/>
      <c r="AF110" s="891">
        <v>1774348</v>
      </c>
      <c r="AG110" s="889"/>
      <c r="AH110" s="889"/>
      <c r="AI110" s="889"/>
      <c r="AJ110" s="890"/>
      <c r="AK110" s="891">
        <v>1730533</v>
      </c>
      <c r="AL110" s="889"/>
      <c r="AM110" s="889"/>
      <c r="AN110" s="889"/>
      <c r="AO110" s="890"/>
      <c r="AP110" s="892">
        <v>12.3</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15626187</v>
      </c>
      <c r="BR110" s="842"/>
      <c r="BS110" s="842"/>
      <c r="BT110" s="842"/>
      <c r="BU110" s="842"/>
      <c r="BV110" s="842">
        <v>14890174</v>
      </c>
      <c r="BW110" s="842"/>
      <c r="BX110" s="842"/>
      <c r="BY110" s="842"/>
      <c r="BZ110" s="842"/>
      <c r="CA110" s="842">
        <v>14807613</v>
      </c>
      <c r="CB110" s="842"/>
      <c r="CC110" s="842"/>
      <c r="CD110" s="842"/>
      <c r="CE110" s="842"/>
      <c r="CF110" s="866">
        <v>105.1</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2783296</v>
      </c>
      <c r="BR112" s="817"/>
      <c r="BS112" s="817"/>
      <c r="BT112" s="817"/>
      <c r="BU112" s="817"/>
      <c r="BV112" s="817">
        <v>2631331</v>
      </c>
      <c r="BW112" s="817"/>
      <c r="BX112" s="817"/>
      <c r="BY112" s="817"/>
      <c r="BZ112" s="817"/>
      <c r="CA112" s="817">
        <v>2563407</v>
      </c>
      <c r="CB112" s="817"/>
      <c r="CC112" s="817"/>
      <c r="CD112" s="817"/>
      <c r="CE112" s="817"/>
      <c r="CF112" s="875">
        <v>18.2</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265245</v>
      </c>
      <c r="AB113" s="919"/>
      <c r="AC113" s="919"/>
      <c r="AD113" s="919"/>
      <c r="AE113" s="920"/>
      <c r="AF113" s="921">
        <v>231674</v>
      </c>
      <c r="AG113" s="919"/>
      <c r="AH113" s="919"/>
      <c r="AI113" s="919"/>
      <c r="AJ113" s="920"/>
      <c r="AK113" s="921">
        <v>317053</v>
      </c>
      <c r="AL113" s="919"/>
      <c r="AM113" s="919"/>
      <c r="AN113" s="919"/>
      <c r="AO113" s="920"/>
      <c r="AP113" s="922">
        <v>2.2999999999999998</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328333</v>
      </c>
      <c r="BR113" s="817"/>
      <c r="BS113" s="817"/>
      <c r="BT113" s="817"/>
      <c r="BU113" s="817"/>
      <c r="BV113" s="817">
        <v>308257</v>
      </c>
      <c r="BW113" s="817"/>
      <c r="BX113" s="817"/>
      <c r="BY113" s="817"/>
      <c r="BZ113" s="817"/>
      <c r="CA113" s="817">
        <v>290504</v>
      </c>
      <c r="CB113" s="817"/>
      <c r="CC113" s="817"/>
      <c r="CD113" s="817"/>
      <c r="CE113" s="817"/>
      <c r="CF113" s="875">
        <v>2.1</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149288</v>
      </c>
      <c r="AB114" s="780"/>
      <c r="AC114" s="780"/>
      <c r="AD114" s="780"/>
      <c r="AE114" s="781"/>
      <c r="AF114" s="782">
        <v>78035</v>
      </c>
      <c r="AG114" s="780"/>
      <c r="AH114" s="780"/>
      <c r="AI114" s="780"/>
      <c r="AJ114" s="781"/>
      <c r="AK114" s="782">
        <v>37122</v>
      </c>
      <c r="AL114" s="780"/>
      <c r="AM114" s="780"/>
      <c r="AN114" s="780"/>
      <c r="AO114" s="781"/>
      <c r="AP114" s="824">
        <v>0.3</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1742548</v>
      </c>
      <c r="BR114" s="817"/>
      <c r="BS114" s="817"/>
      <c r="BT114" s="817"/>
      <c r="BU114" s="817"/>
      <c r="BV114" s="817">
        <v>1467562</v>
      </c>
      <c r="BW114" s="817"/>
      <c r="BX114" s="817"/>
      <c r="BY114" s="817"/>
      <c r="BZ114" s="817"/>
      <c r="CA114" s="817">
        <v>1417765</v>
      </c>
      <c r="CB114" s="817"/>
      <c r="CC114" s="817"/>
      <c r="CD114" s="817"/>
      <c r="CE114" s="817"/>
      <c r="CF114" s="875">
        <v>10.1</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v>27818</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2214389</v>
      </c>
      <c r="AB117" s="903"/>
      <c r="AC117" s="903"/>
      <c r="AD117" s="903"/>
      <c r="AE117" s="904"/>
      <c r="AF117" s="905">
        <v>2084057</v>
      </c>
      <c r="AG117" s="903"/>
      <c r="AH117" s="903"/>
      <c r="AI117" s="903"/>
      <c r="AJ117" s="904"/>
      <c r="AK117" s="905">
        <v>2084708</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442</v>
      </c>
      <c r="BP119" s="878"/>
      <c r="BQ119" s="879">
        <v>20480364</v>
      </c>
      <c r="BR119" s="845"/>
      <c r="BS119" s="845"/>
      <c r="BT119" s="845"/>
      <c r="BU119" s="845"/>
      <c r="BV119" s="845">
        <v>19325142</v>
      </c>
      <c r="BW119" s="845"/>
      <c r="BX119" s="845"/>
      <c r="BY119" s="845"/>
      <c r="BZ119" s="845"/>
      <c r="CA119" s="845">
        <v>19079289</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5557645</v>
      </c>
      <c r="BR120" s="842"/>
      <c r="BS120" s="842"/>
      <c r="BT120" s="842"/>
      <c r="BU120" s="842"/>
      <c r="BV120" s="842">
        <v>5069328</v>
      </c>
      <c r="BW120" s="842"/>
      <c r="BX120" s="842"/>
      <c r="BY120" s="842"/>
      <c r="BZ120" s="842"/>
      <c r="CA120" s="842">
        <v>4886314</v>
      </c>
      <c r="CB120" s="842"/>
      <c r="CC120" s="842"/>
      <c r="CD120" s="842"/>
      <c r="CE120" s="842"/>
      <c r="CF120" s="866">
        <v>34.700000000000003</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2782320</v>
      </c>
      <c r="DH120" s="842"/>
      <c r="DI120" s="842"/>
      <c r="DJ120" s="842"/>
      <c r="DK120" s="842"/>
      <c r="DL120" s="842">
        <v>2554224</v>
      </c>
      <c r="DM120" s="842"/>
      <c r="DN120" s="842"/>
      <c r="DO120" s="842"/>
      <c r="DP120" s="842"/>
      <c r="DQ120" s="842">
        <v>2193249</v>
      </c>
      <c r="DR120" s="842"/>
      <c r="DS120" s="842"/>
      <c r="DT120" s="842"/>
      <c r="DU120" s="842"/>
      <c r="DV120" s="843">
        <v>15.6</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7868941</v>
      </c>
      <c r="BR121" s="817"/>
      <c r="BS121" s="817"/>
      <c r="BT121" s="817"/>
      <c r="BU121" s="817"/>
      <c r="BV121" s="817">
        <v>7575477</v>
      </c>
      <c r="BW121" s="817"/>
      <c r="BX121" s="817"/>
      <c r="BY121" s="817"/>
      <c r="BZ121" s="817"/>
      <c r="CA121" s="817">
        <v>7417238</v>
      </c>
      <c r="CB121" s="817"/>
      <c r="CC121" s="817"/>
      <c r="CD121" s="817"/>
      <c r="CE121" s="817"/>
      <c r="CF121" s="875">
        <v>52.6</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976</v>
      </c>
      <c r="DH121" s="817"/>
      <c r="DI121" s="817"/>
      <c r="DJ121" s="817"/>
      <c r="DK121" s="817"/>
      <c r="DL121" s="817">
        <v>77107</v>
      </c>
      <c r="DM121" s="817"/>
      <c r="DN121" s="817"/>
      <c r="DO121" s="817"/>
      <c r="DP121" s="817"/>
      <c r="DQ121" s="817">
        <v>370158</v>
      </c>
      <c r="DR121" s="817"/>
      <c r="DS121" s="817"/>
      <c r="DT121" s="817"/>
      <c r="DU121" s="817"/>
      <c r="DV121" s="794">
        <v>2.6</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11595971</v>
      </c>
      <c r="BR122" s="845"/>
      <c r="BS122" s="845"/>
      <c r="BT122" s="845"/>
      <c r="BU122" s="845"/>
      <c r="BV122" s="845">
        <v>11322295</v>
      </c>
      <c r="BW122" s="845"/>
      <c r="BX122" s="845"/>
      <c r="BY122" s="845"/>
      <c r="BZ122" s="845"/>
      <c r="CA122" s="845">
        <v>10938294</v>
      </c>
      <c r="CB122" s="845"/>
      <c r="CC122" s="845"/>
      <c r="CD122" s="845"/>
      <c r="CE122" s="845"/>
      <c r="CF122" s="846">
        <v>77.599999999999994</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450</v>
      </c>
      <c r="BP123" s="878"/>
      <c r="BQ123" s="832">
        <v>25022557</v>
      </c>
      <c r="BR123" s="833"/>
      <c r="BS123" s="833"/>
      <c r="BT123" s="833"/>
      <c r="BU123" s="833"/>
      <c r="BV123" s="833">
        <v>23967100</v>
      </c>
      <c r="BW123" s="833"/>
      <c r="BX123" s="833"/>
      <c r="BY123" s="833"/>
      <c r="BZ123" s="833"/>
      <c r="CA123" s="833">
        <v>23241846</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v>27818</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706556</v>
      </c>
      <c r="AB128" s="801"/>
      <c r="AC128" s="801"/>
      <c r="AD128" s="801"/>
      <c r="AE128" s="802"/>
      <c r="AF128" s="803">
        <v>711770</v>
      </c>
      <c r="AG128" s="801"/>
      <c r="AH128" s="801"/>
      <c r="AI128" s="801"/>
      <c r="AJ128" s="802"/>
      <c r="AK128" s="803">
        <v>712093</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12.77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14426507</v>
      </c>
      <c r="AB129" s="780"/>
      <c r="AC129" s="780"/>
      <c r="AD129" s="780"/>
      <c r="AE129" s="781"/>
      <c r="AF129" s="782">
        <v>14570811</v>
      </c>
      <c r="AG129" s="780"/>
      <c r="AH129" s="780"/>
      <c r="AI129" s="780"/>
      <c r="AJ129" s="781"/>
      <c r="AK129" s="782">
        <v>15157115</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17.77</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1248962</v>
      </c>
      <c r="AB130" s="780"/>
      <c r="AC130" s="780"/>
      <c r="AD130" s="780"/>
      <c r="AE130" s="781"/>
      <c r="AF130" s="782">
        <v>1158108</v>
      </c>
      <c r="AG130" s="780"/>
      <c r="AH130" s="780"/>
      <c r="AI130" s="780"/>
      <c r="AJ130" s="781"/>
      <c r="AK130" s="782">
        <v>1067926</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1.9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13177545</v>
      </c>
      <c r="AB131" s="764"/>
      <c r="AC131" s="764"/>
      <c r="AD131" s="764"/>
      <c r="AE131" s="765"/>
      <c r="AF131" s="766">
        <v>13412703</v>
      </c>
      <c r="AG131" s="764"/>
      <c r="AH131" s="764"/>
      <c r="AI131" s="764"/>
      <c r="AJ131" s="765"/>
      <c r="AK131" s="766">
        <v>14089189</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1.9644857979999999</v>
      </c>
      <c r="AB132" s="745"/>
      <c r="AC132" s="745"/>
      <c r="AD132" s="745"/>
      <c r="AE132" s="746"/>
      <c r="AF132" s="747">
        <v>1.5968369689999999</v>
      </c>
      <c r="AG132" s="745"/>
      <c r="AH132" s="745"/>
      <c r="AI132" s="745"/>
      <c r="AJ132" s="746"/>
      <c r="AK132" s="747">
        <v>2.16257302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1.5</v>
      </c>
      <c r="AB133" s="724"/>
      <c r="AC133" s="724"/>
      <c r="AD133" s="724"/>
      <c r="AE133" s="725"/>
      <c r="AF133" s="723">
        <v>1.7</v>
      </c>
      <c r="AG133" s="724"/>
      <c r="AH133" s="724"/>
      <c r="AI133" s="724"/>
      <c r="AJ133" s="725"/>
      <c r="AK133" s="723">
        <v>1.9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TkcyU8tM/Ys+ODIIF9o7YhsCv1dAGBPJtvdOtNXB/8Mxfw20k+zU4nzkzYsL+uplPI7lcT9rj3wPp2apTbyGw==" saltValue="MlesBDGXAQqTcUXa95zz4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weiPktM78wm1w/Tk8mNrHDou+xkwcW1+TfsgyP5LMcMZ4aCHrVOP0zOnPv6UBM0adyvSeC02unIxpQR704OhXA==" saltValue="hy5EGzCnt7JRKvAeMheYl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w5WxQKzJwb25QWg0wjAvMBJFit57ED2ROWHj+CxAUsB5MWHmlfVOzXCEHaXDk+vVn62z1g9OLYFXDlyX/vuMg==" saltValue="ugeJ0gqEbJ3IOa5PN3pp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4915305</v>
      </c>
      <c r="AP9" s="269">
        <v>67661</v>
      </c>
      <c r="AQ9" s="270">
        <v>80646</v>
      </c>
      <c r="AR9" s="271">
        <v>-16.100000000000001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640455</v>
      </c>
      <c r="AP10" s="272">
        <v>8816</v>
      </c>
      <c r="AQ10" s="273">
        <v>6637</v>
      </c>
      <c r="AR10" s="274">
        <v>32.799999999999997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1119</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v>8</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137468</v>
      </c>
      <c r="AP13" s="272">
        <v>1892</v>
      </c>
      <c r="AQ13" s="273">
        <v>2502</v>
      </c>
      <c r="AR13" s="274">
        <v>-24.4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146820</v>
      </c>
      <c r="AP14" s="272">
        <v>2021</v>
      </c>
      <c r="AQ14" s="273">
        <v>1863</v>
      </c>
      <c r="AR14" s="274">
        <v>8.5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-255924</v>
      </c>
      <c r="AP15" s="272">
        <v>-3523</v>
      </c>
      <c r="AQ15" s="273">
        <v>-4800</v>
      </c>
      <c r="AR15" s="274">
        <v>-26.6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5584124</v>
      </c>
      <c r="AP16" s="272">
        <v>76868</v>
      </c>
      <c r="AQ16" s="273">
        <v>87975</v>
      </c>
      <c r="AR16" s="274">
        <v>-12.6</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6.4</v>
      </c>
      <c r="AP21" s="286">
        <v>7.71</v>
      </c>
      <c r="AQ21" s="287">
        <v>-1.31</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100.1</v>
      </c>
      <c r="AP22" s="291">
        <v>98.3</v>
      </c>
      <c r="AQ22" s="292">
        <v>1.8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1730533</v>
      </c>
      <c r="AP32" s="300">
        <v>23821</v>
      </c>
      <c r="AQ32" s="301">
        <v>41451</v>
      </c>
      <c r="AR32" s="302">
        <v>-42.5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v>35</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317053</v>
      </c>
      <c r="AP35" s="300">
        <v>4364</v>
      </c>
      <c r="AQ35" s="301">
        <v>11775</v>
      </c>
      <c r="AR35" s="302">
        <v>-62.9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37122</v>
      </c>
      <c r="AP36" s="300">
        <v>511</v>
      </c>
      <c r="AQ36" s="301">
        <v>2188</v>
      </c>
      <c r="AR36" s="302">
        <v>-76.599999999999994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487</v>
      </c>
      <c r="AP37" s="300" t="s">
        <v>487</v>
      </c>
      <c r="AQ37" s="301">
        <v>531</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487</v>
      </c>
      <c r="AP38" s="303" t="s">
        <v>487</v>
      </c>
      <c r="AQ38" s="304">
        <v>1</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-712093</v>
      </c>
      <c r="AP39" s="300">
        <v>-9802</v>
      </c>
      <c r="AQ39" s="301">
        <v>-5414</v>
      </c>
      <c r="AR39" s="302">
        <v>81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-1067926</v>
      </c>
      <c r="AP40" s="300">
        <v>-14700</v>
      </c>
      <c r="AQ40" s="301">
        <v>-35360</v>
      </c>
      <c r="AR40" s="302">
        <v>-58.4</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304689</v>
      </c>
      <c r="AP41" s="300">
        <v>4194</v>
      </c>
      <c r="AQ41" s="301">
        <v>15207</v>
      </c>
      <c r="AR41" s="302">
        <v>-72.400000000000006</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3173215</v>
      </c>
      <c r="AN51" s="322">
        <v>43876</v>
      </c>
      <c r="AO51" s="323">
        <v>-21.9</v>
      </c>
      <c r="AP51" s="324">
        <v>63812</v>
      </c>
      <c r="AQ51" s="325">
        <v>2.2999999999999998</v>
      </c>
      <c r="AR51" s="326">
        <v>-24.2</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939400</v>
      </c>
      <c r="AN52" s="330">
        <v>12989</v>
      </c>
      <c r="AO52" s="331">
        <v>-18.2</v>
      </c>
      <c r="AP52" s="332">
        <v>33848</v>
      </c>
      <c r="AQ52" s="333">
        <v>-4.2</v>
      </c>
      <c r="AR52" s="334">
        <v>-14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1943046</v>
      </c>
      <c r="AN53" s="322">
        <v>26954</v>
      </c>
      <c r="AO53" s="323">
        <v>-38.6</v>
      </c>
      <c r="AP53" s="324">
        <v>54225</v>
      </c>
      <c r="AQ53" s="325">
        <v>-15</v>
      </c>
      <c r="AR53" s="326">
        <v>-23.6</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620267</v>
      </c>
      <c r="AN54" s="330">
        <v>8604</v>
      </c>
      <c r="AO54" s="331">
        <v>-33.799999999999997</v>
      </c>
      <c r="AP54" s="332">
        <v>27337</v>
      </c>
      <c r="AQ54" s="333">
        <v>-19.2</v>
      </c>
      <c r="AR54" s="334">
        <v>-14.6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2092556</v>
      </c>
      <c r="AN55" s="322">
        <v>29051</v>
      </c>
      <c r="AO55" s="323">
        <v>7.8</v>
      </c>
      <c r="AP55" s="324">
        <v>54016</v>
      </c>
      <c r="AQ55" s="325">
        <v>-0.4</v>
      </c>
      <c r="AR55" s="326">
        <v>8.1999999999999993</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719103</v>
      </c>
      <c r="AN56" s="330">
        <v>9983</v>
      </c>
      <c r="AO56" s="331">
        <v>16</v>
      </c>
      <c r="AP56" s="332">
        <v>28078</v>
      </c>
      <c r="AQ56" s="333">
        <v>2.7</v>
      </c>
      <c r="AR56" s="334">
        <v>13.3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2426954</v>
      </c>
      <c r="AN57" s="322">
        <v>33608</v>
      </c>
      <c r="AO57" s="323">
        <v>15.7</v>
      </c>
      <c r="AP57" s="324">
        <v>52786</v>
      </c>
      <c r="AQ57" s="325">
        <v>-2.2999999999999998</v>
      </c>
      <c r="AR57" s="326">
        <v>18</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791236</v>
      </c>
      <c r="AN58" s="330">
        <v>10957</v>
      </c>
      <c r="AO58" s="331">
        <v>9.8000000000000007</v>
      </c>
      <c r="AP58" s="332">
        <v>28742</v>
      </c>
      <c r="AQ58" s="333">
        <v>2.4</v>
      </c>
      <c r="AR58" s="334">
        <v>7.4</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3181608</v>
      </c>
      <c r="AN59" s="322">
        <v>43796</v>
      </c>
      <c r="AO59" s="323">
        <v>30.3</v>
      </c>
      <c r="AP59" s="324">
        <v>58465</v>
      </c>
      <c r="AQ59" s="325">
        <v>10.8</v>
      </c>
      <c r="AR59" s="326">
        <v>19.5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1252845</v>
      </c>
      <c r="AN60" s="330">
        <v>17246</v>
      </c>
      <c r="AO60" s="331">
        <v>57.4</v>
      </c>
      <c r="AP60" s="332">
        <v>34452</v>
      </c>
      <c r="AQ60" s="333">
        <v>19.899999999999999</v>
      </c>
      <c r="AR60" s="334">
        <v>37.5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2563476</v>
      </c>
      <c r="AN61" s="337">
        <v>35457</v>
      </c>
      <c r="AO61" s="338">
        <v>-1.3</v>
      </c>
      <c r="AP61" s="339">
        <v>56661</v>
      </c>
      <c r="AQ61" s="340">
        <v>-0.9</v>
      </c>
      <c r="AR61" s="326">
        <v>-0.4</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864570</v>
      </c>
      <c r="AN62" s="330">
        <v>11956</v>
      </c>
      <c r="AO62" s="331">
        <v>6.2</v>
      </c>
      <c r="AP62" s="332">
        <v>30491</v>
      </c>
      <c r="AQ62" s="333">
        <v>0.3</v>
      </c>
      <c r="AR62" s="334">
        <v>5.9</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opyOCGi2ZjiqfKHEKqrUS4eFcvtg8C7niSSEZWV4sUrD5lZULROVdVilgXGoIFQtHEbReSfL+vUnZOYpZicSXQ==" saltValue="bYn+xX7WJGo/v0IqDTrzm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X1NK7SxMhpZwtdAzJZZK9e6131WN14d2x11T0keKICKjI9BnLwPu+f8r90z/ryLKEVIqfPsn6SQT+NiP85Iwqw==" saltValue="cXP/bIrjDTd5Bj1Iy312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Nnu6tJVn4V28zLGQST+5+Xwf+YtDttN38CzQWd9+zcAVrhb7LcfrF99RDim5prQwpm0t6mpV1nZmj6b1055eCA==" saltValue="kFxAULjYK7y0P8OTsIACr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10.61</v>
      </c>
      <c r="G47" s="12">
        <v>14.64</v>
      </c>
      <c r="H47" s="12">
        <v>16.62</v>
      </c>
      <c r="I47" s="12">
        <v>14.86</v>
      </c>
      <c r="J47" s="13">
        <v>13.44</v>
      </c>
    </row>
    <row r="48" spans="2:10" ht="57.75" customHeight="1" x14ac:dyDescent="0.2">
      <c r="B48" s="14"/>
      <c r="C48" s="1141" t="s">
        <v>4</v>
      </c>
      <c r="D48" s="1141"/>
      <c r="E48" s="1142"/>
      <c r="F48" s="15">
        <v>7.57</v>
      </c>
      <c r="G48" s="16">
        <v>10.42</v>
      </c>
      <c r="H48" s="16">
        <v>9.82</v>
      </c>
      <c r="I48" s="16">
        <v>10</v>
      </c>
      <c r="J48" s="17">
        <v>10.130000000000001</v>
      </c>
    </row>
    <row r="49" spans="2:10" ht="57.75" customHeight="1" thickBot="1" x14ac:dyDescent="0.25">
      <c r="B49" s="18"/>
      <c r="C49" s="1143" t="s">
        <v>5</v>
      </c>
      <c r="D49" s="1143"/>
      <c r="E49" s="1144"/>
      <c r="F49" s="19">
        <v>1.82</v>
      </c>
      <c r="G49" s="20">
        <v>9.17</v>
      </c>
      <c r="H49" s="20">
        <v>1.04</v>
      </c>
      <c r="I49" s="20" t="s">
        <v>531</v>
      </c>
      <c r="J49" s="21" t="s">
        <v>532</v>
      </c>
    </row>
    <row r="50" spans="2:10" ht="13" x14ac:dyDescent="0.2"/>
  </sheetData>
  <sheetProtection algorithmName="SHA-512" hashValue="hgsbk33yujW8DubTqlFG+58ViMqd1y7/0AHpPHIQaCniuf2b6nRCvHmLcXPkNkeokdV+2uBIYAgAs4lXmMm1EA==" saltValue="MOfc7bzPmtiPgn8R/Rcm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2026-03-04T00:40:00Z</cp:lastPrinted>
  <dcterms:created xsi:type="dcterms:W3CDTF">2026-02-23T07:10:30Z</dcterms:created>
  <dcterms:modified xsi:type="dcterms:W3CDTF">2026-03-13T06:47:52Z</dcterms:modified>
  <cp:category/>
</cp:coreProperties>
</file>