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10.1.41.109\zaisei04\026　財政状況資料集\R7財政状況資料集\03_組合せ分析・ストック情報項目除く（3月末公表分_R6年度決算)\07_完成版\"/>
    </mc:Choice>
  </mc:AlternateContent>
  <xr:revisionPtr revIDLastSave="0" documentId="13_ncr:1_{2E7F50F4-76E4-4DE3-9C9D-85FDD4939164}" xr6:coauthVersionLast="47" xr6:coauthVersionMax="47" xr10:uidLastSave="{00000000-0000-0000-0000-000000000000}"/>
  <bookViews>
    <workbookView xWindow="-120" yWindow="-120" windowWidth="25440" windowHeight="1527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5" i="10"/>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AM36" i="10"/>
  <c r="U36" i="10"/>
  <c r="C36" i="10"/>
  <c r="BW35" i="10"/>
  <c r="BW36" i="10" s="1"/>
  <c r="BW37" i="10" s="1"/>
  <c r="BW38" i="10" s="1"/>
  <c r="BW39" i="10" s="1"/>
  <c r="BW40" i="10" s="1"/>
  <c r="BW41" i="10" s="1"/>
  <c r="BW42" i="10" s="1"/>
  <c r="BW43" i="10" s="1"/>
  <c r="BE35" i="10"/>
  <c r="BW34" i="10"/>
  <c r="C34" i="10"/>
  <c r="CO34" i="10" l="1"/>
  <c r="CO35" i="10" s="1"/>
  <c r="CO36" i="10" s="1"/>
  <c r="C35" i="10"/>
  <c r="U34" i="10" s="1"/>
  <c r="U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E34" i="10"/>
</calcChain>
</file>

<file path=xl/sharedStrings.xml><?xml version="1.0" encoding="utf-8"?>
<sst xmlns="http://schemas.openxmlformats.org/spreadsheetml/2006/main" count="1087" uniqueCount="568">
  <si>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</si>
  <si>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</si>
  <si>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</si>
  <si>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</si>
  <si>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</si>
  <si>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</si>
  <si>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</si>
  <si>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</si>
  <si>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</si>
  <si>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</si>
  <si>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</si>
  <si>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</si>
  <si>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</si>
  <si>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</si>
  <si>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</si>
  <si>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</si>
  <si>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</si>
  <si>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</si>
  <si>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</si>
  <si>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</si>
  <si>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</si>
  <si>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</si>
  <si>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</si>
  <si>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</si>
  <si>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</si>
  <si>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</si>
  <si>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</si>
  <si>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</si>
  <si>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</si>
  <si>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</si>
  <si>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</si>
  <si>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</si>
  <si>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</si>
  <si>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</si>
  <si>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</si>
  <si>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</si>
  <si>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</si>
  <si>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</si>
  <si>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</si>
  <si>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</si>
  <si>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</si>
  <si>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</si>
  <si>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</si>
  <si>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</si>
  <si>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</si>
  <si>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</si>
  <si>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</si>
  <si>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</si>
  <si>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</si>
  <si>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</si>
  <si>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</si>
  <si>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</si>
  <si>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</si>
  <si>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</si>
  <si>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</si>
  <si>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</si>
  <si>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</si>
  <si>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</si>
  <si>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</si>
  <si>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</si>
  <si>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</si>
  <si>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</si>
  <si>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</si>
  <si>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</si>
  <si>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</si>
  <si>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</si>
  <si>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</si>
  <si>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</si>
  <si>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</si>
  <si>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</si>
  <si>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</si>
  <si>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</si>
  <si>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</si>
  <si>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</si>
  <si>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</si>
  <si>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</si>
  <si>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</si>
  <si>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</si>
  <si>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</si>
  <si>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</si>
  <si>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</si>
  <si>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Ⅲ－２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</si>
  <si>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</si>
  <si>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</si>
  <si>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</si>
  <si>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</si>
  <si>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</si>
  <si>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</si>
  <si>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</si>
  <si>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</si>
  <si>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</si>
  <si>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</si>
  <si>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</si>
  <si>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</si>
  <si>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東海市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</si>
  <si>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</si>
  <si>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</si>
  <si>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</si>
  <si>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</si>
  <si>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</si>
  <si>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</si>
  <si>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</si>
  <si>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</si>
  <si>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</si>
  <si>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</si>
  <si>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</si>
  <si>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</si>
  <si>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</si>
  <si>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</si>
  <si>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</si>
  <si>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</si>
  <si>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</si>
  <si>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</si>
  <si>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</si>
  <si>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</si>
  <si>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</si>
  <si>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</si>
  <si>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</si>
  <si>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</si>
  <si>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</si>
  <si>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</si>
  <si>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</si>
  <si>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</si>
  <si>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</si>
  <si>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</si>
  <si>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</si>
  <si>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</si>
  <si>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</si>
  <si>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</si>
  <si>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</si>
  <si>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</si>
  <si>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</si>
  <si>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</si>
  <si>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</si>
  <si>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</si>
  <si>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</si>
  <si>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</si>
  <si>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</si>
  <si>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</si>
  <si>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</si>
  <si>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</si>
  <si>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-0.0</t>
    <phoneticPr fontId="5"/>
  </si>
  <si>
    <t>基準財政需要額</t>
    <phoneticPr fontId="25"/>
  </si>
  <si>
    <t>うち日本人(％)</t>
    <phoneticPr fontId="5"/>
  </si>
  <si>
    <t>-0.2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</si>
  <si>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</si>
  <si>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</si>
  <si>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</si>
  <si>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</si>
  <si>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</si>
  <si>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</si>
  <si>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</si>
  <si>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</si>
  <si>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</si>
  <si>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</si>
  <si>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</si>
  <si>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</si>
  <si>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</si>
  <si>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</si>
  <si>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</si>
  <si>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</si>
  <si>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</si>
  <si>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</si>
  <si>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</si>
  <si>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</si>
  <si>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</si>
  <si>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</si>
  <si>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</si>
  <si>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</si>
  <si>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</si>
  <si>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</si>
  <si>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</si>
  <si>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</si>
  <si>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</si>
  <si>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</si>
  <si>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</si>
  <si>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</si>
  <si>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</si>
  <si>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</si>
  <si>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</si>
  <si>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</si>
  <si>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</si>
  <si>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</si>
  <si>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</si>
  <si>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</si>
  <si>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</si>
  <si>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</si>
  <si>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</si>
  <si>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</si>
  <si>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</si>
  <si>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</si>
  <si>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</si>
  <si>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</si>
  <si>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</si>
  <si>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</si>
  <si>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</si>
  <si>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</si>
  <si>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</si>
  <si>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</si>
  <si>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</si>
  <si>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</si>
  <si>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</si>
  <si>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</si>
  <si>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愛知県東海市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</si>
  <si>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</si>
  <si>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</si>
  <si>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</si>
  <si>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</si>
  <si>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</si>
  <si>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</si>
  <si>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</si>
  <si>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</si>
  <si>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</si>
  <si>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</si>
  <si>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</si>
  <si>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</si>
  <si>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</si>
  <si>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</si>
  <si>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</si>
  <si>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</si>
  <si>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</si>
  <si>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</si>
  <si>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</si>
  <si>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</si>
  <si>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</si>
  <si>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</si>
  <si>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</si>
  <si>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</si>
  <si>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</si>
  <si>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</si>
  <si>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</si>
  <si>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</si>
  <si>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</si>
  <si>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</si>
  <si>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</si>
  <si>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</si>
  <si>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</si>
  <si>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</si>
  <si>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</si>
  <si>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</si>
  <si>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</si>
  <si>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</si>
  <si>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</si>
  <si>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</si>
  <si>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</si>
  <si>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</si>
  <si>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</si>
  <si>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</si>
  <si>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</si>
  <si>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</si>
  <si>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</si>
  <si>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</si>
  <si>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</si>
  <si>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</si>
  <si>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</si>
  <si>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</si>
  <si>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</si>
  <si>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</si>
  <si>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</si>
  <si>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</si>
  <si>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</si>
  <si>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</si>
  <si>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</si>
  <si>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</si>
  <si>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</si>
  <si>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</si>
  <si>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</si>
  <si>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</si>
  <si>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</si>
  <si>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</si>
  <si>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</si>
  <si>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</si>
  <si>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</si>
  <si>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</si>
  <si>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</si>
  <si>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</si>
  <si>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</si>
  <si>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</si>
  <si>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</si>
  <si>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</si>
  <si>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</si>
  <si>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</si>
  <si>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</si>
  <si>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</si>
  <si>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</si>
  <si>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</si>
  <si>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</si>
  <si>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</si>
  <si>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</si>
  <si>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</si>
  <si>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</si>
  <si>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</si>
  <si>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</si>
  <si>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</si>
  <si>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</si>
  <si>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</si>
  <si>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</si>
  <si>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</si>
  <si>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</si>
  <si>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</si>
  <si>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</si>
  <si>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</si>
  <si>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</si>
  <si>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</si>
  <si>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</si>
  <si>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</si>
  <si>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</si>
  <si>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</si>
  <si>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</si>
  <si>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</si>
  <si>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</si>
  <si>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</si>
  <si>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</si>
  <si>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</si>
  <si>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</si>
  <si>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</si>
  <si>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</si>
  <si>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</si>
  <si>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</si>
  <si>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</si>
  <si>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</si>
  <si>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</si>
  <si>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</si>
  <si>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宅地造成</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</si>
  <si>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</si>
  <si>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</si>
  <si>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</si>
  <si>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</si>
  <si>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</si>
  <si>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</si>
  <si>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</si>
  <si>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</si>
  <si>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</si>
  <si>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</si>
  <si>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</si>
  <si>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</si>
  <si>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</si>
  <si>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</si>
  <si>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</si>
  <si>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</si>
  <si>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</si>
  <si>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</si>
  <si>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</si>
  <si>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</si>
  <si>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</si>
  <si>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</si>
  <si>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</si>
  <si>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</si>
  <si>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</si>
  <si>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</si>
  <si>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</si>
  <si>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</si>
  <si>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</si>
  <si>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</si>
  <si>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愛知県東海市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</si>
  <si>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</si>
  <si>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</si>
  <si>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</si>
  <si>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</si>
  <si>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</si>
  <si>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</si>
  <si>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</si>
  <si>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</si>
  <si>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</si>
  <si>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</si>
  <si>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</si>
  <si>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</si>
  <si>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</si>
  <si>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</si>
  <si>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</si>
  <si>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</si>
  <si>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</si>
  <si>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</si>
  <si>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</si>
  <si>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</si>
  <si>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太田川駅周辺土地区画整理事業特別会計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</si>
  <si>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</si>
  <si>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</si>
  <si>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</si>
  <si>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</si>
  <si>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</si>
  <si>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</si>
  <si>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</si>
  <si>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</si>
  <si>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</si>
  <si>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</si>
  <si>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</si>
  <si>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</si>
  <si>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</si>
  <si>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</si>
  <si>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後期高齢者医療事業特別会計</t>
    <phoneticPr fontId="5"/>
  </si>
  <si>
    <t>水道事業会計</t>
    <phoneticPr fontId="5"/>
  </si>
  <si>
    <t>法適用企業</t>
    <phoneticPr fontId="5"/>
  </si>
  <si>
    <t>下水道事業会計</t>
    <phoneticPr fontId="5"/>
  </si>
  <si>
    <t>加木屋中部土地区画整理事業特別会計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</si>
  <si>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</si>
  <si>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</si>
  <si>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</si>
  <si>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</si>
  <si>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</si>
  <si>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</si>
  <si>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</si>
  <si>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</si>
  <si>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</si>
  <si>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</si>
  <si>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</si>
  <si>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</si>
  <si>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</si>
  <si>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</si>
  <si>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</si>
  <si>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</si>
  <si>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</si>
  <si>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</si>
  <si>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</si>
  <si>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</si>
  <si>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</si>
  <si>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</si>
  <si>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</si>
  <si>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</si>
  <si>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</si>
  <si>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</si>
  <si>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</si>
  <si>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</si>
  <si>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</si>
  <si>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</si>
  <si>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</si>
  <si>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</si>
  <si>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</si>
  <si>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</si>
  <si>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</si>
  <si>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</si>
  <si>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</si>
  <si>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</si>
  <si>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</si>
  <si>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</si>
  <si>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</si>
  <si>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</si>
  <si>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</si>
  <si>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</si>
  <si>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</si>
  <si>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</si>
  <si>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</si>
  <si>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</si>
  <si>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</si>
  <si>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</si>
  <si>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</si>
  <si>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</si>
  <si>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</si>
  <si>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</si>
  <si>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</si>
  <si>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</si>
  <si>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</si>
  <si>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</si>
  <si>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</si>
  <si>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</si>
  <si>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</si>
  <si>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</si>
  <si>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</si>
  <si>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</si>
  <si>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</si>
  <si>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</si>
  <si>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</si>
  <si>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</si>
  <si>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</si>
  <si>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</si>
  <si>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</si>
  <si>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</si>
  <si>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</si>
  <si>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</si>
  <si>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</si>
  <si>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</si>
  <si>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</si>
  <si>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</si>
  <si>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</si>
  <si>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</si>
  <si>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</si>
  <si>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</si>
  <si>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</si>
  <si>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</si>
  <si>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</si>
  <si>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</si>
  <si>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</si>
  <si>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</si>
  <si>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</si>
  <si>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</si>
  <si>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</si>
  <si>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</si>
  <si>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</si>
  <si>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</si>
  <si>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</si>
  <si>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</si>
  <si>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</si>
  <si>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</si>
  <si>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</si>
  <si>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</si>
  <si>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</si>
  <si>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</si>
  <si>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</si>
  <si>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</si>
  <si>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</si>
  <si>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</si>
  <si>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</si>
  <si>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</si>
  <si>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</si>
  <si>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</si>
  <si>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</si>
  <si>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</si>
  <si>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</si>
  <si>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</si>
  <si>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</si>
  <si>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</si>
  <si>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</si>
  <si>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</si>
  <si>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</si>
  <si>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</si>
  <si>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</si>
  <si>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</si>
  <si>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</si>
  <si>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</si>
  <si>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</si>
  <si>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</si>
  <si>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</si>
  <si>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</si>
  <si>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</si>
  <si>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</si>
  <si>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</si>
  <si>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</si>
  <si>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</si>
  <si>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</si>
  <si>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</si>
  <si>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</si>
  <si>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6.64</t>
  </si>
  <si>
    <t>▲ 6.35</t>
  </si>
  <si>
    <t>▲ 2.64</t>
  </si>
  <si>
    <t>▲ 2.15</t>
  </si>
  <si>
    <t>一般会計</t>
  </si>
  <si>
    <t>水道事業会計</t>
  </si>
  <si>
    <t>国民健康保険事業特別会計</t>
  </si>
  <si>
    <t>下水道事業会計</t>
  </si>
  <si>
    <t>後期高齢者医療事業特別会計</t>
  </si>
  <si>
    <t>太田川駅周辺土地区画整理事業特別会計</t>
  </si>
  <si>
    <t>加木屋中部土地区画整理事業特別会計</t>
  </si>
  <si>
    <t>その他会計（赤字）</t>
  </si>
  <si>
    <t>その他会計（黒字）</t>
  </si>
  <si>
    <t>R02</t>
    <phoneticPr fontId="5"/>
  </si>
  <si>
    <t>R03</t>
    <phoneticPr fontId="5"/>
  </si>
  <si>
    <t>R04</t>
    <phoneticPr fontId="5"/>
  </si>
  <si>
    <t>R05</t>
    <phoneticPr fontId="5"/>
  </si>
  <si>
    <t>R06</t>
    <phoneticPr fontId="5"/>
  </si>
  <si>
    <t>-</t>
    <phoneticPr fontId="2"/>
  </si>
  <si>
    <t>西知多医療厚生組合（一般会計）</t>
    <rPh sb="0" eb="1">
      <t>ニシ</t>
    </rPh>
    <rPh sb="1" eb="3">
      <t>チタ</t>
    </rPh>
    <rPh sb="3" eb="5">
      <t>イリョウ</t>
    </rPh>
    <rPh sb="5" eb="7">
      <t>コウセイ</t>
    </rPh>
    <rPh sb="7" eb="9">
      <t>クミアイ</t>
    </rPh>
    <rPh sb="10" eb="14">
      <t>イッパンカイケイ</t>
    </rPh>
    <phoneticPr fontId="19"/>
  </si>
  <si>
    <t>西知多医療厚生組合（病院事業会計）</t>
    <rPh sb="0" eb="1">
      <t>ニシ</t>
    </rPh>
    <rPh sb="1" eb="3">
      <t>チタ</t>
    </rPh>
    <rPh sb="3" eb="5">
      <t>イリョウ</t>
    </rPh>
    <rPh sb="5" eb="7">
      <t>コウセイ</t>
    </rPh>
    <rPh sb="7" eb="9">
      <t>クミアイ</t>
    </rPh>
    <rPh sb="10" eb="12">
      <t>ビョウイン</t>
    </rPh>
    <rPh sb="12" eb="14">
      <t>ジギョウ</t>
    </rPh>
    <rPh sb="14" eb="16">
      <t>カイケイ</t>
    </rPh>
    <phoneticPr fontId="19"/>
  </si>
  <si>
    <t>知多北部広域連合（一般会計）</t>
    <rPh sb="0" eb="2">
      <t>チタ</t>
    </rPh>
    <rPh sb="2" eb="4">
      <t>ホクブ</t>
    </rPh>
    <rPh sb="4" eb="6">
      <t>コウイキ</t>
    </rPh>
    <rPh sb="6" eb="8">
      <t>レンゴウ</t>
    </rPh>
    <rPh sb="9" eb="13">
      <t>イッパンカイケイ</t>
    </rPh>
    <phoneticPr fontId="19"/>
  </si>
  <si>
    <t>知多北部広域連合（介護保険事業特別会計）</t>
    <rPh sb="0" eb="2">
      <t>チタ</t>
    </rPh>
    <rPh sb="2" eb="4">
      <t>ホクブ</t>
    </rPh>
    <rPh sb="4" eb="6">
      <t>コウイキ</t>
    </rPh>
    <rPh sb="6" eb="8">
      <t>レンゴウ</t>
    </rPh>
    <rPh sb="9" eb="11">
      <t>カイゴ</t>
    </rPh>
    <rPh sb="11" eb="13">
      <t>ホケン</t>
    </rPh>
    <rPh sb="13" eb="15">
      <t>ジギョウ</t>
    </rPh>
    <rPh sb="15" eb="17">
      <t>トクベツ</t>
    </rPh>
    <rPh sb="17" eb="19">
      <t>カイケイ</t>
    </rPh>
    <phoneticPr fontId="19"/>
  </si>
  <si>
    <t>知北平和公園組合（一般会計）</t>
    <rPh sb="0" eb="2">
      <t>チホク</t>
    </rPh>
    <rPh sb="2" eb="4">
      <t>ヘイワ</t>
    </rPh>
    <rPh sb="4" eb="6">
      <t>コウエン</t>
    </rPh>
    <rPh sb="6" eb="8">
      <t>クミアイ</t>
    </rPh>
    <rPh sb="9" eb="13">
      <t>イッパ</t>
    </rPh>
    <phoneticPr fontId="19"/>
  </si>
  <si>
    <t>知北平和公園組合（霊園事業特別会計）</t>
    <rPh sb="0" eb="2">
      <t>チホク</t>
    </rPh>
    <rPh sb="2" eb="4">
      <t>ヘイワ</t>
    </rPh>
    <rPh sb="4" eb="6">
      <t>コウエン</t>
    </rPh>
    <rPh sb="6" eb="8">
      <t>クミアイ</t>
    </rPh>
    <rPh sb="9" eb="11">
      <t>レイエン</t>
    </rPh>
    <rPh sb="11" eb="13">
      <t>ジギョウ</t>
    </rPh>
    <rPh sb="13" eb="15">
      <t>トクベツ</t>
    </rPh>
    <rPh sb="15" eb="17">
      <t>カイケイ</t>
    </rPh>
    <phoneticPr fontId="19"/>
  </si>
  <si>
    <t>愛知県後期高齢者医療広域連合（一般会計）</t>
    <rPh sb="0" eb="3">
      <t>アイチケン</t>
    </rPh>
    <rPh sb="3" eb="5">
      <t>コウキ</t>
    </rPh>
    <rPh sb="5" eb="8">
      <t>コウレイシャ</t>
    </rPh>
    <rPh sb="8" eb="10">
      <t>イリョウ</t>
    </rPh>
    <rPh sb="10" eb="12">
      <t>コウイキ</t>
    </rPh>
    <rPh sb="12" eb="14">
      <t>レンゴウ</t>
    </rPh>
    <rPh sb="15" eb="19">
      <t>イッパンカイケイ</t>
    </rPh>
    <phoneticPr fontId="19"/>
  </si>
  <si>
    <t>愛知県後期高齢者医療広域連合（後期高齢者医療特別会計）</t>
    <rPh sb="0" eb="3">
      <t>アイチケン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19"/>
  </si>
  <si>
    <t>東海市土地開発公社</t>
    <rPh sb="0" eb="3">
      <t>トウカイシ</t>
    </rPh>
    <rPh sb="3" eb="9">
      <t>トチカイハツコウシャ</t>
    </rPh>
    <phoneticPr fontId="2"/>
  </si>
  <si>
    <t>まちづくり東海</t>
    <rPh sb="5" eb="7">
      <t>トウカイ</t>
    </rPh>
    <phoneticPr fontId="2"/>
  </si>
  <si>
    <t>知多地区勤労者福祉サービスセンター</t>
    <rPh sb="0" eb="2">
      <t>チタ</t>
    </rPh>
    <rPh sb="2" eb="4">
      <t>チク</t>
    </rPh>
    <rPh sb="4" eb="7">
      <t>キンロウシャ</t>
    </rPh>
    <rPh sb="7" eb="9">
      <t>フクシ</t>
    </rPh>
    <phoneticPr fontId="2"/>
  </si>
  <si>
    <t>法適用企業</t>
    <rPh sb="0" eb="3">
      <t>ホウテキヨウ</t>
    </rPh>
    <rPh sb="3" eb="5">
      <t>キギョウ</t>
    </rPh>
    <phoneticPr fontId="2"/>
  </si>
  <si>
    <t>－</t>
    <phoneticPr fontId="2"/>
  </si>
  <si>
    <t>公共建築物保全基金</t>
    <rPh sb="0" eb="2">
      <t>コウキョウ</t>
    </rPh>
    <rPh sb="2" eb="4">
      <t>ケンチク</t>
    </rPh>
    <rPh sb="4" eb="5">
      <t>ブツ</t>
    </rPh>
    <rPh sb="5" eb="7">
      <t>ホゼン</t>
    </rPh>
    <rPh sb="7" eb="9">
      <t>キキン</t>
    </rPh>
    <phoneticPr fontId="18"/>
  </si>
  <si>
    <t>学校施設整備基金</t>
    <rPh sb="0" eb="8">
      <t>ガッコウシセツセイビキキン</t>
    </rPh>
    <phoneticPr fontId="38"/>
  </si>
  <si>
    <t>鉄道駅周辺整備基金</t>
    <phoneticPr fontId="38"/>
  </si>
  <si>
    <t>地球温暖化対策基金</t>
    <phoneticPr fontId="38"/>
  </si>
  <si>
    <t>公園・緑地整備基金</t>
    <rPh sb="0" eb="2">
      <t>コウエン</t>
    </rPh>
    <rPh sb="3" eb="5">
      <t>リョクチ</t>
    </rPh>
    <rPh sb="5" eb="7">
      <t>セイビ</t>
    </rPh>
    <rPh sb="7" eb="9">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</si>
</sst>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87" fontId="34" fillId="0" borderId="117" xfId="12" applyNumberFormat="1" applyFont="1" applyBorder="1" applyAlignment="1" applyProtection="1">
      <alignment horizontal="right" vertical="center" shrinkToFit="1"/>
      <protection locked="0"/>
    </xf>
    <xf numFmtId="187" fontId="34" fillId="0" borderId="113" xfId="12" applyNumberFormat="1" applyFont="1" applyBorder="1" applyAlignment="1" applyProtection="1">
      <alignment horizontal="right" vertical="center" shrinkToFit="1"/>
      <protection locked="0"/>
    </xf>
    <xf numFmtId="18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56416</c:v>
                </c:pt>
                <c:pt idx="1">
                  <c:v>49217</c:v>
                </c:pt>
                <c:pt idx="2">
                  <c:v>49211</c:v>
                </c:pt>
                <c:pt idx="3">
                  <c:v>51738</c:v>
                </c:pt>
                <c:pt idx="4">
                  <c:v>67158</c:v>
                </c:pt>
              </c:numCache>
            </c:numRef>
          </c:val>
          <c:smooth val="0"/>
          <c:extLst>
            <c:ext xmlns:c16="http://schemas.microsoft.com/office/drawing/2014/chart" uri="{C3380CC4-5D6E-409C-BE32-E72D297353CC}">
              <c16:uniqueId val="{00000000-FC78-4B18-AFB9-63A76706A56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50043</c:v>
                </c:pt>
                <c:pt idx="1">
                  <c:v>56656</c:v>
                </c:pt>
                <c:pt idx="2">
                  <c:v>87704</c:v>
                </c:pt>
                <c:pt idx="3">
                  <c:v>87222</c:v>
                </c:pt>
                <c:pt idx="4">
                  <c:v>129727</c:v>
                </c:pt>
              </c:numCache>
            </c:numRef>
          </c:val>
          <c:smooth val="0"/>
          <c:extLst>
            <c:ext xmlns:c16="http://schemas.microsoft.com/office/drawing/2014/chart" uri="{C3380CC4-5D6E-409C-BE32-E72D297353CC}">
              <c16:uniqueId val="{00000001-FC78-4B18-AFB9-63A76706A56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11.81</c:v>
                </c:pt>
                <c:pt idx="1">
                  <c:v>14.58</c:v>
                </c:pt>
                <c:pt idx="2">
                  <c:v>11.5</c:v>
                </c:pt>
                <c:pt idx="3">
                  <c:v>10.54</c:v>
                </c:pt>
                <c:pt idx="4">
                  <c:v>12.4</c:v>
                </c:pt>
              </c:numCache>
            </c:numRef>
          </c:val>
          <c:extLst>
            <c:ext xmlns:c16="http://schemas.microsoft.com/office/drawing/2014/chart" uri="{C3380CC4-5D6E-409C-BE32-E72D297353CC}">
              <c16:uniqueId val="{00000000-BE35-4EB1-9EA8-CAFEF1F8468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12.32</c:v>
                </c:pt>
                <c:pt idx="1">
                  <c:v>18.13</c:v>
                </c:pt>
                <c:pt idx="2">
                  <c:v>20.89</c:v>
                </c:pt>
                <c:pt idx="3">
                  <c:v>23.45</c:v>
                </c:pt>
                <c:pt idx="4">
                  <c:v>23.79</c:v>
                </c:pt>
              </c:numCache>
            </c:numRef>
          </c:val>
          <c:extLst>
            <c:ext xmlns:c16="http://schemas.microsoft.com/office/drawing/2014/chart" uri="{C3380CC4-5D6E-409C-BE32-E72D297353CC}">
              <c16:uniqueId val="{00000001-BE35-4EB1-9EA8-CAFEF1F8468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-6.64</c:v>
                </c:pt>
                <c:pt idx="1">
                  <c:v>1.89</c:v>
                </c:pt>
                <c:pt idx="2">
                  <c:v>-6.35</c:v>
                </c:pt>
                <c:pt idx="3">
                  <c:v>-2.64</c:v>
                </c:pt>
                <c:pt idx="4">
                  <c:v>-2.15</c:v>
                </c:pt>
              </c:numCache>
            </c:numRef>
          </c:val>
          <c:smooth val="0"/>
          <c:extLst>
            <c:ext xmlns:c16="http://schemas.microsoft.com/office/drawing/2014/chart" uri="{C3380CC4-5D6E-409C-BE32-E72D297353CC}">
              <c16:uniqueId val="{00000002-BE35-4EB1-9EA8-CAFEF1F8468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6AED-468E-A1D6-A01FF0CECE2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AED-468E-A1D6-A01FF0CECE26}"/>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6AED-468E-A1D6-A01FF0CECE26}"/>
            </c:ext>
          </c:extLst>
        </c:ser>
        <c:ser>
          <c:idx val="3"/>
          <c:order val="3"/>
          <c:tx>
            <c:strRef>
              <c:f>データシート!$A$30</c:f>
              <c:strCache>
                <c:ptCount val="1"/>
                <c:pt idx="0">
                  <c:v>加木屋中部土地区画整理事業特別会計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6AED-468E-A1D6-A01FF0CECE26}"/>
            </c:ext>
          </c:extLst>
        </c:ser>
        <c:ser>
          <c:idx val="4"/>
          <c:order val="4"/>
          <c:tx>
            <c:strRef>
              <c:f>データシート!$A$31</c:f>
              <c:strCache>
                <c:ptCount val="1"/>
                <c:pt idx="0">
                  <c:v>太田川駅周辺土地区画整理事業特別会計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6AED-468E-A1D6-A01FF0CECE26}"/>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5-6AED-468E-A1D6-A01FF0CECE26}"/>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c:v>
                </c:pt>
                <c:pt idx="2">
                  <c:v>#N/A</c:v>
                </c:pt>
                <c:pt idx="3">
                  <c:v>1.59</c:v>
                </c:pt>
                <c:pt idx="4">
                  <c:v>#N/A</c:v>
                </c:pt>
                <c:pt idx="5">
                  <c:v>1.17</c:v>
                </c:pt>
                <c:pt idx="6">
                  <c:v>#N/A</c:v>
                </c:pt>
                <c:pt idx="7">
                  <c:v>1.86</c:v>
                </c:pt>
                <c:pt idx="8">
                  <c:v>#N/A</c:v>
                </c:pt>
                <c:pt idx="9">
                  <c:v>1.85</c:v>
                </c:pt>
              </c:numCache>
            </c:numRef>
          </c:val>
          <c:extLst>
            <c:ext xmlns:c16="http://schemas.microsoft.com/office/drawing/2014/chart" uri="{C3380CC4-5D6E-409C-BE32-E72D297353CC}">
              <c16:uniqueId val="{00000006-6AED-468E-A1D6-A01FF0CECE26}"/>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1.57</c:v>
                </c:pt>
                <c:pt idx="2">
                  <c:v>#N/A</c:v>
                </c:pt>
                <c:pt idx="3">
                  <c:v>1.79</c:v>
                </c:pt>
                <c:pt idx="4">
                  <c:v>#N/A</c:v>
                </c:pt>
                <c:pt idx="5">
                  <c:v>1.85</c:v>
                </c:pt>
                <c:pt idx="6">
                  <c:v>#N/A</c:v>
                </c:pt>
                <c:pt idx="7">
                  <c:v>1.44</c:v>
                </c:pt>
                <c:pt idx="8">
                  <c:v>#N/A</c:v>
                </c:pt>
                <c:pt idx="9">
                  <c:v>1.9</c:v>
                </c:pt>
              </c:numCache>
            </c:numRef>
          </c:val>
          <c:extLst>
            <c:ext xmlns:c16="http://schemas.microsoft.com/office/drawing/2014/chart" uri="{C3380CC4-5D6E-409C-BE32-E72D297353CC}">
              <c16:uniqueId val="{00000007-6AED-468E-A1D6-A01FF0CECE26}"/>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3.17</c:v>
                </c:pt>
                <c:pt idx="2">
                  <c:v>#N/A</c:v>
                </c:pt>
                <c:pt idx="3">
                  <c:v>3.53</c:v>
                </c:pt>
                <c:pt idx="4">
                  <c:v>#N/A</c:v>
                </c:pt>
                <c:pt idx="5">
                  <c:v>4.76</c:v>
                </c:pt>
                <c:pt idx="6">
                  <c:v>#N/A</c:v>
                </c:pt>
                <c:pt idx="7">
                  <c:v>3.15</c:v>
                </c:pt>
                <c:pt idx="8">
                  <c:v>#N/A</c:v>
                </c:pt>
                <c:pt idx="9">
                  <c:v>3.3</c:v>
                </c:pt>
              </c:numCache>
            </c:numRef>
          </c:val>
          <c:extLst>
            <c:ext xmlns:c16="http://schemas.microsoft.com/office/drawing/2014/chart" uri="{C3380CC4-5D6E-409C-BE32-E72D297353CC}">
              <c16:uniqueId val="{00000008-6AED-468E-A1D6-A01FF0CECE26}"/>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11.8</c:v>
                </c:pt>
                <c:pt idx="2">
                  <c:v>#N/A</c:v>
                </c:pt>
                <c:pt idx="3">
                  <c:v>14.57</c:v>
                </c:pt>
                <c:pt idx="4">
                  <c:v>#N/A</c:v>
                </c:pt>
                <c:pt idx="5">
                  <c:v>11.49</c:v>
                </c:pt>
                <c:pt idx="6">
                  <c:v>#N/A</c:v>
                </c:pt>
                <c:pt idx="7">
                  <c:v>10.53</c:v>
                </c:pt>
                <c:pt idx="8">
                  <c:v>#N/A</c:v>
                </c:pt>
                <c:pt idx="9">
                  <c:v>12.4</c:v>
                </c:pt>
              </c:numCache>
            </c:numRef>
          </c:val>
          <c:extLst>
            <c:ext xmlns:c16="http://schemas.microsoft.com/office/drawing/2014/chart" uri="{C3380CC4-5D6E-409C-BE32-E72D297353CC}">
              <c16:uniqueId val="{00000009-6AED-468E-A1D6-A01FF0CECE2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3524</c:v>
                </c:pt>
                <c:pt idx="5">
                  <c:v>3425</c:v>
                </c:pt>
                <c:pt idx="8">
                  <c:v>3262</c:v>
                </c:pt>
                <c:pt idx="11">
                  <c:v>3187</c:v>
                </c:pt>
                <c:pt idx="14">
                  <c:v>2994</c:v>
                </c:pt>
              </c:numCache>
            </c:numRef>
          </c:val>
          <c:extLst>
            <c:ext xmlns:c16="http://schemas.microsoft.com/office/drawing/2014/chart" uri="{C3380CC4-5D6E-409C-BE32-E72D297353CC}">
              <c16:uniqueId val="{00000000-9276-4FEE-86CB-1F3CD16CBB3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276-4FEE-86CB-1F3CD16CBB3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4</c:v>
                </c:pt>
                <c:pt idx="3">
                  <c:v>4</c:v>
                </c:pt>
                <c:pt idx="6">
                  <c:v>3</c:v>
                </c:pt>
                <c:pt idx="9">
                  <c:v>3</c:v>
                </c:pt>
                <c:pt idx="12">
                  <c:v>3</c:v>
                </c:pt>
              </c:numCache>
            </c:numRef>
          </c:val>
          <c:extLst>
            <c:ext xmlns:c16="http://schemas.microsoft.com/office/drawing/2014/chart" uri="{C3380CC4-5D6E-409C-BE32-E72D297353CC}">
              <c16:uniqueId val="{00000002-9276-4FEE-86CB-1F3CD16CBB3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245</c:v>
                </c:pt>
                <c:pt idx="3">
                  <c:v>185</c:v>
                </c:pt>
                <c:pt idx="6">
                  <c:v>257</c:v>
                </c:pt>
                <c:pt idx="9">
                  <c:v>365</c:v>
                </c:pt>
                <c:pt idx="12">
                  <c:v>353</c:v>
                </c:pt>
              </c:numCache>
            </c:numRef>
          </c:val>
          <c:extLst>
            <c:ext xmlns:c16="http://schemas.microsoft.com/office/drawing/2014/chart" uri="{C3380CC4-5D6E-409C-BE32-E72D297353CC}">
              <c16:uniqueId val="{00000003-9276-4FEE-86CB-1F3CD16CBB3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1106</c:v>
                </c:pt>
                <c:pt idx="3">
                  <c:v>1100</c:v>
                </c:pt>
                <c:pt idx="6">
                  <c:v>1203</c:v>
                </c:pt>
                <c:pt idx="9">
                  <c:v>1237</c:v>
                </c:pt>
                <c:pt idx="12">
                  <c:v>1228</c:v>
                </c:pt>
              </c:numCache>
            </c:numRef>
          </c:val>
          <c:extLst>
            <c:ext xmlns:c16="http://schemas.microsoft.com/office/drawing/2014/chart" uri="{C3380CC4-5D6E-409C-BE32-E72D297353CC}">
              <c16:uniqueId val="{00000004-9276-4FEE-86CB-1F3CD16CBB3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276-4FEE-86CB-1F3CD16CBB3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276-4FEE-86CB-1F3CD16CBB3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2061</c:v>
                </c:pt>
                <c:pt idx="3">
                  <c:v>2024</c:v>
                </c:pt>
                <c:pt idx="6">
                  <c:v>2055</c:v>
                </c:pt>
                <c:pt idx="9">
                  <c:v>2166</c:v>
                </c:pt>
                <c:pt idx="12">
                  <c:v>2069</c:v>
                </c:pt>
              </c:numCache>
            </c:numRef>
          </c:val>
          <c:extLst>
            <c:ext xmlns:c16="http://schemas.microsoft.com/office/drawing/2014/chart" uri="{C3380CC4-5D6E-409C-BE32-E72D297353CC}">
              <c16:uniqueId val="{00000007-9276-4FEE-86CB-1F3CD16CBB3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-108</c:v>
                </c:pt>
                <c:pt idx="2">
                  <c:v>#N/A</c:v>
                </c:pt>
                <c:pt idx="3">
                  <c:v>#N/A</c:v>
                </c:pt>
                <c:pt idx="4">
                  <c:v>-112</c:v>
                </c:pt>
                <c:pt idx="5">
                  <c:v>#N/A</c:v>
                </c:pt>
                <c:pt idx="6">
                  <c:v>#N/A</c:v>
                </c:pt>
                <c:pt idx="7">
                  <c:v>256</c:v>
                </c:pt>
                <c:pt idx="8">
                  <c:v>#N/A</c:v>
                </c:pt>
                <c:pt idx="9">
                  <c:v>#N/A</c:v>
                </c:pt>
                <c:pt idx="10">
                  <c:v>584</c:v>
                </c:pt>
                <c:pt idx="11">
                  <c:v>#N/A</c:v>
                </c:pt>
                <c:pt idx="12">
                  <c:v>#N/A</c:v>
                </c:pt>
                <c:pt idx="13">
                  <c:v>659</c:v>
                </c:pt>
                <c:pt idx="14">
                  <c:v>#N/A</c:v>
                </c:pt>
              </c:numCache>
            </c:numRef>
          </c:val>
          <c:smooth val="0"/>
          <c:extLst>
            <c:ext xmlns:c16="http://schemas.microsoft.com/office/drawing/2014/chart" uri="{C3380CC4-5D6E-409C-BE32-E72D297353CC}">
              <c16:uniqueId val="{00000008-9276-4FEE-86CB-1F3CD16CBB3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19579</c:v>
                </c:pt>
                <c:pt idx="5">
                  <c:v>19865</c:v>
                </c:pt>
                <c:pt idx="8">
                  <c:v>17226</c:v>
                </c:pt>
                <c:pt idx="11">
                  <c:v>20429</c:v>
                </c:pt>
                <c:pt idx="14">
                  <c:v>20422</c:v>
                </c:pt>
              </c:numCache>
            </c:numRef>
          </c:val>
          <c:extLst>
            <c:ext xmlns:c16="http://schemas.microsoft.com/office/drawing/2014/chart" uri="{C3380CC4-5D6E-409C-BE32-E72D297353CC}">
              <c16:uniqueId val="{00000000-70BE-4414-A64A-6AA37EB1F2A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17489</c:v>
                </c:pt>
                <c:pt idx="5">
                  <c:v>18484</c:v>
                </c:pt>
                <c:pt idx="8">
                  <c:v>18805</c:v>
                </c:pt>
                <c:pt idx="11">
                  <c:v>20130</c:v>
                </c:pt>
                <c:pt idx="14">
                  <c:v>19396</c:v>
                </c:pt>
              </c:numCache>
            </c:numRef>
          </c:val>
          <c:extLst>
            <c:ext xmlns:c16="http://schemas.microsoft.com/office/drawing/2014/chart" uri="{C3380CC4-5D6E-409C-BE32-E72D297353CC}">
              <c16:uniqueId val="{00000001-70BE-4414-A64A-6AA37EB1F2A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13484</c:v>
                </c:pt>
                <c:pt idx="5">
                  <c:v>14380</c:v>
                </c:pt>
                <c:pt idx="8">
                  <c:v>17606</c:v>
                </c:pt>
                <c:pt idx="11">
                  <c:v>16707</c:v>
                </c:pt>
                <c:pt idx="14">
                  <c:v>15262</c:v>
                </c:pt>
              </c:numCache>
            </c:numRef>
          </c:val>
          <c:extLst>
            <c:ext xmlns:c16="http://schemas.microsoft.com/office/drawing/2014/chart" uri="{C3380CC4-5D6E-409C-BE32-E72D297353CC}">
              <c16:uniqueId val="{00000002-70BE-4414-A64A-6AA37EB1F2A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0BE-4414-A64A-6AA37EB1F2A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0BE-4414-A64A-6AA37EB1F2A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497</c:v>
                </c:pt>
                <c:pt idx="3">
                  <c:v>154</c:v>
                </c:pt>
                <c:pt idx="6">
                  <c:v>0</c:v>
                </c:pt>
                <c:pt idx="9">
                  <c:v>0</c:v>
                </c:pt>
                <c:pt idx="12">
                  <c:v>0</c:v>
                </c:pt>
              </c:numCache>
            </c:numRef>
          </c:val>
          <c:extLst>
            <c:ext xmlns:c16="http://schemas.microsoft.com/office/drawing/2014/chart" uri="{C3380CC4-5D6E-409C-BE32-E72D297353CC}">
              <c16:uniqueId val="{00000005-70BE-4414-A64A-6AA37EB1F2A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4059</c:v>
                </c:pt>
                <c:pt idx="3">
                  <c:v>4254</c:v>
                </c:pt>
                <c:pt idx="6">
                  <c:v>4180</c:v>
                </c:pt>
                <c:pt idx="9">
                  <c:v>4835</c:v>
                </c:pt>
                <c:pt idx="12">
                  <c:v>5214</c:v>
                </c:pt>
              </c:numCache>
            </c:numRef>
          </c:val>
          <c:extLst>
            <c:ext xmlns:c16="http://schemas.microsoft.com/office/drawing/2014/chart" uri="{C3380CC4-5D6E-409C-BE32-E72D297353CC}">
              <c16:uniqueId val="{00000006-70BE-4414-A64A-6AA37EB1F2A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8290</c:v>
                </c:pt>
                <c:pt idx="3">
                  <c:v>8737</c:v>
                </c:pt>
                <c:pt idx="6">
                  <c:v>8449</c:v>
                </c:pt>
                <c:pt idx="9">
                  <c:v>13151</c:v>
                </c:pt>
                <c:pt idx="12">
                  <c:v>14608</c:v>
                </c:pt>
              </c:numCache>
            </c:numRef>
          </c:val>
          <c:extLst>
            <c:ext xmlns:c16="http://schemas.microsoft.com/office/drawing/2014/chart" uri="{C3380CC4-5D6E-409C-BE32-E72D297353CC}">
              <c16:uniqueId val="{00000007-70BE-4414-A64A-6AA37EB1F2A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16730</c:v>
                </c:pt>
                <c:pt idx="3">
                  <c:v>16439</c:v>
                </c:pt>
                <c:pt idx="6">
                  <c:v>16893</c:v>
                </c:pt>
                <c:pt idx="9">
                  <c:v>18363</c:v>
                </c:pt>
                <c:pt idx="12">
                  <c:v>19643</c:v>
                </c:pt>
              </c:numCache>
            </c:numRef>
          </c:val>
          <c:extLst>
            <c:ext xmlns:c16="http://schemas.microsoft.com/office/drawing/2014/chart" uri="{C3380CC4-5D6E-409C-BE32-E72D297353CC}">
              <c16:uniqueId val="{00000008-70BE-4414-A64A-6AA37EB1F2A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1165</c:v>
                </c:pt>
                <c:pt idx="3">
                  <c:v>1228</c:v>
                </c:pt>
                <c:pt idx="6">
                  <c:v>1520</c:v>
                </c:pt>
                <c:pt idx="9">
                  <c:v>1716</c:v>
                </c:pt>
                <c:pt idx="12">
                  <c:v>1792</c:v>
                </c:pt>
              </c:numCache>
            </c:numRef>
          </c:val>
          <c:extLst>
            <c:ext xmlns:c16="http://schemas.microsoft.com/office/drawing/2014/chart" uri="{C3380CC4-5D6E-409C-BE32-E72D297353CC}">
              <c16:uniqueId val="{00000009-70BE-4414-A64A-6AA37EB1F2A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22775</c:v>
                </c:pt>
                <c:pt idx="3">
                  <c:v>22623</c:v>
                </c:pt>
                <c:pt idx="6">
                  <c:v>23719</c:v>
                </c:pt>
                <c:pt idx="9">
                  <c:v>24389</c:v>
                </c:pt>
                <c:pt idx="12">
                  <c:v>26150</c:v>
                </c:pt>
              </c:numCache>
            </c:numRef>
          </c:val>
          <c:extLst>
            <c:ext xmlns:c16="http://schemas.microsoft.com/office/drawing/2014/chart" uri="{C3380CC4-5D6E-409C-BE32-E72D297353CC}">
              <c16:uniqueId val="{0000000A-70BE-4414-A64A-6AA37EB1F2A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2965</c:v>
                </c:pt>
                <c:pt idx="2">
                  <c:v>#N/A</c:v>
                </c:pt>
                <c:pt idx="3">
                  <c:v>#N/A</c:v>
                </c:pt>
                <c:pt idx="4">
                  <c:v>705</c:v>
                </c:pt>
                <c:pt idx="5">
                  <c:v>#N/A</c:v>
                </c:pt>
                <c:pt idx="6">
                  <c:v>#N/A</c:v>
                </c:pt>
                <c:pt idx="7">
                  <c:v>1123</c:v>
                </c:pt>
                <c:pt idx="8">
                  <c:v>#N/A</c:v>
                </c:pt>
                <c:pt idx="9">
                  <c:v>#N/A</c:v>
                </c:pt>
                <c:pt idx="10">
                  <c:v>5190</c:v>
                </c:pt>
                <c:pt idx="11">
                  <c:v>#N/A</c:v>
                </c:pt>
                <c:pt idx="12">
                  <c:v>#N/A</c:v>
                </c:pt>
                <c:pt idx="13">
                  <c:v>12327</c:v>
                </c:pt>
                <c:pt idx="14">
                  <c:v>#N/A</c:v>
                </c:pt>
              </c:numCache>
            </c:numRef>
          </c:val>
          <c:smooth val="0"/>
          <c:extLst>
            <c:ext xmlns:c16="http://schemas.microsoft.com/office/drawing/2014/chart" uri="{C3380CC4-5D6E-409C-BE32-E72D297353CC}">
              <c16:uniqueId val="{0000000B-70BE-4414-A64A-6AA37EB1F2A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6429</c:v>
                </c:pt>
                <c:pt idx="1">
                  <c:v>7515</c:v>
                </c:pt>
                <c:pt idx="2">
                  <c:v>7804</c:v>
                </c:pt>
              </c:numCache>
            </c:numRef>
          </c:val>
          <c:extLst>
            <c:ext xmlns:c16="http://schemas.microsoft.com/office/drawing/2014/chart" uri="{C3380CC4-5D6E-409C-BE32-E72D297353CC}">
              <c16:uniqueId val="{00000000-65D1-40BF-AF94-F61DEE804D0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65D1-40BF-AF94-F61DEE804D0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10756</c:v>
                </c:pt>
                <c:pt idx="1">
                  <c:v>8807</c:v>
                </c:pt>
                <c:pt idx="2">
                  <c:v>7069</c:v>
                </c:pt>
              </c:numCache>
            </c:numRef>
          </c:val>
          <c:extLst>
            <c:ext xmlns:c16="http://schemas.microsoft.com/office/drawing/2014/chart" uri="{C3380CC4-5D6E-409C-BE32-E72D297353CC}">
              <c16:uniqueId val="{00000002-65D1-40BF-AF94-F61DEE804D0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愛知県東海市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実質公債比率の分子については、元利償還金が</a:t>
          </a:r>
          <a:r>
            <a:rPr kumimoji="1" lang="en-US" altLang="ja-JP" sz="1400">
              <a:latin typeface="ＭＳ ゴシック" pitchFamily="49" charset="-128"/>
              <a:ea typeface="ＭＳ ゴシック" pitchFamily="49" charset="-128"/>
            </a:rPr>
            <a:t>9,706</a:t>
          </a:r>
          <a:r>
            <a:rPr kumimoji="1" lang="ja-JP" altLang="en-US" sz="1400">
              <a:latin typeface="ＭＳ ゴシック" pitchFamily="49" charset="-128"/>
              <a:ea typeface="ＭＳ ゴシック" pitchFamily="49" charset="-128"/>
            </a:rPr>
            <a:t>万円減したこと、組合等が起こした地方債の元利償還金に対する負担金等が</a:t>
          </a:r>
          <a:r>
            <a:rPr kumimoji="1" lang="en-US" altLang="ja-JP" sz="1400">
              <a:latin typeface="ＭＳ ゴシック" pitchFamily="49" charset="-128"/>
              <a:ea typeface="ＭＳ ゴシック" pitchFamily="49" charset="-128"/>
            </a:rPr>
            <a:t>1,200</a:t>
          </a:r>
          <a:r>
            <a:rPr kumimoji="1" lang="ja-JP" altLang="en-US" sz="1400">
              <a:latin typeface="ＭＳ ゴシック" pitchFamily="49" charset="-128"/>
              <a:ea typeface="ＭＳ ゴシック" pitchFamily="49" charset="-128"/>
            </a:rPr>
            <a:t>万円減したこと等により、元利償還金等</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全体としては、</a:t>
          </a:r>
          <a:r>
            <a:rPr kumimoji="1" lang="en-US" altLang="ja-JP" sz="1400">
              <a:latin typeface="ＭＳ ゴシック" pitchFamily="49" charset="-128"/>
              <a:ea typeface="ＭＳ ゴシック" pitchFamily="49" charset="-128"/>
            </a:rPr>
            <a:t>1.2</a:t>
          </a:r>
          <a:r>
            <a:rPr kumimoji="1" lang="ja-JP" altLang="en-US" sz="1400">
              <a:latin typeface="ＭＳ ゴシック" pitchFamily="49" charset="-128"/>
              <a:ea typeface="ＭＳ ゴシック" pitchFamily="49" charset="-128"/>
            </a:rPr>
            <a:t>億円の減となった。</a:t>
          </a:r>
        </a:p>
        <a:p>
          <a:r>
            <a:rPr kumimoji="1" lang="ja-JP" altLang="en-US" sz="1400">
              <a:latin typeface="ＭＳ ゴシック" pitchFamily="49" charset="-128"/>
              <a:ea typeface="ＭＳ ゴシック" pitchFamily="49" charset="-128"/>
            </a:rPr>
            <a:t>算入公債費等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については、災害復旧費に係る基準財政需要額の減等により、</a:t>
          </a:r>
          <a:r>
            <a:rPr kumimoji="1" lang="en-US" altLang="ja-JP" sz="1400">
              <a:latin typeface="ＭＳ ゴシック" pitchFamily="49" charset="-128"/>
              <a:ea typeface="ＭＳ ゴシック" pitchFamily="49" charset="-128"/>
            </a:rPr>
            <a:t>1.3</a:t>
          </a:r>
          <a:r>
            <a:rPr kumimoji="1" lang="ja-JP" altLang="en-US" sz="1400">
              <a:latin typeface="ＭＳ ゴシック" pitchFamily="49" charset="-128"/>
              <a:ea typeface="ＭＳ ゴシック" pitchFamily="49" charset="-128"/>
            </a:rPr>
            <a:t>億円減少したため、実質公債比率の分子が</a:t>
          </a:r>
          <a:r>
            <a:rPr kumimoji="1" lang="en-US" altLang="ja-JP" sz="1400">
              <a:latin typeface="ＭＳ ゴシック" pitchFamily="49" charset="-128"/>
              <a:ea typeface="ＭＳ ゴシック" pitchFamily="49" charset="-128"/>
            </a:rPr>
            <a:t>7,500</a:t>
          </a:r>
          <a:r>
            <a:rPr kumimoji="1" lang="ja-JP" altLang="en-US" sz="1400">
              <a:latin typeface="ＭＳ ゴシック" pitchFamily="49" charset="-128"/>
              <a:ea typeface="ＭＳ ゴシック" pitchFamily="49" charset="-128"/>
            </a:rPr>
            <a:t>万円増加した。今後も、借入利率の低減を図り、元利償還金の圧縮に努める。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該当なし</a:t>
          </a:r>
          <a:endParaRPr kumimoji="1" lang="en-US" altLang="ja-JP" sz="13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愛知県東海市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将来負担比率の分子のうち、一般会計等に係る地方債の現在高については、東海市創造の杜交流館の建設費に係る起債借入額の増等により前年度比で</a:t>
          </a:r>
          <a:r>
            <a:rPr kumimoji="1" lang="en-US" altLang="ja-JP" sz="1400">
              <a:latin typeface="ＭＳ ゴシック" pitchFamily="49" charset="-128"/>
              <a:ea typeface="ＭＳ ゴシック" pitchFamily="49" charset="-128"/>
            </a:rPr>
            <a:t>17.6</a:t>
          </a:r>
          <a:r>
            <a:rPr kumimoji="1" lang="ja-JP" altLang="en-US" sz="1400">
              <a:latin typeface="ＭＳ ゴシック" pitchFamily="49" charset="-128"/>
              <a:ea typeface="ＭＳ ゴシック" pitchFamily="49" charset="-128"/>
            </a:rPr>
            <a:t>億円増となり、組合等負担等見込額については、西知多医療厚生組合の一般会計における一般会計等負担等見込額の増等により、前年度比で</a:t>
          </a:r>
          <a:r>
            <a:rPr kumimoji="1" lang="en-US" altLang="ja-JP" sz="1400">
              <a:latin typeface="ＭＳ ゴシック" pitchFamily="49" charset="-128"/>
              <a:ea typeface="ＭＳ ゴシック" pitchFamily="49" charset="-128"/>
            </a:rPr>
            <a:t>14.6</a:t>
          </a:r>
          <a:r>
            <a:rPr kumimoji="1" lang="ja-JP" altLang="en-US" sz="1400">
              <a:latin typeface="ＭＳ ゴシック" pitchFamily="49" charset="-128"/>
              <a:ea typeface="ＭＳ ゴシック" pitchFamily="49" charset="-128"/>
            </a:rPr>
            <a:t>億円増となり、将来負担額</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は、</a:t>
          </a:r>
          <a:r>
            <a:rPr kumimoji="1" lang="en-US" altLang="ja-JP" sz="1400">
              <a:latin typeface="ＭＳ ゴシック" pitchFamily="49" charset="-128"/>
              <a:ea typeface="ＭＳ ゴシック" pitchFamily="49" charset="-128"/>
            </a:rPr>
            <a:t>49.5</a:t>
          </a:r>
          <a:r>
            <a:rPr kumimoji="1" lang="ja-JP" altLang="en-US" sz="1400">
              <a:latin typeface="ＭＳ ゴシック" pitchFamily="49" charset="-128"/>
              <a:ea typeface="ＭＳ ゴシック" pitchFamily="49" charset="-128"/>
            </a:rPr>
            <a:t>億円増となった。</a:t>
          </a:r>
        </a:p>
        <a:p>
          <a:r>
            <a:rPr kumimoji="1" lang="ja-JP" altLang="en-US" sz="1400">
              <a:latin typeface="ＭＳ ゴシック" pitchFamily="49" charset="-128"/>
              <a:ea typeface="ＭＳ ゴシック" pitchFamily="49" charset="-128"/>
            </a:rPr>
            <a:t>充当可能財源等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は、充当可能基金が前年度比で</a:t>
          </a:r>
          <a:r>
            <a:rPr kumimoji="1" lang="en-US" altLang="ja-JP" sz="1400">
              <a:latin typeface="ＭＳ ゴシック" pitchFamily="49" charset="-128"/>
              <a:ea typeface="ＭＳ ゴシック" pitchFamily="49" charset="-128"/>
            </a:rPr>
            <a:t>14.5</a:t>
          </a:r>
          <a:r>
            <a:rPr kumimoji="1" lang="ja-JP" altLang="en-US" sz="1400">
              <a:latin typeface="ＭＳ ゴシック" pitchFamily="49" charset="-128"/>
              <a:ea typeface="ＭＳ ゴシック" pitchFamily="49" charset="-128"/>
            </a:rPr>
            <a:t>億円減となり、充当可能財源等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は、</a:t>
          </a:r>
          <a:r>
            <a:rPr kumimoji="1" lang="en-US" altLang="ja-JP" sz="1400">
              <a:latin typeface="ＭＳ ゴシック" pitchFamily="49" charset="-128"/>
              <a:ea typeface="ＭＳ ゴシック" pitchFamily="49" charset="-128"/>
            </a:rPr>
            <a:t>21.9</a:t>
          </a:r>
          <a:r>
            <a:rPr kumimoji="1" lang="ja-JP" altLang="en-US" sz="1400">
              <a:latin typeface="ＭＳ ゴシック" pitchFamily="49" charset="-128"/>
              <a:ea typeface="ＭＳ ゴシック" pitchFamily="49" charset="-128"/>
            </a:rPr>
            <a:t>億円減となった。</a:t>
          </a:r>
        </a:p>
        <a:p>
          <a:r>
            <a:rPr kumimoji="1" lang="ja-JP" altLang="en-US" sz="1400">
              <a:latin typeface="ＭＳ ゴシック" pitchFamily="49" charset="-128"/>
              <a:ea typeface="ＭＳ ゴシック" pitchFamily="49" charset="-128"/>
            </a:rPr>
            <a:t>将来負担額</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の増及び充当可能財源等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の減により、令和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年度の将来負担比率の分子は、前年度比で、</a:t>
          </a:r>
          <a:r>
            <a:rPr kumimoji="1" lang="en-US" altLang="ja-JP" sz="1400">
              <a:latin typeface="ＭＳ ゴシック" pitchFamily="49" charset="-128"/>
              <a:ea typeface="ＭＳ ゴシック" pitchFamily="49" charset="-128"/>
            </a:rPr>
            <a:t>71.4</a:t>
          </a:r>
          <a:r>
            <a:rPr kumimoji="1" lang="ja-JP" altLang="en-US" sz="1400">
              <a:latin typeface="ＭＳ ゴシック" pitchFamily="49" charset="-128"/>
              <a:ea typeface="ＭＳ ゴシック" pitchFamily="49" charset="-128"/>
            </a:rPr>
            <a:t>億円増加した。今後は、事業内容の精査、公営企業の経営健全化等を進め、将来負担の軽減に努める。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愛知県東海市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財政調整基金は、大規模建設事業への取り崩し額が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億円、災害復旧費分への取り崩し額が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974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万円に対し、決算剰余金による積立が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億円、決算剰余金以外の積立て額が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億円となったことによる。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その他の特定目的基金は、一般廃棄物処理施設整備基金が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億円の取崩し、公共建築物保全基金が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億円の取崩し、鉄道駅周辺整備基金が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億円の取崩し、学校施設整備基金が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億円の積立となったことによる。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今後必要となる公共施設の大規模修繕、都市計画道路整備や学校施設整備等に係る財源として、個々の特定目的基金を取り崩すことを予定している。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公共建築物保全基金：公共建築物の大規模修繕のため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学校施設整備基金：大規模施設整備の資金に充てるため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鉄道駅周辺整備基金：養父森岡線街路整備及び新駅周辺等整備のため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地球温暖化対策基金：温室効果ガスの排出の量の削減並びに吸収作用の保全及び強化にため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公園・緑地整備基金：公園及び緑地の整備のため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公共建築物保全基金：公共建築物の大規模修繕に係る財源として、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億円取り崩したことによる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学校施設整備基金：一般財源から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億円積み立てたことによる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鉄道駅周辺整備基金：新駅整備費用に係る財源として、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億円取り崩したことによる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地球温暖化対策基金：温室効果ガスの排出の量の削減等の活動に係る事業の財源として、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公園・緑地整備基金：緑陽公園の整備事業のため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598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万円を取り崩したことによる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588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公共建築物保全基金：公共建築物の大規模修繕の財源として、毎年度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億円程度を基本として取り崩す予定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学校施設整備基金：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校の建替えができる金額（約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億円）を目標に積立し、事業の実施に応じて適宜取り崩す予定。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鉄道駅周辺整備基金：養父森岡線街路整備事業や新駅周辺等整備事業が令和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年度まで事業を実施することから、それまでの各年度に必要な　　　　　　　　　　　　一般財源分を取り崩す予定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地球温暖化対策基金：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年度の二酸化炭素の排出実質ゼロを目指して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億円を基準に適宜積立し、事業の実施に応じて適宜取り崩す予定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公園・緑地整備基金：公園・緑地の整備の進捗状況に応じて適宜取り崩す予定</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大規模建設事業として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億円を取り崩した一方、歳入増により決算剰余金として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億円、決算剰余金以外の積立てとして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財政調整基金の残高は、標準財政規模の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％を適正規模と考え、概ね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％以内の範囲内とし今後は、大規模建設事業の実施に伴い、減少を見込んでいる。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該当なし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積立予定なし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愛知県東海市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113,352
110,591
43.43
65,914,786
60,690,197
4,068,902
32,808,492
26,149,631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39.6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臨海部に企業が立地していることにより類似団体平均を上回る税収があるため、</a:t>
          </a:r>
          <a:r>
            <a:rPr kumimoji="1" lang="en-US" altLang="ja-JP" sz="1300">
              <a:latin typeface="ＭＳ Ｐゴシック" panose="020B0600070205080204" pitchFamily="50" charset="-128"/>
              <a:ea typeface="ＭＳ Ｐゴシック" panose="020B0600070205080204" pitchFamily="50" charset="-128"/>
            </a:rPr>
            <a:t>1.29</a:t>
          </a:r>
          <a:r>
            <a:rPr kumimoji="1" lang="ja-JP" altLang="en-US" sz="1300">
              <a:latin typeface="ＭＳ Ｐゴシック" panose="020B0600070205080204" pitchFamily="50" charset="-128"/>
              <a:ea typeface="ＭＳ Ｐゴシック" panose="020B0600070205080204" pitchFamily="50" charset="-128"/>
            </a:rPr>
            <a:t>となっているが、今後も税の徴収強化等により税収増加等を図り、歳入確保に努める。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140607</xdr:rowOff>
    </xdr:from>
    <xdr:to>
      <xdr:col>23</xdr:col>
      <xdr:colOff>133350</xdr:colOff>
      <xdr:row>44</xdr:row>
      <xdr:rowOff>147865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12807"/>
          <a:ext cx="0" cy="13788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119942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63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147865</xdr:rowOff>
    </xdr:from>
    <xdr:to>
      <xdr:col>24</xdr:col>
      <xdr:colOff>12700</xdr:colOff>
      <xdr:row>44</xdr:row>
      <xdr:rowOff>147865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9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55534</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5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140607</xdr:rowOff>
    </xdr:from>
    <xdr:to>
      <xdr:col>24</xdr:col>
      <xdr:colOff>12700</xdr:colOff>
      <xdr:row>36</xdr:row>
      <xdr:rowOff>140607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1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36</xdr:row>
      <xdr:rowOff>140607</xdr:rowOff>
    </xdr:from>
    <xdr:to>
      <xdr:col>23</xdr:col>
      <xdr:colOff>133350</xdr:colOff>
      <xdr:row>37</xdr:row>
      <xdr:rowOff>20864</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4114800" y="6312807"/>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135362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648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163285</xdr:rowOff>
    </xdr:from>
    <xdr:to>
      <xdr:col>23</xdr:col>
      <xdr:colOff>184150</xdr:colOff>
      <xdr:row>42</xdr:row>
      <xdr:rowOff>93435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37</xdr:row>
      <xdr:rowOff>20864</xdr:rowOff>
    </xdr:from>
    <xdr:to>
      <xdr:col>19</xdr:col>
      <xdr:colOff>133350</xdr:colOff>
      <xdr:row>37</xdr:row>
      <xdr:rowOff>20864</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63645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163285</xdr:rowOff>
    </xdr:from>
    <xdr:to>
      <xdr:col>19</xdr:col>
      <xdr:colOff>184150</xdr:colOff>
      <xdr:row>42</xdr:row>
      <xdr:rowOff>93435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78212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2791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37</xdr:row>
      <xdr:rowOff>3628</xdr:rowOff>
    </xdr:from>
    <xdr:to>
      <xdr:col>15</xdr:col>
      <xdr:colOff>82550</xdr:colOff>
      <xdr:row>37</xdr:row>
      <xdr:rowOff>20864</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6347278"/>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128815</xdr:rowOff>
    </xdr:from>
    <xdr:to>
      <xdr:col>15</xdr:col>
      <xdr:colOff>133350</xdr:colOff>
      <xdr:row>42</xdr:row>
      <xdr:rowOff>58965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43742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36</xdr:row>
      <xdr:rowOff>140607</xdr:rowOff>
    </xdr:from>
    <xdr:to>
      <xdr:col>11</xdr:col>
      <xdr:colOff>31750</xdr:colOff>
      <xdr:row>37</xdr:row>
      <xdr:rowOff>3628</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631280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111578</xdr:rowOff>
    </xdr:from>
    <xdr:to>
      <xdr:col>11</xdr:col>
      <xdr:colOff>82550</xdr:colOff>
      <xdr:row>42</xdr:row>
      <xdr:rowOff>41728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26505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42635</xdr:rowOff>
    </xdr:from>
    <xdr:to>
      <xdr:col>7</xdr:col>
      <xdr:colOff>31750</xdr:colOff>
      <xdr:row>41</xdr:row>
      <xdr:rowOff>144235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129012</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36</xdr:row>
      <xdr:rowOff>89807</xdr:rowOff>
    </xdr:from>
    <xdr:to>
      <xdr:col>23</xdr:col>
      <xdr:colOff>184150</xdr:colOff>
      <xdr:row>37</xdr:row>
      <xdr:rowOff>19957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626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36</xdr:row>
      <xdr:rowOff>11084</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183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36</xdr:row>
      <xdr:rowOff>141514</xdr:rowOff>
    </xdr:from>
    <xdr:to>
      <xdr:col>19</xdr:col>
      <xdr:colOff>184150</xdr:colOff>
      <xdr:row>37</xdr:row>
      <xdr:rowOff>71664</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31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35</xdr:row>
      <xdr:rowOff>81841</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082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36</xdr:row>
      <xdr:rowOff>141514</xdr:rowOff>
    </xdr:from>
    <xdr:to>
      <xdr:col>15</xdr:col>
      <xdr:colOff>133350</xdr:colOff>
      <xdr:row>37</xdr:row>
      <xdr:rowOff>71664</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31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35</xdr:row>
      <xdr:rowOff>81841</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08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36</xdr:row>
      <xdr:rowOff>124278</xdr:rowOff>
    </xdr:from>
    <xdr:to>
      <xdr:col>11</xdr:col>
      <xdr:colOff>82550</xdr:colOff>
      <xdr:row>37</xdr:row>
      <xdr:rowOff>54428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29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64605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065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36</xdr:row>
      <xdr:rowOff>89807</xdr:rowOff>
    </xdr:from>
    <xdr:to>
      <xdr:col>7</xdr:col>
      <xdr:colOff>31750</xdr:colOff>
      <xdr:row>37</xdr:row>
      <xdr:rowOff>19957</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26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35</xdr:row>
      <xdr:rowOff>30134</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030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経常収支比率は、前年度より</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ポイント上昇し、</a:t>
          </a:r>
          <a:r>
            <a:rPr kumimoji="1" lang="en-US" altLang="ja-JP" sz="1300">
              <a:latin typeface="ＭＳ Ｐゴシック" panose="020B0600070205080204" pitchFamily="50" charset="-128"/>
              <a:ea typeface="ＭＳ Ｐゴシック" panose="020B0600070205080204" pitchFamily="50" charset="-128"/>
            </a:rPr>
            <a:t>85.9</a:t>
          </a:r>
          <a:r>
            <a:rPr kumimoji="1" lang="ja-JP" altLang="en-US" sz="1300">
              <a:latin typeface="ＭＳ Ｐゴシック" panose="020B0600070205080204" pitchFamily="50" charset="-128"/>
              <a:ea typeface="ＭＳ Ｐゴシック" panose="020B0600070205080204" pitchFamily="50" charset="-128"/>
            </a:rPr>
            <a:t>％となった。これは、物件費及び補助費等が増となったことによる経常経費充当一般経費等が</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億円増となったものである。類似団体平均を下回っており、今後も中長期的展望のもと、経常経費の削減を図りながら、慎重な財政運営に努める。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57573</xdr:rowOff>
    </xdr:from>
    <xdr:to>
      <xdr:col>23</xdr:col>
      <xdr:colOff>133350</xdr:colOff>
      <xdr:row>67</xdr:row>
      <xdr:rowOff>96096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344573"/>
          <a:ext cx="0" cy="12386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143950</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10088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57573</xdr:rowOff>
    </xdr:from>
    <xdr:to>
      <xdr:col>24</xdr:col>
      <xdr:colOff>12700</xdr:colOff>
      <xdr:row>60</xdr:row>
      <xdr:rowOff>57573</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344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25400</xdr:rowOff>
    </xdr:from>
    <xdr:to>
      <xdr:col>23</xdr:col>
      <xdr:colOff>133350</xdr:colOff>
      <xdr:row>61</xdr:row>
      <xdr:rowOff>6773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0312400"/>
          <a:ext cx="838200" cy="152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116010</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917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143933</xdr:rowOff>
    </xdr:from>
    <xdr:to>
      <xdr:col>23</xdr:col>
      <xdr:colOff>184150</xdr:colOff>
      <xdr:row>64</xdr:row>
      <xdr:rowOff>74083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94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76200</xdr:rowOff>
    </xdr:from>
    <xdr:to>
      <xdr:col>19</xdr:col>
      <xdr:colOff>133350</xdr:colOff>
      <xdr:row>60</xdr:row>
      <xdr:rowOff>25400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19175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149877</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95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76200</xdr:rowOff>
    </xdr:from>
    <xdr:to>
      <xdr:col>15</xdr:col>
      <xdr:colOff>82550</xdr:colOff>
      <xdr:row>60</xdr:row>
      <xdr:rowOff>146050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2336800" y="1019175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130387</xdr:rowOff>
    </xdr:from>
    <xdr:to>
      <xdr:col>15</xdr:col>
      <xdr:colOff>133350</xdr:colOff>
      <xdr:row>63</xdr:row>
      <xdr:rowOff>60537</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76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45314</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84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92287</xdr:rowOff>
    </xdr:from>
    <xdr:to>
      <xdr:col>11</xdr:col>
      <xdr:colOff>31750</xdr:colOff>
      <xdr:row>60</xdr:row>
      <xdr:rowOff>146050</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a:off x="1447800" y="10207837"/>
          <a:ext cx="889000" cy="225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159596</xdr:rowOff>
    </xdr:from>
    <xdr:to>
      <xdr:col>11</xdr:col>
      <xdr:colOff>82550</xdr:colOff>
      <xdr:row>61</xdr:row>
      <xdr:rowOff>89746</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44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74523</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532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55456</xdr:rowOff>
    </xdr:from>
    <xdr:to>
      <xdr:col>7</xdr:col>
      <xdr:colOff>31750</xdr:colOff>
      <xdr:row>63</xdr:row>
      <xdr:rowOff>157056</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85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141833</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94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127423</xdr:rowOff>
    </xdr:from>
    <xdr:to>
      <xdr:col>23</xdr:col>
      <xdr:colOff>184150</xdr:colOff>
      <xdr:row>61</xdr:row>
      <xdr:rowOff>57573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41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48700</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335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146050</xdr:rowOff>
    </xdr:from>
    <xdr:to>
      <xdr:col>19</xdr:col>
      <xdr:colOff>184150</xdr:colOff>
      <xdr:row>60</xdr:row>
      <xdr:rowOff>76200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86377</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25400</xdr:rowOff>
    </xdr:from>
    <xdr:to>
      <xdr:col>15</xdr:col>
      <xdr:colOff>133350</xdr:colOff>
      <xdr:row>59</xdr:row>
      <xdr:rowOff>127000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14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137177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990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95250</xdr:rowOff>
    </xdr:from>
    <xdr:to>
      <xdr:col>11</xdr:col>
      <xdr:colOff>82550</xdr:colOff>
      <xdr:row>61</xdr:row>
      <xdr:rowOff>25400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35577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41487</xdr:rowOff>
    </xdr:from>
    <xdr:to>
      <xdr:col>7</xdr:col>
      <xdr:colOff>31750</xdr:colOff>
      <xdr:row>59</xdr:row>
      <xdr:rowOff>143087</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15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153264</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9925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[173,130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物価上昇等により、物件費が前年より</a:t>
          </a:r>
          <a:r>
            <a:rPr kumimoji="1" lang="en-US" altLang="ja-JP" sz="1300">
              <a:latin typeface="ＭＳ Ｐゴシック" panose="020B0600070205080204" pitchFamily="50" charset="-128"/>
              <a:ea typeface="ＭＳ Ｐゴシック" panose="020B0600070205080204" pitchFamily="50" charset="-128"/>
            </a:rPr>
            <a:t>5.3</a:t>
          </a:r>
          <a:r>
            <a:rPr kumimoji="1" lang="ja-JP" altLang="en-US" sz="1300">
              <a:latin typeface="ＭＳ Ｐゴシック" panose="020B0600070205080204" pitchFamily="50" charset="-128"/>
              <a:ea typeface="ＭＳ Ｐゴシック" panose="020B0600070205080204" pitchFamily="50" charset="-128"/>
            </a:rPr>
            <a:t>億円増となっており、類似団体で３番目に大きくなっている。今後も経常経費削減の努力を予算編から徹底する。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a:extLst>
            <a:ext uri="{FF2B5EF4-FFF2-40B4-BE49-F238E27FC236}">
              <a16:creationId xmlns:a16="http://schemas.microsoft.com/office/drawing/2014/main" id="{00000000-0008-0000-0300-0000C1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38066</xdr:rowOff>
    </xdr:from>
    <xdr:to>
      <xdr:col>23</xdr:col>
      <xdr:colOff>133350</xdr:colOff>
      <xdr:row>89</xdr:row>
      <xdr:rowOff>17608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4953000" y="13925516"/>
          <a:ext cx="0" cy="13511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161135</xdr:rowOff>
    </xdr:from>
    <xdr:ext cx="762000" cy="259045"/>
    <xdr:sp macro="" textlink="">
      <xdr:nvSpPr>
        <xdr:cNvPr id="195" name="人件費・物件費等の状況最小値テキスト">
          <a:extLst>
            <a:ext uri="{FF2B5EF4-FFF2-40B4-BE49-F238E27FC236}">
              <a16:creationId xmlns:a16="http://schemas.microsoft.com/office/drawing/2014/main" id="{00000000-0008-0000-0300-0000C3000000}"/>
            </a:ext>
          </a:extLst>
        </xdr:cNvPr>
        <xdr:cNvSpPr txBox="1"/>
      </xdr:nvSpPr>
      <xdr:spPr>
        <a:xfrm>
          <a:off x="5041900" y="15248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17608</xdr:rowOff>
    </xdr:from>
    <xdr:to>
      <xdr:col>24</xdr:col>
      <xdr:colOff>12700</xdr:colOff>
      <xdr:row>89</xdr:row>
      <xdr:rowOff>17608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5276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124443</xdr:rowOff>
    </xdr:from>
    <xdr:ext cx="762000" cy="259045"/>
    <xdr:sp macro="" textlink="">
      <xdr:nvSpPr>
        <xdr:cNvPr id="197" name="人件費・物件費等の状況最大値テキスト">
          <a:extLst>
            <a:ext uri="{FF2B5EF4-FFF2-40B4-BE49-F238E27FC236}">
              <a16:creationId xmlns:a16="http://schemas.microsoft.com/office/drawing/2014/main" id="{00000000-0008-0000-0300-0000C5000000}"/>
            </a:ext>
          </a:extLst>
        </xdr:cNvPr>
        <xdr:cNvSpPr txBox="1"/>
      </xdr:nvSpPr>
      <xdr:spPr>
        <a:xfrm>
          <a:off x="5041900" y="1366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38066</xdr:rowOff>
    </xdr:from>
    <xdr:to>
      <xdr:col>24</xdr:col>
      <xdr:colOff>12700</xdr:colOff>
      <xdr:row>81</xdr:row>
      <xdr:rowOff>38066</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864100" y="13925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69904</xdr:rowOff>
    </xdr:from>
    <xdr:to>
      <xdr:col>23</xdr:col>
      <xdr:colOff>133350</xdr:colOff>
      <xdr:row>87</xdr:row>
      <xdr:rowOff>87512</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4114800" y="14814604"/>
          <a:ext cx="838200" cy="189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117288</xdr:rowOff>
    </xdr:from>
    <xdr:ext cx="762000" cy="259045"/>
    <xdr:sp macro="" textlink="">
      <xdr:nvSpPr>
        <xdr:cNvPr id="200" name="人件費・物件費等の状況平均値テキスト">
          <a:extLst>
            <a:ext uri="{FF2B5EF4-FFF2-40B4-BE49-F238E27FC236}">
              <a16:creationId xmlns:a16="http://schemas.microsoft.com/office/drawing/2014/main" id="{00000000-0008-0000-0300-0000C8000000}"/>
            </a:ext>
          </a:extLst>
        </xdr:cNvPr>
        <xdr:cNvSpPr txBox="1"/>
      </xdr:nvSpPr>
      <xdr:spPr>
        <a:xfrm>
          <a:off x="5041900" y="14347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100761</xdr:rowOff>
    </xdr:from>
    <xdr:to>
      <xdr:col>23</xdr:col>
      <xdr:colOff>184150</xdr:colOff>
      <xdr:row>85</xdr:row>
      <xdr:rowOff>30911</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902200" y="14502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86</xdr:row>
      <xdr:rowOff>45256</xdr:rowOff>
    </xdr:from>
    <xdr:to>
      <xdr:col>19</xdr:col>
      <xdr:colOff>133350</xdr:colOff>
      <xdr:row>86</xdr:row>
      <xdr:rowOff>69904</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3225800" y="14789956"/>
          <a:ext cx="889000" cy="24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96856</xdr:rowOff>
    </xdr:from>
    <xdr:to>
      <xdr:col>19</xdr:col>
      <xdr:colOff>184150</xdr:colOff>
      <xdr:row>84</xdr:row>
      <xdr:rowOff>27006</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4064000" y="14327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37183</xdr:rowOff>
    </xdr:from>
    <xdr:ext cx="7366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733800" y="140960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86</xdr:row>
      <xdr:rowOff>44326</xdr:rowOff>
    </xdr:from>
    <xdr:to>
      <xdr:col>15</xdr:col>
      <xdr:colOff>82550</xdr:colOff>
      <xdr:row>86</xdr:row>
      <xdr:rowOff>45256</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2336800" y="14789026"/>
          <a:ext cx="889000" cy="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81722</xdr:rowOff>
    </xdr:from>
    <xdr:to>
      <xdr:col>15</xdr:col>
      <xdr:colOff>133350</xdr:colOff>
      <xdr:row>84</xdr:row>
      <xdr:rowOff>11872</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3175000" y="1431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22049</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844800" y="1408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47555</xdr:rowOff>
    </xdr:from>
    <xdr:to>
      <xdr:col>11</xdr:col>
      <xdr:colOff>31750</xdr:colOff>
      <xdr:row>86</xdr:row>
      <xdr:rowOff>44326</xdr:rowOff>
    </xdr:to>
    <xdr:cxnSp macro="">
      <xdr:nvCxnSpPr>
        <xdr:cNvPr id="208" name="直線コネクタ 207">
          <a:extLst>
            <a:ext uri="{FF2B5EF4-FFF2-40B4-BE49-F238E27FC236}">
              <a16:creationId xmlns:a16="http://schemas.microsoft.com/office/drawing/2014/main" id="{00000000-0008-0000-0300-0000D0000000}"/>
            </a:ext>
          </a:extLst>
        </xdr:cNvPr>
        <xdr:cNvCxnSpPr/>
      </xdr:nvCxnSpPr>
      <xdr:spPr>
        <a:xfrm>
          <a:off x="1447800" y="14620805"/>
          <a:ext cx="889000" cy="168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16140</xdr:rowOff>
    </xdr:from>
    <xdr:to>
      <xdr:col>11</xdr:col>
      <xdr:colOff>82550</xdr:colOff>
      <xdr:row>83</xdr:row>
      <xdr:rowOff>117740</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2286000" y="1424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127917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955800" y="1401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50774</xdr:rowOff>
    </xdr:from>
    <xdr:to>
      <xdr:col>7</xdr:col>
      <xdr:colOff>31750</xdr:colOff>
      <xdr:row>82</xdr:row>
      <xdr:rowOff>152374</xdr:rowOff>
    </xdr:to>
    <xdr:sp macro="" textlink="">
      <xdr:nvSpPr>
        <xdr:cNvPr id="211" name="フローチャート: 判断 210">
          <a:extLst>
            <a:ext uri="{FF2B5EF4-FFF2-40B4-BE49-F238E27FC236}">
              <a16:creationId xmlns:a16="http://schemas.microsoft.com/office/drawing/2014/main" id="{00000000-0008-0000-0300-0000D3000000}"/>
            </a:ext>
          </a:extLst>
        </xdr:cNvPr>
        <xdr:cNvSpPr/>
      </xdr:nvSpPr>
      <xdr:spPr>
        <a:xfrm>
          <a:off x="1397000" y="1410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162551</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066800" y="13878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87</xdr:row>
      <xdr:rowOff>36712</xdr:rowOff>
    </xdr:from>
    <xdr:to>
      <xdr:col>23</xdr:col>
      <xdr:colOff>184150</xdr:colOff>
      <xdr:row>87</xdr:row>
      <xdr:rowOff>138312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902200" y="14952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87</xdr:row>
      <xdr:rowOff>8789</xdr:rowOff>
    </xdr:from>
    <xdr:ext cx="762000" cy="259045"/>
    <xdr:sp macro="" textlink="">
      <xdr:nvSpPr>
        <xdr:cNvPr id="219" name="人件費・物件費等の状況該当値テキスト">
          <a:extLst>
            <a:ext uri="{FF2B5EF4-FFF2-40B4-BE49-F238E27FC236}">
              <a16:creationId xmlns:a16="http://schemas.microsoft.com/office/drawing/2014/main" id="{00000000-0008-0000-0300-0000DB000000}"/>
            </a:ext>
          </a:extLst>
        </xdr:cNvPr>
        <xdr:cNvSpPr txBox="1"/>
      </xdr:nvSpPr>
      <xdr:spPr>
        <a:xfrm>
          <a:off x="5041900" y="14924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86</xdr:row>
      <xdr:rowOff>19104</xdr:rowOff>
    </xdr:from>
    <xdr:to>
      <xdr:col>19</xdr:col>
      <xdr:colOff>184150</xdr:colOff>
      <xdr:row>86</xdr:row>
      <xdr:rowOff>120704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4064000" y="14763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105481</xdr:rowOff>
    </xdr:from>
    <xdr:ext cx="7366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3733800" y="148501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165906</xdr:rowOff>
    </xdr:from>
    <xdr:to>
      <xdr:col>15</xdr:col>
      <xdr:colOff>133350</xdr:colOff>
      <xdr:row>86</xdr:row>
      <xdr:rowOff>96056</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3175000" y="14739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80833</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2844800" y="14825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164976</xdr:rowOff>
    </xdr:from>
    <xdr:to>
      <xdr:col>11</xdr:col>
      <xdr:colOff>82550</xdr:colOff>
      <xdr:row>86</xdr:row>
      <xdr:rowOff>95126</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2286000" y="14738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86</xdr:row>
      <xdr:rowOff>79903</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955800" y="14824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168205</xdr:rowOff>
    </xdr:from>
    <xdr:to>
      <xdr:col>7</xdr:col>
      <xdr:colOff>31750</xdr:colOff>
      <xdr:row>85</xdr:row>
      <xdr:rowOff>98355</xdr:rowOff>
    </xdr:to>
    <xdr:sp macro="" textlink="">
      <xdr:nvSpPr>
        <xdr:cNvPr id="226" name="楕円 225">
          <a:extLst>
            <a:ext uri="{FF2B5EF4-FFF2-40B4-BE49-F238E27FC236}">
              <a16:creationId xmlns:a16="http://schemas.microsoft.com/office/drawing/2014/main" id="{00000000-0008-0000-0300-0000E2000000}"/>
            </a:ext>
          </a:extLst>
        </xdr:cNvPr>
        <xdr:cNvSpPr/>
      </xdr:nvSpPr>
      <xdr:spPr>
        <a:xfrm>
          <a:off x="1397000" y="1457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83132</xdr:rowOff>
    </xdr:from>
    <xdr:ext cx="762000" cy="259045"/>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066800" y="14656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ラスパイレス指数については、類似団体平均を上回っているが、構成員の若年化が進み、職員の経験年齢階層に変動があったことで</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ポイントの減となった。引き続き年齢構成の平準化や給与体系の見直し等を推進し、給与体系の見直し等を推進し、給与水準の適正化に努める。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53975</xdr:rowOff>
    </xdr:from>
    <xdr:to>
      <xdr:col>81</xdr:col>
      <xdr:colOff>44450</xdr:colOff>
      <xdr:row>89</xdr:row>
      <xdr:rowOff>49741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941425"/>
          <a:ext cx="0" cy="13673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21818</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280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49741</xdr:rowOff>
    </xdr:from>
    <xdr:to>
      <xdr:col>81</xdr:col>
      <xdr:colOff>133350</xdr:colOff>
      <xdr:row>89</xdr:row>
      <xdr:rowOff>49741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308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140352</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68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53975</xdr:rowOff>
    </xdr:from>
    <xdr:to>
      <xdr:col>81</xdr:col>
      <xdr:colOff>133350</xdr:colOff>
      <xdr:row>81</xdr:row>
      <xdr:rowOff>53975</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94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30691</xdr:rowOff>
    </xdr:from>
    <xdr:to>
      <xdr:col>81</xdr:col>
      <xdr:colOff>44450</xdr:colOff>
      <xdr:row>88</xdr:row>
      <xdr:rowOff>60325</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6179800" y="14946841"/>
          <a:ext cx="838200" cy="20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47218</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6204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30691</xdr:rowOff>
    </xdr:from>
    <xdr:to>
      <xdr:col>81</xdr:col>
      <xdr:colOff>95250</xdr:colOff>
      <xdr:row>86</xdr:row>
      <xdr:rowOff>132291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775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60325</xdr:rowOff>
    </xdr:from>
    <xdr:to>
      <xdr:col>77</xdr:col>
      <xdr:colOff>44450</xdr:colOff>
      <xdr:row>88</xdr:row>
      <xdr:rowOff>100541</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5290800" y="15147925"/>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162577</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56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100541</xdr:rowOff>
    </xdr:from>
    <xdr:to>
      <xdr:col>72</xdr:col>
      <xdr:colOff>203200</xdr:colOff>
      <xdr:row>89</xdr:row>
      <xdr:rowOff>69850</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4401800" y="15188141"/>
          <a:ext cx="889000" cy="14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91016</xdr:rowOff>
    </xdr:from>
    <xdr:to>
      <xdr:col>73</xdr:col>
      <xdr:colOff>44450</xdr:colOff>
      <xdr:row>87</xdr:row>
      <xdr:rowOff>21166</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31343</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604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69850</xdr:rowOff>
    </xdr:from>
    <xdr:to>
      <xdr:col>68</xdr:col>
      <xdr:colOff>152400</xdr:colOff>
      <xdr:row>89</xdr:row>
      <xdr:rowOff>89959</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flipV="1">
          <a:off x="13512800" y="15328900"/>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111125</xdr:rowOff>
    </xdr:from>
    <xdr:to>
      <xdr:col>68</xdr:col>
      <xdr:colOff>203200</xdr:colOff>
      <xdr:row>87</xdr:row>
      <xdr:rowOff>41275</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51452</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62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151341</xdr:rowOff>
    </xdr:from>
    <xdr:to>
      <xdr:col>64</xdr:col>
      <xdr:colOff>152400</xdr:colOff>
      <xdr:row>87</xdr:row>
      <xdr:rowOff>81491</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89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91668</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664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151341</xdr:rowOff>
    </xdr:from>
    <xdr:to>
      <xdr:col>81</xdr:col>
      <xdr:colOff>95250</xdr:colOff>
      <xdr:row>87</xdr:row>
      <xdr:rowOff>81491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896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123418</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868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9525</xdr:rowOff>
    </xdr:from>
    <xdr:to>
      <xdr:col>77</xdr:col>
      <xdr:colOff>95250</xdr:colOff>
      <xdr:row>88</xdr:row>
      <xdr:rowOff>111125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509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95902</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5183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49741</xdr:rowOff>
    </xdr:from>
    <xdr:to>
      <xdr:col>73</xdr:col>
      <xdr:colOff>44450</xdr:colOff>
      <xdr:row>88</xdr:row>
      <xdr:rowOff>151341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5137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136118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5223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19050</xdr:rowOff>
    </xdr:from>
    <xdr:to>
      <xdr:col>68</xdr:col>
      <xdr:colOff>203200</xdr:colOff>
      <xdr:row>89</xdr:row>
      <xdr:rowOff>120650</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105427</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53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39159</xdr:rowOff>
    </xdr:from>
    <xdr:to>
      <xdr:col>64</xdr:col>
      <xdr:colOff>152400</xdr:colOff>
      <xdr:row>89</xdr:row>
      <xdr:rowOff>140759</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5298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125536</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5384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保育園待機児童ゼロという施策に対応するため、類似団体と比較して保育士が多く、類似団体平均を上回っている。一方で、技能労務職は会計年度任用職員及び委託化で対応している。今後も、定員適正化計画に基づき職員数の適正化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51163</xdr:rowOff>
    </xdr:from>
    <xdr:to>
      <xdr:col>81</xdr:col>
      <xdr:colOff>44450</xdr:colOff>
      <xdr:row>67</xdr:row>
      <xdr:rowOff>7620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9995263"/>
          <a:ext cx="0" cy="14995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151147</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466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7620</xdr:rowOff>
    </xdr:from>
    <xdr:to>
      <xdr:col>81</xdr:col>
      <xdr:colOff>133350</xdr:colOff>
      <xdr:row>67</xdr:row>
      <xdr:rowOff>7620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494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137540</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738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51163</xdr:rowOff>
    </xdr:from>
    <xdr:to>
      <xdr:col>81</xdr:col>
      <xdr:colOff>133350</xdr:colOff>
      <xdr:row>58</xdr:row>
      <xdr:rowOff>51163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9995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124641</xdr:rowOff>
    </xdr:from>
    <xdr:to>
      <xdr:col>81</xdr:col>
      <xdr:colOff>44450</xdr:colOff>
      <xdr:row>63</xdr:row>
      <xdr:rowOff>128088</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0925991"/>
          <a:ext cx="8382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160944</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447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144417</xdr:rowOff>
    </xdr:from>
    <xdr:to>
      <xdr:col>81</xdr:col>
      <xdr:colOff>95250</xdr:colOff>
      <xdr:row>62</xdr:row>
      <xdr:rowOff>74567</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60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124641</xdr:rowOff>
    </xdr:from>
    <xdr:to>
      <xdr:col>77</xdr:col>
      <xdr:colOff>44450</xdr:colOff>
      <xdr:row>63</xdr:row>
      <xdr:rowOff>124641</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5290800" y="1092599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82369</xdr:rowOff>
    </xdr:from>
    <xdr:to>
      <xdr:col>77</xdr:col>
      <xdr:colOff>95250</xdr:colOff>
      <xdr:row>62</xdr:row>
      <xdr:rowOff>12519</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540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22696</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3096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124641</xdr:rowOff>
    </xdr:from>
    <xdr:to>
      <xdr:col>72</xdr:col>
      <xdr:colOff>203200</xdr:colOff>
      <xdr:row>63</xdr:row>
      <xdr:rowOff>131535</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flipV="1">
          <a:off x="14401800" y="10925991"/>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51344</xdr:rowOff>
    </xdr:from>
    <xdr:to>
      <xdr:col>73</xdr:col>
      <xdr:colOff>44450</xdr:colOff>
      <xdr:row>61</xdr:row>
      <xdr:rowOff>152944</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50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163121</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278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117747</xdr:rowOff>
    </xdr:from>
    <xdr:to>
      <xdr:col>68</xdr:col>
      <xdr:colOff>152400</xdr:colOff>
      <xdr:row>63</xdr:row>
      <xdr:rowOff>131535</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0919097"/>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41003</xdr:rowOff>
    </xdr:from>
    <xdr:to>
      <xdr:col>68</xdr:col>
      <xdr:colOff>203200</xdr:colOff>
      <xdr:row>61</xdr:row>
      <xdr:rowOff>142603</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49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152780</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268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129722</xdr:rowOff>
    </xdr:from>
    <xdr:to>
      <xdr:col>64</xdr:col>
      <xdr:colOff>152400</xdr:colOff>
      <xdr:row>61</xdr:row>
      <xdr:rowOff>59872</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416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70049</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185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77288</xdr:rowOff>
    </xdr:from>
    <xdr:to>
      <xdr:col>81</xdr:col>
      <xdr:colOff>95250</xdr:colOff>
      <xdr:row>64</xdr:row>
      <xdr:rowOff>7438</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878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49365</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0850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73841</xdr:rowOff>
    </xdr:from>
    <xdr:to>
      <xdr:col>77</xdr:col>
      <xdr:colOff>95250</xdr:colOff>
      <xdr:row>64</xdr:row>
      <xdr:rowOff>3991</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875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160218</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109615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73841</xdr:rowOff>
    </xdr:from>
    <xdr:to>
      <xdr:col>73</xdr:col>
      <xdr:colOff>44450</xdr:colOff>
      <xdr:row>64</xdr:row>
      <xdr:rowOff>3991</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875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160218</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10961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80735</xdr:rowOff>
    </xdr:from>
    <xdr:to>
      <xdr:col>68</xdr:col>
      <xdr:colOff>203200</xdr:colOff>
      <xdr:row>64</xdr:row>
      <xdr:rowOff>10885</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88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167112</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1096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66947</xdr:rowOff>
    </xdr:from>
    <xdr:to>
      <xdr:col>64</xdr:col>
      <xdr:colOff>152400</xdr:colOff>
      <xdr:row>63</xdr:row>
      <xdr:rowOff>168547</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868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153324</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10954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実質公債費比率の減少に寄与する災害復旧費等に係る基準財政需要額が減したことにより</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ポイント増加した。引き続き類似団体平均を下回っているが、今後も公営企業の経営健全化による起債償還に対する繰出金の適正化等に努める。</a:t>
          </a: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2" name="公債費負担の状況グラフ枠">
          <a:extLst>
            <a:ext uri="{FF2B5EF4-FFF2-40B4-BE49-F238E27FC236}">
              <a16:creationId xmlns:a16="http://schemas.microsoft.com/office/drawing/2014/main" id="{00000000-0008-0000-0300-00007E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166511</xdr:rowOff>
    </xdr:from>
    <xdr:to>
      <xdr:col>81</xdr:col>
      <xdr:colOff>44450</xdr:colOff>
      <xdr:row>44</xdr:row>
      <xdr:rowOff>111478</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7018000" y="6167261"/>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83555</xdr:rowOff>
    </xdr:from>
    <xdr:ext cx="762000" cy="259045"/>
    <xdr:sp macro="" textlink="">
      <xdr:nvSpPr>
        <xdr:cNvPr id="384" name="公債費負担の状況最小値テキスト">
          <a:extLst>
            <a:ext uri="{FF2B5EF4-FFF2-40B4-BE49-F238E27FC236}">
              <a16:creationId xmlns:a16="http://schemas.microsoft.com/office/drawing/2014/main" id="{00000000-0008-0000-0300-000080010000}"/>
            </a:ext>
          </a:extLst>
        </xdr:cNvPr>
        <xdr:cNvSpPr txBox="1"/>
      </xdr:nvSpPr>
      <xdr:spPr>
        <a:xfrm>
          <a:off x="17106900" y="762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111478</xdr:rowOff>
    </xdr:from>
    <xdr:to>
      <xdr:col>81</xdr:col>
      <xdr:colOff>133350</xdr:colOff>
      <xdr:row>44</xdr:row>
      <xdr:rowOff>111478</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7655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81438</xdr:rowOff>
    </xdr:from>
    <xdr:ext cx="762000" cy="259045"/>
    <xdr:sp macro="" textlink="">
      <xdr:nvSpPr>
        <xdr:cNvPr id="386" name="公債費負担の状況最大値テキスト">
          <a:extLst>
            <a:ext uri="{FF2B5EF4-FFF2-40B4-BE49-F238E27FC236}">
              <a16:creationId xmlns:a16="http://schemas.microsoft.com/office/drawing/2014/main" id="{00000000-0008-0000-0300-000082010000}"/>
            </a:ext>
          </a:extLst>
        </xdr:cNvPr>
        <xdr:cNvSpPr txBox="1"/>
      </xdr:nvSpPr>
      <xdr:spPr>
        <a:xfrm>
          <a:off x="17106900" y="5910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166511</xdr:rowOff>
    </xdr:from>
    <xdr:to>
      <xdr:col>81</xdr:col>
      <xdr:colOff>133350</xdr:colOff>
      <xdr:row>35</xdr:row>
      <xdr:rowOff>166511</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6929100" y="616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115711</xdr:rowOff>
    </xdr:from>
    <xdr:to>
      <xdr:col>81</xdr:col>
      <xdr:colOff>44450</xdr:colOff>
      <xdr:row>37</xdr:row>
      <xdr:rowOff>51505</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6179800" y="6287911"/>
          <a:ext cx="838200" cy="1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125888</xdr:rowOff>
    </xdr:from>
    <xdr:ext cx="762000" cy="259045"/>
    <xdr:sp macro="" textlink="">
      <xdr:nvSpPr>
        <xdr:cNvPr id="389" name="公債費負担の状況平均値テキスト">
          <a:extLst>
            <a:ext uri="{FF2B5EF4-FFF2-40B4-BE49-F238E27FC236}">
              <a16:creationId xmlns:a16="http://schemas.microsoft.com/office/drawing/2014/main" id="{00000000-0008-0000-0300-000085010000}"/>
            </a:ext>
          </a:extLst>
        </xdr:cNvPr>
        <xdr:cNvSpPr txBox="1"/>
      </xdr:nvSpPr>
      <xdr:spPr>
        <a:xfrm>
          <a:off x="17106900" y="68124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153811</xdr:rowOff>
    </xdr:from>
    <xdr:to>
      <xdr:col>81</xdr:col>
      <xdr:colOff>95250</xdr:colOff>
      <xdr:row>40</xdr:row>
      <xdr:rowOff>83961</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967200" y="684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8467</xdr:rowOff>
    </xdr:from>
    <xdr:to>
      <xdr:col>77</xdr:col>
      <xdr:colOff>44450</xdr:colOff>
      <xdr:row>36</xdr:row>
      <xdr:rowOff>115711</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5290800" y="6180667"/>
          <a:ext cx="889000" cy="1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140405</xdr:rowOff>
    </xdr:from>
    <xdr:to>
      <xdr:col>77</xdr:col>
      <xdr:colOff>95250</xdr:colOff>
      <xdr:row>40</xdr:row>
      <xdr:rowOff>70555</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61290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55332</xdr:rowOff>
    </xdr:from>
    <xdr:ext cx="7366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798800" y="69133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35</xdr:row>
      <xdr:rowOff>139700</xdr:rowOff>
    </xdr:from>
    <xdr:to>
      <xdr:col>72</xdr:col>
      <xdr:colOff>203200</xdr:colOff>
      <xdr:row>36</xdr:row>
      <xdr:rowOff>8467</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4401800" y="614045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140405</xdr:rowOff>
    </xdr:from>
    <xdr:to>
      <xdr:col>73</xdr:col>
      <xdr:colOff>44450</xdr:colOff>
      <xdr:row>40</xdr:row>
      <xdr:rowOff>70555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52400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55332</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909800" y="6913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35</xdr:row>
      <xdr:rowOff>139700</xdr:rowOff>
    </xdr:from>
    <xdr:to>
      <xdr:col>68</xdr:col>
      <xdr:colOff>152400</xdr:colOff>
      <xdr:row>35</xdr:row>
      <xdr:rowOff>166511</xdr:rowOff>
    </xdr:to>
    <xdr:cxnSp macro="">
      <xdr:nvCxnSpPr>
        <xdr:cNvPr id="397" name="直線コネクタ 396">
          <a:extLst>
            <a:ext uri="{FF2B5EF4-FFF2-40B4-BE49-F238E27FC236}">
              <a16:creationId xmlns:a16="http://schemas.microsoft.com/office/drawing/2014/main" id="{00000000-0008-0000-0300-00008D010000}"/>
            </a:ext>
          </a:extLst>
        </xdr:cNvPr>
        <xdr:cNvCxnSpPr/>
      </xdr:nvCxnSpPr>
      <xdr:spPr>
        <a:xfrm flipV="1">
          <a:off x="13512800" y="614045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127000</xdr:rowOff>
    </xdr:from>
    <xdr:to>
      <xdr:col>68</xdr:col>
      <xdr:colOff>203200</xdr:colOff>
      <xdr:row>40</xdr:row>
      <xdr:rowOff>57150</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4351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41927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0208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140405</xdr:rowOff>
    </xdr:from>
    <xdr:to>
      <xdr:col>64</xdr:col>
      <xdr:colOff>152400</xdr:colOff>
      <xdr:row>40</xdr:row>
      <xdr:rowOff>70555</xdr:rowOff>
    </xdr:to>
    <xdr:sp macro="" textlink="">
      <xdr:nvSpPr>
        <xdr:cNvPr id="400" name="フローチャート: 判断 399">
          <a:extLst>
            <a:ext uri="{FF2B5EF4-FFF2-40B4-BE49-F238E27FC236}">
              <a16:creationId xmlns:a16="http://schemas.microsoft.com/office/drawing/2014/main" id="{00000000-0008-0000-0300-000090010000}"/>
            </a:ext>
          </a:extLst>
        </xdr:cNvPr>
        <xdr:cNvSpPr/>
      </xdr:nvSpPr>
      <xdr:spPr>
        <a:xfrm>
          <a:off x="134620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55332</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131800" y="6913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705</xdr:rowOff>
    </xdr:from>
    <xdr:to>
      <xdr:col>81</xdr:col>
      <xdr:colOff>95250</xdr:colOff>
      <xdr:row>37</xdr:row>
      <xdr:rowOff>102305</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967200" y="634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17232</xdr:rowOff>
    </xdr:from>
    <xdr:ext cx="762000" cy="259045"/>
    <xdr:sp macro="" textlink="">
      <xdr:nvSpPr>
        <xdr:cNvPr id="408" name="公債費負担の状況該当値テキスト">
          <a:extLst>
            <a:ext uri="{FF2B5EF4-FFF2-40B4-BE49-F238E27FC236}">
              <a16:creationId xmlns:a16="http://schemas.microsoft.com/office/drawing/2014/main" id="{00000000-0008-0000-0300-000098010000}"/>
            </a:ext>
          </a:extLst>
        </xdr:cNvPr>
        <xdr:cNvSpPr txBox="1"/>
      </xdr:nvSpPr>
      <xdr:spPr>
        <a:xfrm>
          <a:off x="17106900" y="6189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64911</xdr:rowOff>
    </xdr:from>
    <xdr:to>
      <xdr:col>77</xdr:col>
      <xdr:colOff>95250</xdr:colOff>
      <xdr:row>36</xdr:row>
      <xdr:rowOff>166511</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6129000" y="6237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5238</xdr:rowOff>
    </xdr:from>
    <xdr:ext cx="7366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798800" y="6005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35</xdr:row>
      <xdr:rowOff>129117</xdr:rowOff>
    </xdr:from>
    <xdr:to>
      <xdr:col>73</xdr:col>
      <xdr:colOff>44450</xdr:colOff>
      <xdr:row>36</xdr:row>
      <xdr:rowOff>59267</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5240000" y="612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34</xdr:row>
      <xdr:rowOff>69444</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909800" y="589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35</xdr:row>
      <xdr:rowOff>88900</xdr:rowOff>
    </xdr:from>
    <xdr:to>
      <xdr:col>68</xdr:col>
      <xdr:colOff>203200</xdr:colOff>
      <xdr:row>36</xdr:row>
      <xdr:rowOff>19050</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4351000" y="608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34</xdr:row>
      <xdr:rowOff>29227</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4020800" y="585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35</xdr:row>
      <xdr:rowOff>115711</xdr:rowOff>
    </xdr:from>
    <xdr:to>
      <xdr:col>64</xdr:col>
      <xdr:colOff>152400</xdr:colOff>
      <xdr:row>36</xdr:row>
      <xdr:rowOff>45861</xdr:rowOff>
    </xdr:to>
    <xdr:sp macro="" textlink="">
      <xdr:nvSpPr>
        <xdr:cNvPr id="415" name="楕円 414">
          <a:extLst>
            <a:ext uri="{FF2B5EF4-FFF2-40B4-BE49-F238E27FC236}">
              <a16:creationId xmlns:a16="http://schemas.microsoft.com/office/drawing/2014/main" id="{00000000-0008-0000-0300-00009F010000}"/>
            </a:ext>
          </a:extLst>
        </xdr:cNvPr>
        <xdr:cNvSpPr/>
      </xdr:nvSpPr>
      <xdr:spPr>
        <a:xfrm>
          <a:off x="13462000" y="611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34</xdr:row>
      <xdr:rowOff>56038</xdr:rowOff>
    </xdr:from>
    <xdr:ext cx="762000" cy="259045"/>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131800" y="5885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将来負担比率は、東海市創造の杜交流館の建設費に係る起債借入額の増等により</a:t>
          </a:r>
          <a:r>
            <a:rPr kumimoji="1" lang="en-US" altLang="ja-JP" sz="1300">
              <a:latin typeface="ＭＳ Ｐゴシック" panose="020B0600070205080204" pitchFamily="50" charset="-128"/>
              <a:ea typeface="ＭＳ Ｐゴシック" panose="020B0600070205080204" pitchFamily="50" charset="-128"/>
            </a:rPr>
            <a:t>22.5</a:t>
          </a:r>
          <a:r>
            <a:rPr kumimoji="1" lang="ja-JP" altLang="en-US" sz="1300">
              <a:latin typeface="ＭＳ Ｐゴシック" panose="020B0600070205080204" pitchFamily="50" charset="-128"/>
              <a:ea typeface="ＭＳ Ｐゴシック" panose="020B0600070205080204" pitchFamily="50" charset="-128"/>
            </a:rPr>
            <a:t>ポイント悪化した。数値は類似団体平均を上回っており、今後も大規模な道路新設事業や建設事業が予定されているが、後世への負担を少しでも軽減するように、義務的経費の見直しを中心とする行政財政改革を進め、更なる財政の健全化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4" name="将来負担の状況グラフ枠">
          <a:extLst>
            <a:ext uri="{FF2B5EF4-FFF2-40B4-BE49-F238E27FC236}">
              <a16:creationId xmlns:a16="http://schemas.microsoft.com/office/drawing/2014/main" id="{00000000-0008-0000-0300-0000BC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66816</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7018000" y="2370667"/>
          <a:ext cx="0" cy="16394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38893</xdr:rowOff>
    </xdr:from>
    <xdr:ext cx="762000" cy="259045"/>
    <xdr:sp macro="" textlink="">
      <xdr:nvSpPr>
        <xdr:cNvPr id="446" name="将来負担の状況最小値テキスト">
          <a:extLst>
            <a:ext uri="{FF2B5EF4-FFF2-40B4-BE49-F238E27FC236}">
              <a16:creationId xmlns:a16="http://schemas.microsoft.com/office/drawing/2014/main" id="{00000000-0008-0000-0300-0000BE010000}"/>
            </a:ext>
          </a:extLst>
        </xdr:cNvPr>
        <xdr:cNvSpPr txBox="1"/>
      </xdr:nvSpPr>
      <xdr:spPr>
        <a:xfrm>
          <a:off x="17106900" y="3982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66816</xdr:rowOff>
    </xdr:from>
    <xdr:to>
      <xdr:col>81</xdr:col>
      <xdr:colOff>133350</xdr:colOff>
      <xdr:row>23</xdr:row>
      <xdr:rowOff>66816</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4010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8" name="将来負担の状況最大値テキスト">
          <a:extLst>
            <a:ext uri="{FF2B5EF4-FFF2-40B4-BE49-F238E27FC236}">
              <a16:creationId xmlns:a16="http://schemas.microsoft.com/office/drawing/2014/main" id="{00000000-0008-0000-0300-0000C0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28152</xdr:rowOff>
    </xdr:from>
    <xdr:to>
      <xdr:col>81</xdr:col>
      <xdr:colOff>44450</xdr:colOff>
      <xdr:row>16</xdr:row>
      <xdr:rowOff>158327</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179800" y="2599902"/>
          <a:ext cx="838200" cy="301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171044</xdr:rowOff>
    </xdr:from>
    <xdr:ext cx="762000" cy="259045"/>
    <xdr:sp macro="" textlink="">
      <xdr:nvSpPr>
        <xdr:cNvPr id="451" name="将来負担の状況平均値テキスト">
          <a:extLst>
            <a:ext uri="{FF2B5EF4-FFF2-40B4-BE49-F238E27FC236}">
              <a16:creationId xmlns:a16="http://schemas.microsoft.com/office/drawing/2014/main" id="{00000000-0008-0000-0300-0000C3010000}"/>
            </a:ext>
          </a:extLst>
        </xdr:cNvPr>
        <xdr:cNvSpPr txBox="1"/>
      </xdr:nvSpPr>
      <xdr:spPr>
        <a:xfrm>
          <a:off x="17106900" y="22284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96379</xdr:rowOff>
    </xdr:from>
    <xdr:to>
      <xdr:col>81</xdr:col>
      <xdr:colOff>95250</xdr:colOff>
      <xdr:row>14</xdr:row>
      <xdr:rowOff>26529</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967200" y="2325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21308</xdr:rowOff>
    </xdr:from>
    <xdr:to>
      <xdr:col>77</xdr:col>
      <xdr:colOff>44450</xdr:colOff>
      <xdr:row>15</xdr:row>
      <xdr:rowOff>28152</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a:off x="15290800" y="2421608"/>
          <a:ext cx="889000" cy="178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3881</xdr:rowOff>
    </xdr:from>
    <xdr:to>
      <xdr:col>72</xdr:col>
      <xdr:colOff>203200</xdr:colOff>
      <xdr:row>14</xdr:row>
      <xdr:rowOff>21308</xdr:rowOff>
    </xdr:to>
    <xdr:cxnSp macro="">
      <xdr:nvCxnSpPr>
        <xdr:cNvPr id="456" name="直線コネクタ 455">
          <a:extLst>
            <a:ext uri="{FF2B5EF4-FFF2-40B4-BE49-F238E27FC236}">
              <a16:creationId xmlns:a16="http://schemas.microsoft.com/office/drawing/2014/main" id="{00000000-0008-0000-0300-0000C8010000}"/>
            </a:ext>
          </a:extLst>
        </xdr:cNvPr>
        <xdr:cNvCxnSpPr/>
      </xdr:nvCxnSpPr>
      <xdr:spPr>
        <a:xfrm>
          <a:off x="14401800" y="2404181"/>
          <a:ext cx="889000" cy="17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3881</xdr:rowOff>
    </xdr:from>
    <xdr:to>
      <xdr:col>68</xdr:col>
      <xdr:colOff>152400</xdr:colOff>
      <xdr:row>14</xdr:row>
      <xdr:rowOff>109784</xdr:rowOff>
    </xdr:to>
    <xdr:cxnSp macro="">
      <xdr:nvCxnSpPr>
        <xdr:cNvPr id="459" name="直線コネクタ 458">
          <a:extLst>
            <a:ext uri="{FF2B5EF4-FFF2-40B4-BE49-F238E27FC236}">
              <a16:creationId xmlns:a16="http://schemas.microsoft.com/office/drawing/2014/main" id="{00000000-0008-0000-0300-0000CB010000}"/>
            </a:ext>
          </a:extLst>
        </xdr:cNvPr>
        <xdr:cNvCxnSpPr/>
      </xdr:nvCxnSpPr>
      <xdr:spPr>
        <a:xfrm flipV="1">
          <a:off x="13512800" y="2404181"/>
          <a:ext cx="889000" cy="105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145979</xdr:rowOff>
    </xdr:from>
    <xdr:to>
      <xdr:col>68</xdr:col>
      <xdr:colOff>203200</xdr:colOff>
      <xdr:row>14</xdr:row>
      <xdr:rowOff>76129</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4351000" y="2374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60906</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020800" y="2461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170109</xdr:rowOff>
    </xdr:from>
    <xdr:to>
      <xdr:col>64</xdr:col>
      <xdr:colOff>152400</xdr:colOff>
      <xdr:row>14</xdr:row>
      <xdr:rowOff>100259</xdr:rowOff>
    </xdr:to>
    <xdr:sp macro="" textlink="">
      <xdr:nvSpPr>
        <xdr:cNvPr id="462" name="フローチャート: 判断 461">
          <a:extLst>
            <a:ext uri="{FF2B5EF4-FFF2-40B4-BE49-F238E27FC236}">
              <a16:creationId xmlns:a16="http://schemas.microsoft.com/office/drawing/2014/main" id="{00000000-0008-0000-0300-0000CE010000}"/>
            </a:ext>
          </a:extLst>
        </xdr:cNvPr>
        <xdr:cNvSpPr/>
      </xdr:nvSpPr>
      <xdr:spPr>
        <a:xfrm>
          <a:off x="13462000" y="2398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110436</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131800" y="2167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107527</xdr:rowOff>
    </xdr:from>
    <xdr:to>
      <xdr:col>81</xdr:col>
      <xdr:colOff>95250</xdr:colOff>
      <xdr:row>17</xdr:row>
      <xdr:rowOff>37677</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6967200" y="285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79604</xdr:rowOff>
    </xdr:from>
    <xdr:ext cx="762000" cy="259045"/>
    <xdr:sp macro="" textlink="">
      <xdr:nvSpPr>
        <xdr:cNvPr id="470" name="将来負担の状況該当値テキスト">
          <a:extLst>
            <a:ext uri="{FF2B5EF4-FFF2-40B4-BE49-F238E27FC236}">
              <a16:creationId xmlns:a16="http://schemas.microsoft.com/office/drawing/2014/main" id="{00000000-0008-0000-0300-0000D6010000}"/>
            </a:ext>
          </a:extLst>
        </xdr:cNvPr>
        <xdr:cNvSpPr txBox="1"/>
      </xdr:nvSpPr>
      <xdr:spPr>
        <a:xfrm>
          <a:off x="17106900" y="2822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148802</xdr:rowOff>
    </xdr:from>
    <xdr:to>
      <xdr:col>77</xdr:col>
      <xdr:colOff>95250</xdr:colOff>
      <xdr:row>15</xdr:row>
      <xdr:rowOff>78952</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6129000" y="2549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63729</xdr:rowOff>
    </xdr:from>
    <xdr:ext cx="7366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5798800" y="26354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141958</xdr:rowOff>
    </xdr:from>
    <xdr:to>
      <xdr:col>73</xdr:col>
      <xdr:colOff>44450</xdr:colOff>
      <xdr:row>14</xdr:row>
      <xdr:rowOff>72108</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5240000" y="2370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56885</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4909800" y="2457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124531</xdr:rowOff>
    </xdr:from>
    <xdr:to>
      <xdr:col>68</xdr:col>
      <xdr:colOff>203200</xdr:colOff>
      <xdr:row>14</xdr:row>
      <xdr:rowOff>54681</xdr:rowOff>
    </xdr:to>
    <xdr:sp macro="" textlink="">
      <xdr:nvSpPr>
        <xdr:cNvPr id="475" name="楕円 474">
          <a:extLst>
            <a:ext uri="{FF2B5EF4-FFF2-40B4-BE49-F238E27FC236}">
              <a16:creationId xmlns:a16="http://schemas.microsoft.com/office/drawing/2014/main" id="{00000000-0008-0000-0300-0000DB010000}"/>
            </a:ext>
          </a:extLst>
        </xdr:cNvPr>
        <xdr:cNvSpPr/>
      </xdr:nvSpPr>
      <xdr:spPr>
        <a:xfrm>
          <a:off x="14351000" y="2353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64858</xdr:rowOff>
    </xdr:from>
    <xdr:ext cx="762000" cy="259045"/>
    <xdr:sp macro="" textlink="">
      <xdr:nvSpPr>
        <xdr:cNvPr id="476" name="テキスト ボックス 475">
          <a:extLst>
            <a:ext uri="{FF2B5EF4-FFF2-40B4-BE49-F238E27FC236}">
              <a16:creationId xmlns:a16="http://schemas.microsoft.com/office/drawing/2014/main" id="{00000000-0008-0000-0300-0000DC010000}"/>
            </a:ext>
          </a:extLst>
        </xdr:cNvPr>
        <xdr:cNvSpPr txBox="1"/>
      </xdr:nvSpPr>
      <xdr:spPr>
        <a:xfrm>
          <a:off x="14020800" y="2122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58984</xdr:rowOff>
    </xdr:from>
    <xdr:to>
      <xdr:col>64</xdr:col>
      <xdr:colOff>152400</xdr:colOff>
      <xdr:row>14</xdr:row>
      <xdr:rowOff>160584</xdr:rowOff>
    </xdr:to>
    <xdr:sp macro="" textlink="">
      <xdr:nvSpPr>
        <xdr:cNvPr id="477" name="楕円 476">
          <a:extLst>
            <a:ext uri="{FF2B5EF4-FFF2-40B4-BE49-F238E27FC236}">
              <a16:creationId xmlns:a16="http://schemas.microsoft.com/office/drawing/2014/main" id="{00000000-0008-0000-0300-0000DD010000}"/>
            </a:ext>
          </a:extLst>
        </xdr:cNvPr>
        <xdr:cNvSpPr/>
      </xdr:nvSpPr>
      <xdr:spPr>
        <a:xfrm>
          <a:off x="13462000" y="2459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145361</xdr:rowOff>
    </xdr:from>
    <xdr:ext cx="762000" cy="259045"/>
    <xdr:sp macro="" textlink="">
      <xdr:nvSpPr>
        <xdr:cNvPr id="478" name="テキスト ボックス 477">
          <a:extLst>
            <a:ext uri="{FF2B5EF4-FFF2-40B4-BE49-F238E27FC236}">
              <a16:creationId xmlns:a16="http://schemas.microsoft.com/office/drawing/2014/main" id="{00000000-0008-0000-0300-0000DE010000}"/>
            </a:ext>
          </a:extLst>
        </xdr:cNvPr>
        <xdr:cNvSpPr txBox="1"/>
      </xdr:nvSpPr>
      <xdr:spPr>
        <a:xfrm>
          <a:off x="13131800" y="2545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愛知県東海市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113,352
110,591
43.43
65,914,786
60,690,197
4,068,902
32,808,492
26,149,631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39.6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人件費における経常収支比率については、期末手当の増等により</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ポイント増加し、類似団体平均を上回っている。今後は国・県等の動向を注視し、各種手当の支給基準、支給方法及び支給額等について調査・検討するとともに、定員管理及び人件費の適正化に努める。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0</xdr:rowOff>
    </xdr:from>
    <xdr:to>
      <xdr:col>24</xdr:col>
      <xdr:colOff>25400</xdr:colOff>
      <xdr:row>42</xdr:row>
      <xdr:rowOff>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293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143527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7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0</xdr:rowOff>
    </xdr:from>
    <xdr:to>
      <xdr:col>24</xdr:col>
      <xdr:colOff>114300</xdr:colOff>
      <xdr:row>42</xdr:row>
      <xdr:rowOff>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86377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7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0</xdr:rowOff>
    </xdr:from>
    <xdr:to>
      <xdr:col>24</xdr:col>
      <xdr:colOff>114300</xdr:colOff>
      <xdr:row>34</xdr:row>
      <xdr:rowOff>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2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165100</xdr:rowOff>
    </xdr:from>
    <xdr:to>
      <xdr:col>24</xdr:col>
      <xdr:colOff>25400</xdr:colOff>
      <xdr:row>38</xdr:row>
      <xdr:rowOff>38100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337300"/>
          <a:ext cx="8382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111777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83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95250</xdr:rowOff>
    </xdr:from>
    <xdr:to>
      <xdr:col>24</xdr:col>
      <xdr:colOff>76200</xdr:colOff>
      <xdr:row>38</xdr:row>
      <xdr:rowOff>25400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152400</xdr:rowOff>
    </xdr:from>
    <xdr:to>
      <xdr:col>19</xdr:col>
      <xdr:colOff>187325</xdr:colOff>
      <xdr:row>36</xdr:row>
      <xdr:rowOff>165100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324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101600</xdr:rowOff>
    </xdr:from>
    <xdr:to>
      <xdr:col>20</xdr:col>
      <xdr:colOff>38100</xdr:colOff>
      <xdr:row>37</xdr:row>
      <xdr:rowOff>31750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41927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42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152400</xdr:rowOff>
    </xdr:from>
    <xdr:to>
      <xdr:col>15</xdr:col>
      <xdr:colOff>98425</xdr:colOff>
      <xdr:row>38</xdr:row>
      <xdr:rowOff>25400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324600"/>
          <a:ext cx="8890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127000</xdr:rowOff>
    </xdr:from>
    <xdr:to>
      <xdr:col>15</xdr:col>
      <xdr:colOff>149225</xdr:colOff>
      <xdr:row>37</xdr:row>
      <xdr:rowOff>57150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9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41927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8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57150</xdr:rowOff>
    </xdr:from>
    <xdr:to>
      <xdr:col>11</xdr:col>
      <xdr:colOff>9525</xdr:colOff>
      <xdr:row>38</xdr:row>
      <xdr:rowOff>25400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4008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63500</xdr:rowOff>
    </xdr:from>
    <xdr:to>
      <xdr:col>11</xdr:col>
      <xdr:colOff>60325</xdr:colOff>
      <xdr:row>36</xdr:row>
      <xdr:rowOff>165100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3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3827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57150</xdr:rowOff>
    </xdr:from>
    <xdr:to>
      <xdr:col>6</xdr:col>
      <xdr:colOff>171450</xdr:colOff>
      <xdr:row>37</xdr:row>
      <xdr:rowOff>158750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143527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158750</xdr:rowOff>
    </xdr:from>
    <xdr:to>
      <xdr:col>24</xdr:col>
      <xdr:colOff>76200</xdr:colOff>
      <xdr:row>38</xdr:row>
      <xdr:rowOff>88900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5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130827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7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114300</xdr:rowOff>
    </xdr:from>
    <xdr:to>
      <xdr:col>20</xdr:col>
      <xdr:colOff>38100</xdr:colOff>
      <xdr:row>37</xdr:row>
      <xdr:rowOff>44450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29227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37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101600</xdr:rowOff>
    </xdr:from>
    <xdr:to>
      <xdr:col>15</xdr:col>
      <xdr:colOff>149225</xdr:colOff>
      <xdr:row>37</xdr:row>
      <xdr:rowOff>31750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7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41927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04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146050</xdr:rowOff>
    </xdr:from>
    <xdr:to>
      <xdr:col>11</xdr:col>
      <xdr:colOff>60325</xdr:colOff>
      <xdr:row>38</xdr:row>
      <xdr:rowOff>76200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60977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57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6350</xdr:rowOff>
    </xdr:from>
    <xdr:to>
      <xdr:col>6</xdr:col>
      <xdr:colOff>171450</xdr:colOff>
      <xdr:row>37</xdr:row>
      <xdr:rowOff>107950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5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118127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物件費における経常収支比率については、類似団体平均を上回っており、前年度から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となった。今後は、公共施設のあり方について、廃止も含めて検討するとともに、経常経費削減の努力を予算編成から徹底させるなど、上昇傾向に歯止めをかけるよう努める。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21</xdr:row>
      <xdr:rowOff>146050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225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118127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146050</xdr:rowOff>
    </xdr:from>
    <xdr:to>
      <xdr:col>82</xdr:col>
      <xdr:colOff>196850</xdr:colOff>
      <xdr:row>21</xdr:row>
      <xdr:rowOff>146050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114300</xdr:rowOff>
    </xdr:from>
    <xdr:to>
      <xdr:col>82</xdr:col>
      <xdr:colOff>107950</xdr:colOff>
      <xdr:row>18</xdr:row>
      <xdr:rowOff>127000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32004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29227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600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12700</xdr:rowOff>
    </xdr:from>
    <xdr:to>
      <xdr:col>82</xdr:col>
      <xdr:colOff>158750</xdr:colOff>
      <xdr:row>16</xdr:row>
      <xdr:rowOff>114300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63500</xdr:rowOff>
    </xdr:from>
    <xdr:to>
      <xdr:col>78</xdr:col>
      <xdr:colOff>69850</xdr:colOff>
      <xdr:row>18</xdr:row>
      <xdr:rowOff>127000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1496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158750</xdr:rowOff>
    </xdr:from>
    <xdr:to>
      <xdr:col>78</xdr:col>
      <xdr:colOff>120650</xdr:colOff>
      <xdr:row>16</xdr:row>
      <xdr:rowOff>88900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73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99077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499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63500</xdr:rowOff>
    </xdr:from>
    <xdr:to>
      <xdr:col>73</xdr:col>
      <xdr:colOff>180975</xdr:colOff>
      <xdr:row>18</xdr:row>
      <xdr:rowOff>63500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3149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120650</xdr:rowOff>
    </xdr:from>
    <xdr:to>
      <xdr:col>74</xdr:col>
      <xdr:colOff>31750</xdr:colOff>
      <xdr:row>16</xdr:row>
      <xdr:rowOff>50800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69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60977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46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158750</xdr:rowOff>
    </xdr:from>
    <xdr:to>
      <xdr:col>69</xdr:col>
      <xdr:colOff>92075</xdr:colOff>
      <xdr:row>18</xdr:row>
      <xdr:rowOff>63500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30734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139700</xdr:rowOff>
    </xdr:from>
    <xdr:to>
      <xdr:col>69</xdr:col>
      <xdr:colOff>142875</xdr:colOff>
      <xdr:row>15</xdr:row>
      <xdr:rowOff>69850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54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80027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69850</xdr:rowOff>
    </xdr:from>
    <xdr:to>
      <xdr:col>65</xdr:col>
      <xdr:colOff>53975</xdr:colOff>
      <xdr:row>16</xdr:row>
      <xdr:rowOff>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64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41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63500</xdr:rowOff>
    </xdr:from>
    <xdr:to>
      <xdr:col>82</xdr:col>
      <xdr:colOff>158750</xdr:colOff>
      <xdr:row>18</xdr:row>
      <xdr:rowOff>165100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14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35577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12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76200</xdr:rowOff>
    </xdr:from>
    <xdr:to>
      <xdr:col>78</xdr:col>
      <xdr:colOff>120650</xdr:colOff>
      <xdr:row>19</xdr:row>
      <xdr:rowOff>6350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162577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24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12700</xdr:rowOff>
    </xdr:from>
    <xdr:to>
      <xdr:col>74</xdr:col>
      <xdr:colOff>31750</xdr:colOff>
      <xdr:row>18</xdr:row>
      <xdr:rowOff>114300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09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99077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18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12700</xdr:rowOff>
    </xdr:from>
    <xdr:to>
      <xdr:col>69</xdr:col>
      <xdr:colOff>142875</xdr:colOff>
      <xdr:row>18</xdr:row>
      <xdr:rowOff>114300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09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99077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18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107950</xdr:rowOff>
    </xdr:from>
    <xdr:to>
      <xdr:col>65</xdr:col>
      <xdr:colOff>53975</xdr:colOff>
      <xdr:row>18</xdr:row>
      <xdr:rowOff>38100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02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22877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1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扶助費における経常収支比率については、類似団体の平均を</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上回っており、</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前年度から</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ポイントの増である。要因としては、扶助費全体では、</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3.6</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億円増加したためである。市単独の扶助費の見直しを進め、今後、扶助費全体の上昇傾向に歯止めがかかるよう努める。</a:t>
          </a:r>
          <a:endParaRPr lang="ja-JP" altLang="ja-JP" sz="18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102507</xdr:rowOff>
    </xdr:from>
    <xdr:to>
      <xdr:col>24</xdr:col>
      <xdr:colOff>25400</xdr:colOff>
      <xdr:row>61</xdr:row>
      <xdr:rowOff>118835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89357"/>
          <a:ext cx="0" cy="138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90912</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549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118835</xdr:rowOff>
    </xdr:from>
    <xdr:to>
      <xdr:col>24</xdr:col>
      <xdr:colOff>114300</xdr:colOff>
      <xdr:row>61</xdr:row>
      <xdr:rowOff>118835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577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17434</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102507</xdr:rowOff>
    </xdr:from>
    <xdr:to>
      <xdr:col>24</xdr:col>
      <xdr:colOff>114300</xdr:colOff>
      <xdr:row>53</xdr:row>
      <xdr:rowOff>102507</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143328</xdr:rowOff>
    </xdr:from>
    <xdr:to>
      <xdr:col>24</xdr:col>
      <xdr:colOff>25400</xdr:colOff>
      <xdr:row>59</xdr:row>
      <xdr:rowOff>167822</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10087428"/>
          <a:ext cx="838200" cy="19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43742</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8163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27215</xdr:rowOff>
    </xdr:from>
    <xdr:to>
      <xdr:col>24</xdr:col>
      <xdr:colOff>76200</xdr:colOff>
      <xdr:row>58</xdr:row>
      <xdr:rowOff>128815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97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151493</xdr:rowOff>
    </xdr:from>
    <xdr:to>
      <xdr:col>19</xdr:col>
      <xdr:colOff>187325</xdr:colOff>
      <xdr:row>58</xdr:row>
      <xdr:rowOff>143328</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924143"/>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166007</xdr:rowOff>
    </xdr:from>
    <xdr:to>
      <xdr:col>20</xdr:col>
      <xdr:colOff>38100</xdr:colOff>
      <xdr:row>58</xdr:row>
      <xdr:rowOff>96157</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938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106334</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707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151493</xdr:rowOff>
    </xdr:from>
    <xdr:to>
      <xdr:col>15</xdr:col>
      <xdr:colOff>98425</xdr:colOff>
      <xdr:row>58</xdr:row>
      <xdr:rowOff>45357</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9241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68035</xdr:rowOff>
    </xdr:from>
    <xdr:to>
      <xdr:col>15</xdr:col>
      <xdr:colOff>149225</xdr:colOff>
      <xdr:row>57</xdr:row>
      <xdr:rowOff>169635</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840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8362</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609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37193</xdr:rowOff>
    </xdr:from>
    <xdr:to>
      <xdr:col>11</xdr:col>
      <xdr:colOff>9525</xdr:colOff>
      <xdr:row>58</xdr:row>
      <xdr:rowOff>45357</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809843"/>
          <a:ext cx="889000" cy="17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157843</xdr:rowOff>
    </xdr:from>
    <xdr:to>
      <xdr:col>11</xdr:col>
      <xdr:colOff>60325</xdr:colOff>
      <xdr:row>57</xdr:row>
      <xdr:rowOff>87993</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98170</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100693</xdr:rowOff>
    </xdr:from>
    <xdr:to>
      <xdr:col>6</xdr:col>
      <xdr:colOff>171450</xdr:colOff>
      <xdr:row>58</xdr:row>
      <xdr:rowOff>30843</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873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15620</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959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117022</xdr:rowOff>
    </xdr:from>
    <xdr:to>
      <xdr:col>24</xdr:col>
      <xdr:colOff>76200</xdr:colOff>
      <xdr:row>60</xdr:row>
      <xdr:rowOff>47172</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1023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89099</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1020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92528</xdr:rowOff>
    </xdr:from>
    <xdr:to>
      <xdr:col>20</xdr:col>
      <xdr:colOff>38100</xdr:colOff>
      <xdr:row>59</xdr:row>
      <xdr:rowOff>22678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1003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7455</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10123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100693</xdr:rowOff>
    </xdr:from>
    <xdr:to>
      <xdr:col>15</xdr:col>
      <xdr:colOff>149225</xdr:colOff>
      <xdr:row>58</xdr:row>
      <xdr:rowOff>30843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87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15620</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959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166007</xdr:rowOff>
    </xdr:from>
    <xdr:to>
      <xdr:col>11</xdr:col>
      <xdr:colOff>60325</xdr:colOff>
      <xdr:row>58</xdr:row>
      <xdr:rowOff>96157</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938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80934</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1002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157843</xdr:rowOff>
    </xdr:from>
    <xdr:to>
      <xdr:col>6</xdr:col>
      <xdr:colOff>171450</xdr:colOff>
      <xdr:row>57</xdr:row>
      <xdr:rowOff>87993</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98170</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その他は、維持補修費と繰出金等である。前年度から</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減となり、類似団体平均を下回っている。主な要因は、ごみ処理施設維持補修事業が減となったこと等による。今後も、公共施設の計画的な管理保全を行い、特別会計において更なる経費の削減と使用料の見直しを検討し、税収を主な財源とする普通会計の負担額を減らしていくよう努め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139700</xdr:rowOff>
    </xdr:from>
    <xdr:to>
      <xdr:col>82</xdr:col>
      <xdr:colOff>107950</xdr:colOff>
      <xdr:row>60</xdr:row>
      <xdr:rowOff>88900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551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60977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88900</xdr:rowOff>
    </xdr:from>
    <xdr:to>
      <xdr:col>82</xdr:col>
      <xdr:colOff>196850</xdr:colOff>
      <xdr:row>60</xdr:row>
      <xdr:rowOff>88900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54627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79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139700</xdr:rowOff>
    </xdr:from>
    <xdr:to>
      <xdr:col>82</xdr:col>
      <xdr:colOff>196850</xdr:colOff>
      <xdr:row>52</xdr:row>
      <xdr:rowOff>139700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55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52</xdr:row>
      <xdr:rowOff>139700</xdr:rowOff>
    </xdr:from>
    <xdr:to>
      <xdr:col>82</xdr:col>
      <xdr:colOff>107950</xdr:colOff>
      <xdr:row>52</xdr:row>
      <xdr:rowOff>152400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0551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80027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852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107950</xdr:rowOff>
    </xdr:from>
    <xdr:to>
      <xdr:col>82</xdr:col>
      <xdr:colOff>158750</xdr:colOff>
      <xdr:row>58</xdr:row>
      <xdr:rowOff>38100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52</xdr:row>
      <xdr:rowOff>152400</xdr:rowOff>
    </xdr:from>
    <xdr:to>
      <xdr:col>78</xdr:col>
      <xdr:colOff>69850</xdr:colOff>
      <xdr:row>53</xdr:row>
      <xdr:rowOff>57150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0678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86377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53</xdr:row>
      <xdr:rowOff>57150</xdr:rowOff>
    </xdr:from>
    <xdr:to>
      <xdr:col>73</xdr:col>
      <xdr:colOff>180975</xdr:colOff>
      <xdr:row>53</xdr:row>
      <xdr:rowOff>158750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1440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95250</xdr:rowOff>
    </xdr:from>
    <xdr:to>
      <xdr:col>74</xdr:col>
      <xdr:colOff>31750</xdr:colOff>
      <xdr:row>58</xdr:row>
      <xdr:rowOff>25400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53</xdr:row>
      <xdr:rowOff>120650</xdr:rowOff>
    </xdr:from>
    <xdr:to>
      <xdr:col>69</xdr:col>
      <xdr:colOff>92075</xdr:colOff>
      <xdr:row>53</xdr:row>
      <xdr:rowOff>158750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207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44450</xdr:rowOff>
    </xdr:from>
    <xdr:to>
      <xdr:col>69</xdr:col>
      <xdr:colOff>142875</xdr:colOff>
      <xdr:row>57</xdr:row>
      <xdr:rowOff>146050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130827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133350</xdr:rowOff>
    </xdr:from>
    <xdr:to>
      <xdr:col>65</xdr:col>
      <xdr:colOff>53975</xdr:colOff>
      <xdr:row>58</xdr:row>
      <xdr:rowOff>63500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48277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52</xdr:row>
      <xdr:rowOff>88900</xdr:rowOff>
    </xdr:from>
    <xdr:to>
      <xdr:col>82</xdr:col>
      <xdr:colOff>158750</xdr:colOff>
      <xdr:row>53</xdr:row>
      <xdr:rowOff>19050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00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51</xdr:row>
      <xdr:rowOff>168927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52</xdr:row>
      <xdr:rowOff>101600</xdr:rowOff>
    </xdr:from>
    <xdr:to>
      <xdr:col>78</xdr:col>
      <xdr:colOff>120650</xdr:colOff>
      <xdr:row>53</xdr:row>
      <xdr:rowOff>31750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01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51</xdr:row>
      <xdr:rowOff>41927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878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53</xdr:row>
      <xdr:rowOff>6350</xdr:rowOff>
    </xdr:from>
    <xdr:to>
      <xdr:col>74</xdr:col>
      <xdr:colOff>31750</xdr:colOff>
      <xdr:row>53</xdr:row>
      <xdr:rowOff>107950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09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51</xdr:row>
      <xdr:rowOff>118127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53</xdr:row>
      <xdr:rowOff>107950</xdr:rowOff>
    </xdr:from>
    <xdr:to>
      <xdr:col>69</xdr:col>
      <xdr:colOff>142875</xdr:colOff>
      <xdr:row>54</xdr:row>
      <xdr:rowOff>38100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19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48277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896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53</xdr:row>
      <xdr:rowOff>69850</xdr:rowOff>
    </xdr:from>
    <xdr:to>
      <xdr:col>65</xdr:col>
      <xdr:colOff>53975</xdr:colOff>
      <xdr:row>54</xdr:row>
      <xdr:rowOff>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15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10177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892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補助費等における経常収支比率については、類似団体平均を上回っており、前年度から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となった。主な要因としては、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下水道事業会計への補助金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等による。今後は、補助金を交付する団体が適切な事業を行い、事業効果を上げているか見直しや廃止の検討を行い、補助金の適正な執行を図る。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24130</xdr:rowOff>
    </xdr:from>
    <xdr:to>
      <xdr:col>82</xdr:col>
      <xdr:colOff>107950</xdr:colOff>
      <xdr:row>41</xdr:row>
      <xdr:rowOff>170434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81980"/>
          <a:ext cx="0" cy="1517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142511</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17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170434</xdr:rowOff>
    </xdr:from>
    <xdr:to>
      <xdr:col>82</xdr:col>
      <xdr:colOff>196850</xdr:colOff>
      <xdr:row>41</xdr:row>
      <xdr:rowOff>170434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9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110507</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425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24130</xdr:rowOff>
    </xdr:from>
    <xdr:to>
      <xdr:col>82</xdr:col>
      <xdr:colOff>196850</xdr:colOff>
      <xdr:row>33</xdr:row>
      <xdr:rowOff>24130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81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1270</xdr:rowOff>
    </xdr:from>
    <xdr:to>
      <xdr:col>82</xdr:col>
      <xdr:colOff>107950</xdr:colOff>
      <xdr:row>39</xdr:row>
      <xdr:rowOff>28702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5671800" y="6687820"/>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26433</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6198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9906</xdr:rowOff>
    </xdr:from>
    <xdr:to>
      <xdr:col>82</xdr:col>
      <xdr:colOff>158750</xdr:colOff>
      <xdr:row>37</xdr:row>
      <xdr:rowOff>111506</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1270</xdr:rowOff>
    </xdr:from>
    <xdr:to>
      <xdr:col>78</xdr:col>
      <xdr:colOff>69850</xdr:colOff>
      <xdr:row>39</xdr:row>
      <xdr:rowOff>28702</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4782800" y="668782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126492</xdr:rowOff>
    </xdr:from>
    <xdr:to>
      <xdr:col>78</xdr:col>
      <xdr:colOff>120650</xdr:colOff>
      <xdr:row>37</xdr:row>
      <xdr:rowOff>56642</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66819</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6067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163576</xdr:rowOff>
    </xdr:from>
    <xdr:to>
      <xdr:col>73</xdr:col>
      <xdr:colOff>180975</xdr:colOff>
      <xdr:row>39</xdr:row>
      <xdr:rowOff>1270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893800" y="667867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108204</xdr:rowOff>
    </xdr:from>
    <xdr:to>
      <xdr:col>74</xdr:col>
      <xdr:colOff>31750</xdr:colOff>
      <xdr:row>37</xdr:row>
      <xdr:rowOff>38354</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48531</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163576</xdr:rowOff>
    </xdr:from>
    <xdr:to>
      <xdr:col>69</xdr:col>
      <xdr:colOff>92075</xdr:colOff>
      <xdr:row>39</xdr:row>
      <xdr:rowOff>10414</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004800" y="667867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44196</xdr:rowOff>
    </xdr:from>
    <xdr:to>
      <xdr:col>69</xdr:col>
      <xdr:colOff>142875</xdr:colOff>
      <xdr:row>36</xdr:row>
      <xdr:rowOff>145796</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21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155973</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108204</xdr:rowOff>
    </xdr:from>
    <xdr:to>
      <xdr:col>65</xdr:col>
      <xdr:colOff>53975</xdr:colOff>
      <xdr:row>37</xdr:row>
      <xdr:rowOff>38354</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48531</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121920</xdr:rowOff>
    </xdr:from>
    <xdr:to>
      <xdr:col>82</xdr:col>
      <xdr:colOff>158750</xdr:colOff>
      <xdr:row>39</xdr:row>
      <xdr:rowOff>52070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93997</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149352</xdr:rowOff>
    </xdr:from>
    <xdr:to>
      <xdr:col>78</xdr:col>
      <xdr:colOff>120650</xdr:colOff>
      <xdr:row>39</xdr:row>
      <xdr:rowOff>79502</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6664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64279</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6750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121920</xdr:rowOff>
    </xdr:from>
    <xdr:to>
      <xdr:col>74</xdr:col>
      <xdr:colOff>31750</xdr:colOff>
      <xdr:row>39</xdr:row>
      <xdr:rowOff>52070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36847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672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112776</xdr:rowOff>
    </xdr:from>
    <xdr:to>
      <xdr:col>69</xdr:col>
      <xdr:colOff>142875</xdr:colOff>
      <xdr:row>39</xdr:row>
      <xdr:rowOff>42926</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6627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27703</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6714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131064</xdr:rowOff>
    </xdr:from>
    <xdr:to>
      <xdr:col>65</xdr:col>
      <xdr:colOff>53975</xdr:colOff>
      <xdr:row>39</xdr:row>
      <xdr:rowOff>61214</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664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45991</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6732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公債費における経常収支比率については、前年度から</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減で</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、類似団体平均を大きく下回っている。要因としては、長期債元金が</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億円</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したためである。今後も予定されている大規模建設事業に伴う起債の増加が見込まれるが、事業内容を精査するとともに、適債事業を厳選することにより市債の借入れを抑制し、健全な財政運営に努める。</a:t>
          </a:r>
          <a:endParaRPr lang="ja-JP" altLang="ja-JP" sz="18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115570</xdr:rowOff>
    </xdr:from>
    <xdr:to>
      <xdr:col>24</xdr:col>
      <xdr:colOff>25400</xdr:colOff>
      <xdr:row>81</xdr:row>
      <xdr:rowOff>30662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631420"/>
          <a:ext cx="0" cy="1286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2739</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890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30662</xdr:rowOff>
    </xdr:from>
    <xdr:to>
      <xdr:col>24</xdr:col>
      <xdr:colOff>114300</xdr:colOff>
      <xdr:row>81</xdr:row>
      <xdr:rowOff>30662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918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30497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115570</xdr:rowOff>
    </xdr:from>
    <xdr:to>
      <xdr:col>24</xdr:col>
      <xdr:colOff>114300</xdr:colOff>
      <xdr:row>73</xdr:row>
      <xdr:rowOff>115570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166188</xdr:rowOff>
    </xdr:from>
    <xdr:to>
      <xdr:col>24</xdr:col>
      <xdr:colOff>25400</xdr:colOff>
      <xdr:row>75</xdr:row>
      <xdr:rowOff>27396</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2853488"/>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95629</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2972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123552</xdr:rowOff>
    </xdr:from>
    <xdr:to>
      <xdr:col>24</xdr:col>
      <xdr:colOff>76200</xdr:colOff>
      <xdr:row>78</xdr:row>
      <xdr:rowOff>53702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32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14333</xdr:rowOff>
    </xdr:from>
    <xdr:to>
      <xdr:col>19</xdr:col>
      <xdr:colOff>187325</xdr:colOff>
      <xdr:row>75</xdr:row>
      <xdr:rowOff>27396</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2873083"/>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4355</xdr:rowOff>
    </xdr:from>
    <xdr:to>
      <xdr:col>20</xdr:col>
      <xdr:colOff>38100</xdr:colOff>
      <xdr:row>78</xdr:row>
      <xdr:rowOff>105955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37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90732</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4638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14333</xdr:rowOff>
    </xdr:from>
    <xdr:to>
      <xdr:col>15</xdr:col>
      <xdr:colOff>98425</xdr:colOff>
      <xdr:row>75</xdr:row>
      <xdr:rowOff>27396</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2209800" y="12873083"/>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17418</xdr:rowOff>
    </xdr:from>
    <xdr:to>
      <xdr:col>15</xdr:col>
      <xdr:colOff>149225</xdr:colOff>
      <xdr:row>78</xdr:row>
      <xdr:rowOff>119018</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39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103795</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476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27396</xdr:rowOff>
    </xdr:from>
    <xdr:to>
      <xdr:col>11</xdr:col>
      <xdr:colOff>9525</xdr:colOff>
      <xdr:row>75</xdr:row>
      <xdr:rowOff>33927</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288614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149679</xdr:rowOff>
    </xdr:from>
    <xdr:to>
      <xdr:col>11</xdr:col>
      <xdr:colOff>60325</xdr:colOff>
      <xdr:row>78</xdr:row>
      <xdr:rowOff>79829</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35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64606</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437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37012</xdr:rowOff>
    </xdr:from>
    <xdr:to>
      <xdr:col>6</xdr:col>
      <xdr:colOff>171450</xdr:colOff>
      <xdr:row>78</xdr:row>
      <xdr:rowOff>138612</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41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123389</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49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115388</xdr:rowOff>
    </xdr:from>
    <xdr:to>
      <xdr:col>24</xdr:col>
      <xdr:colOff>76200</xdr:colOff>
      <xdr:row>75</xdr:row>
      <xdr:rowOff>45538</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2802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131915</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2647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148046</xdr:rowOff>
    </xdr:from>
    <xdr:to>
      <xdr:col>20</xdr:col>
      <xdr:colOff>38100</xdr:colOff>
      <xdr:row>75</xdr:row>
      <xdr:rowOff>78196</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2835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88373</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26042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134983</xdr:rowOff>
    </xdr:from>
    <xdr:to>
      <xdr:col>15</xdr:col>
      <xdr:colOff>149225</xdr:colOff>
      <xdr:row>75</xdr:row>
      <xdr:rowOff>65133</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282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75310</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2591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148046</xdr:rowOff>
    </xdr:from>
    <xdr:to>
      <xdr:col>11</xdr:col>
      <xdr:colOff>60325</xdr:colOff>
      <xdr:row>75</xdr:row>
      <xdr:rowOff>78196</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2835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88373</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2604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154577</xdr:rowOff>
    </xdr:from>
    <xdr:to>
      <xdr:col>6</xdr:col>
      <xdr:colOff>171450</xdr:colOff>
      <xdr:row>75</xdr:row>
      <xdr:rowOff>84727</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2841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94904</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610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公債費以外の経常収支比率についは、前年度から</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ポイントの増となり、類似団体平均を上回っている。主な要因は、扶助費等が増加し、経常一般財源が増加したことによる。今後は、類似団体平均を大きく上回る物件費の抑制を図るなどして、経常経費の増加を抑制するよう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a:extLst>
            <a:ext uri="{FF2B5EF4-FFF2-40B4-BE49-F238E27FC236}">
              <a16:creationId xmlns:a16="http://schemas.microsoft.com/office/drawing/2014/main" id="{00000000-0008-0000-0400-0000A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81</xdr:row>
      <xdr:rowOff>31750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6510000" y="1253998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3827</xdr:rowOff>
    </xdr:from>
    <xdr:ext cx="762000" cy="259045"/>
    <xdr:sp macro="" textlink="">
      <xdr:nvSpPr>
        <xdr:cNvPr id="429" name="公債費以外最小値テキスト">
          <a:extLst>
            <a:ext uri="{FF2B5EF4-FFF2-40B4-BE49-F238E27FC236}">
              <a16:creationId xmlns:a16="http://schemas.microsoft.com/office/drawing/2014/main" id="{00000000-0008-0000-0400-0000AD010000}"/>
            </a:ext>
          </a:extLst>
        </xdr:cNvPr>
        <xdr:cNvSpPr txBox="1"/>
      </xdr:nvSpPr>
      <xdr:spPr>
        <a:xfrm>
          <a:off x="165989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31750</xdr:rowOff>
    </xdr:from>
    <xdr:to>
      <xdr:col>82</xdr:col>
      <xdr:colOff>196850</xdr:colOff>
      <xdr:row>81</xdr:row>
      <xdr:rowOff>31750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391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110507</xdr:rowOff>
    </xdr:from>
    <xdr:ext cx="762000" cy="259045"/>
    <xdr:sp macro="" textlink="">
      <xdr:nvSpPr>
        <xdr:cNvPr id="431" name="公債費以外最大値テキスト">
          <a:extLst>
            <a:ext uri="{FF2B5EF4-FFF2-40B4-BE49-F238E27FC236}">
              <a16:creationId xmlns:a16="http://schemas.microsoft.com/office/drawing/2014/main" id="{00000000-0008-0000-0400-0000AF010000}"/>
            </a:ext>
          </a:extLst>
        </xdr:cNvPr>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43180</xdr:rowOff>
    </xdr:from>
    <xdr:to>
      <xdr:col>82</xdr:col>
      <xdr:colOff>107950</xdr:colOff>
      <xdr:row>77</xdr:row>
      <xdr:rowOff>54611</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5671800" y="13073380"/>
          <a:ext cx="838200" cy="18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85107</xdr:rowOff>
    </xdr:from>
    <xdr:ext cx="762000" cy="259045"/>
    <xdr:sp macro="" textlink="">
      <xdr:nvSpPr>
        <xdr:cNvPr id="434" name="公債費以外平均値テキスト">
          <a:extLst>
            <a:ext uri="{FF2B5EF4-FFF2-40B4-BE49-F238E27FC236}">
              <a16:creationId xmlns:a16="http://schemas.microsoft.com/office/drawing/2014/main" id="{00000000-0008-0000-0400-0000B2010000}"/>
            </a:ext>
          </a:extLst>
        </xdr:cNvPr>
        <xdr:cNvSpPr txBox="1"/>
      </xdr:nvSpPr>
      <xdr:spPr>
        <a:xfrm>
          <a:off x="16598900" y="12943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68580</xdr:rowOff>
    </xdr:from>
    <xdr:to>
      <xdr:col>82</xdr:col>
      <xdr:colOff>158750</xdr:colOff>
      <xdr:row>76</xdr:row>
      <xdr:rowOff>170180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64592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115570</xdr:rowOff>
    </xdr:from>
    <xdr:to>
      <xdr:col>78</xdr:col>
      <xdr:colOff>69850</xdr:colOff>
      <xdr:row>76</xdr:row>
      <xdr:rowOff>43180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4782800" y="129743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102870</xdr:rowOff>
    </xdr:from>
    <xdr:to>
      <xdr:col>78</xdr:col>
      <xdr:colOff>120650</xdr:colOff>
      <xdr:row>76</xdr:row>
      <xdr:rowOff>33020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5621000" y="1296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43197</xdr:rowOff>
    </xdr:from>
    <xdr:ext cx="7366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290800" y="1273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115570</xdr:rowOff>
    </xdr:from>
    <xdr:to>
      <xdr:col>73</xdr:col>
      <xdr:colOff>180975</xdr:colOff>
      <xdr:row>76</xdr:row>
      <xdr:rowOff>157480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3893800" y="1297432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160020</xdr:rowOff>
    </xdr:from>
    <xdr:to>
      <xdr:col>74</xdr:col>
      <xdr:colOff>31750</xdr:colOff>
      <xdr:row>75</xdr:row>
      <xdr:rowOff>90170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4732000" y="1284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100347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261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107950</xdr:rowOff>
    </xdr:from>
    <xdr:to>
      <xdr:col>69</xdr:col>
      <xdr:colOff>92075</xdr:colOff>
      <xdr:row>76</xdr:row>
      <xdr:rowOff>157480</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a:off x="13004800" y="12966700"/>
          <a:ext cx="8890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80010</xdr:rowOff>
    </xdr:from>
    <xdr:to>
      <xdr:col>69</xdr:col>
      <xdr:colOff>142875</xdr:colOff>
      <xdr:row>74</xdr:row>
      <xdr:rowOff>10160</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3843000" y="1259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20337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236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57150</xdr:rowOff>
    </xdr:from>
    <xdr:to>
      <xdr:col>65</xdr:col>
      <xdr:colOff>53975</xdr:colOff>
      <xdr:row>75</xdr:row>
      <xdr:rowOff>158750</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29540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168927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3811</xdr:rowOff>
    </xdr:from>
    <xdr:to>
      <xdr:col>82</xdr:col>
      <xdr:colOff>158750</xdr:colOff>
      <xdr:row>77</xdr:row>
      <xdr:rowOff>105411</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64592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147338</xdr:rowOff>
    </xdr:from>
    <xdr:ext cx="762000" cy="259045"/>
    <xdr:sp macro="" textlink="">
      <xdr:nvSpPr>
        <xdr:cNvPr id="453" name="公債費以外該当値テキスト">
          <a:extLst>
            <a:ext uri="{FF2B5EF4-FFF2-40B4-BE49-F238E27FC236}">
              <a16:creationId xmlns:a16="http://schemas.microsoft.com/office/drawing/2014/main" id="{00000000-0008-0000-0400-0000C5010000}"/>
            </a:ext>
          </a:extLst>
        </xdr:cNvPr>
        <xdr:cNvSpPr txBox="1"/>
      </xdr:nvSpPr>
      <xdr:spPr>
        <a:xfrm>
          <a:off x="16598900" y="1317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163830</xdr:rowOff>
    </xdr:from>
    <xdr:to>
      <xdr:col>78</xdr:col>
      <xdr:colOff>120650</xdr:colOff>
      <xdr:row>76</xdr:row>
      <xdr:rowOff>93980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56210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78757</xdr:rowOff>
    </xdr:from>
    <xdr:ext cx="7366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5290800" y="13108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64770</xdr:rowOff>
    </xdr:from>
    <xdr:to>
      <xdr:col>74</xdr:col>
      <xdr:colOff>31750</xdr:colOff>
      <xdr:row>75</xdr:row>
      <xdr:rowOff>166370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4732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151147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4401800" y="13009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106680</xdr:rowOff>
    </xdr:from>
    <xdr:to>
      <xdr:col>69</xdr:col>
      <xdr:colOff>142875</xdr:colOff>
      <xdr:row>77</xdr:row>
      <xdr:rowOff>36830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38430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21607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3512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57150</xdr:rowOff>
    </xdr:from>
    <xdr:to>
      <xdr:col>65</xdr:col>
      <xdr:colOff>53975</xdr:colOff>
      <xdr:row>75</xdr:row>
      <xdr:rowOff>158750</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29540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143527</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2623800" y="1300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愛知県東海市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121613</xdr:rowOff>
    </xdr:from>
    <xdr:to>
      <xdr:col>29</xdr:col>
      <xdr:colOff>127000</xdr:colOff>
      <xdr:row>19</xdr:row>
      <xdr:rowOff>154463</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226638"/>
          <a:ext cx="0" cy="12330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126540</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3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154463</xdr:rowOff>
    </xdr:from>
    <xdr:to>
      <xdr:col>30</xdr:col>
      <xdr:colOff>25400</xdr:colOff>
      <xdr:row>19</xdr:row>
      <xdr:rowOff>154463</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596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36540</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970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121613</xdr:rowOff>
    </xdr:from>
    <xdr:to>
      <xdr:col>30</xdr:col>
      <xdr:colOff>25400</xdr:colOff>
      <xdr:row>12</xdr:row>
      <xdr:rowOff>121613</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2266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48301</xdr:rowOff>
    </xdr:from>
    <xdr:to>
      <xdr:col>29</xdr:col>
      <xdr:colOff>127000</xdr:colOff>
      <xdr:row>17</xdr:row>
      <xdr:rowOff>32367</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839126"/>
          <a:ext cx="647700" cy="1555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127152</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91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155075</xdr:rowOff>
    </xdr:from>
    <xdr:to>
      <xdr:col>29</xdr:col>
      <xdr:colOff>177800</xdr:colOff>
      <xdr:row>17</xdr:row>
      <xdr:rowOff>85225</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9459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32367</xdr:rowOff>
    </xdr:from>
    <xdr:to>
      <xdr:col>26</xdr:col>
      <xdr:colOff>50800</xdr:colOff>
      <xdr:row>17</xdr:row>
      <xdr:rowOff>86431</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994642"/>
          <a:ext cx="698500" cy="540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139690</xdr:rowOff>
    </xdr:from>
    <xdr:to>
      <xdr:col>26</xdr:col>
      <xdr:colOff>101600</xdr:colOff>
      <xdr:row>18</xdr:row>
      <xdr:rowOff>69840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31019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54617</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31883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76921</xdr:rowOff>
    </xdr:from>
    <xdr:to>
      <xdr:col>22</xdr:col>
      <xdr:colOff>114300</xdr:colOff>
      <xdr:row>17</xdr:row>
      <xdr:rowOff>86431</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a:off x="3606800" y="3039196"/>
          <a:ext cx="698500" cy="95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7582</xdr:rowOff>
    </xdr:from>
    <xdr:to>
      <xdr:col>22</xdr:col>
      <xdr:colOff>165100</xdr:colOff>
      <xdr:row>18</xdr:row>
      <xdr:rowOff>109182</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1413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93959</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3227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76921</xdr:rowOff>
    </xdr:from>
    <xdr:to>
      <xdr:col>18</xdr:col>
      <xdr:colOff>177800</xdr:colOff>
      <xdr:row>17</xdr:row>
      <xdr:rowOff>124630</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039196"/>
          <a:ext cx="698500" cy="477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19012</xdr:rowOff>
    </xdr:from>
    <xdr:to>
      <xdr:col>19</xdr:col>
      <xdr:colOff>38100</xdr:colOff>
      <xdr:row>18</xdr:row>
      <xdr:rowOff>120612</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1527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105389</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239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91912</xdr:rowOff>
    </xdr:from>
    <xdr:to>
      <xdr:col>15</xdr:col>
      <xdr:colOff>101600</xdr:colOff>
      <xdr:row>19</xdr:row>
      <xdr:rowOff>22062</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2256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6840</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31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168951</xdr:rowOff>
    </xdr:from>
    <xdr:to>
      <xdr:col>29</xdr:col>
      <xdr:colOff>177800</xdr:colOff>
      <xdr:row>16</xdr:row>
      <xdr:rowOff>99101</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7883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14028</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633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153017</xdr:rowOff>
    </xdr:from>
    <xdr:to>
      <xdr:col>26</xdr:col>
      <xdr:colOff>101600</xdr:colOff>
      <xdr:row>17</xdr:row>
      <xdr:rowOff>83167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9438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93344</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7127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35631</xdr:rowOff>
    </xdr:from>
    <xdr:to>
      <xdr:col>22</xdr:col>
      <xdr:colOff>165100</xdr:colOff>
      <xdr:row>17</xdr:row>
      <xdr:rowOff>137231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9979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147408</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766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26121</xdr:rowOff>
    </xdr:from>
    <xdr:to>
      <xdr:col>19</xdr:col>
      <xdr:colOff>38100</xdr:colOff>
      <xdr:row>17</xdr:row>
      <xdr:rowOff>127721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9883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137898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757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73830</xdr:rowOff>
    </xdr:from>
    <xdr:to>
      <xdr:col>15</xdr:col>
      <xdr:colOff>101600</xdr:colOff>
      <xdr:row>18</xdr:row>
      <xdr:rowOff>3980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0361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14157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804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224460</xdr:rowOff>
    </xdr:from>
    <xdr:to>
      <xdr:col>29</xdr:col>
      <xdr:colOff>127000</xdr:colOff>
      <xdr:row>37</xdr:row>
      <xdr:rowOff>185636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49010"/>
          <a:ext cx="0" cy="11613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157713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28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185636</xdr:rowOff>
    </xdr:from>
    <xdr:to>
      <xdr:col>30</xdr:col>
      <xdr:colOff>25400</xdr:colOff>
      <xdr:row>37</xdr:row>
      <xdr:rowOff>185636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3103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139387</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92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224460</xdr:rowOff>
    </xdr:from>
    <xdr:to>
      <xdr:col>30</xdr:col>
      <xdr:colOff>25400</xdr:colOff>
      <xdr:row>33</xdr:row>
      <xdr:rowOff>224460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490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698</xdr:rowOff>
    </xdr:from>
    <xdr:to>
      <xdr:col>29</xdr:col>
      <xdr:colOff>127000</xdr:colOff>
      <xdr:row>36</xdr:row>
      <xdr:rowOff>25502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953948"/>
          <a:ext cx="647700" cy="248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265472</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5329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77495</xdr:rowOff>
    </xdr:from>
    <xdr:to>
      <xdr:col>29</xdr:col>
      <xdr:colOff>177800</xdr:colOff>
      <xdr:row>35</xdr:row>
      <xdr:rowOff>179095</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6878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25502</xdr:rowOff>
    </xdr:from>
    <xdr:to>
      <xdr:col>26</xdr:col>
      <xdr:colOff>50800</xdr:colOff>
      <xdr:row>36</xdr:row>
      <xdr:rowOff>136258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978752"/>
          <a:ext cx="698500" cy="1107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87668</xdr:rowOff>
    </xdr:from>
    <xdr:to>
      <xdr:col>26</xdr:col>
      <xdr:colOff>101600</xdr:colOff>
      <xdr:row>35</xdr:row>
      <xdr:rowOff>189268</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980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199445</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4668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136258</xdr:rowOff>
    </xdr:from>
    <xdr:to>
      <xdr:col>22</xdr:col>
      <xdr:colOff>114300</xdr:colOff>
      <xdr:row>37</xdr:row>
      <xdr:rowOff>88214</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7089508"/>
          <a:ext cx="698500" cy="1234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92773</xdr:rowOff>
    </xdr:from>
    <xdr:to>
      <xdr:col>22</xdr:col>
      <xdr:colOff>165100</xdr:colOff>
      <xdr:row>35</xdr:row>
      <xdr:rowOff>194373</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031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204550</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472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86995</xdr:rowOff>
    </xdr:from>
    <xdr:to>
      <xdr:col>18</xdr:col>
      <xdr:colOff>177800</xdr:colOff>
      <xdr:row>37</xdr:row>
      <xdr:rowOff>88214</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2908300" y="7211695"/>
          <a:ext cx="698500" cy="12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104851</xdr:rowOff>
    </xdr:from>
    <xdr:to>
      <xdr:col>19</xdr:col>
      <xdr:colOff>38100</xdr:colOff>
      <xdr:row>35</xdr:row>
      <xdr:rowOff>206451</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7152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216628</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484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132017</xdr:rowOff>
    </xdr:from>
    <xdr:to>
      <xdr:col>15</xdr:col>
      <xdr:colOff>101600</xdr:colOff>
      <xdr:row>35</xdr:row>
      <xdr:rowOff>233617</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7423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243794</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511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292798</xdr:rowOff>
    </xdr:from>
    <xdr:to>
      <xdr:col>29</xdr:col>
      <xdr:colOff>177800</xdr:colOff>
      <xdr:row>36</xdr:row>
      <xdr:rowOff>51498</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9031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264875</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875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317602</xdr:rowOff>
    </xdr:from>
    <xdr:to>
      <xdr:col>26</xdr:col>
      <xdr:colOff>101600</xdr:colOff>
      <xdr:row>36</xdr:row>
      <xdr:rowOff>76302</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9279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61079</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70143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85458</xdr:rowOff>
    </xdr:from>
    <xdr:to>
      <xdr:col>22</xdr:col>
      <xdr:colOff>165100</xdr:colOff>
      <xdr:row>37</xdr:row>
      <xdr:rowOff>15608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70387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385</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7125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37414</xdr:rowOff>
    </xdr:from>
    <xdr:to>
      <xdr:col>19</xdr:col>
      <xdr:colOff>38100</xdr:colOff>
      <xdr:row>37</xdr:row>
      <xdr:rowOff>139014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71621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123791</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724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36195</xdr:rowOff>
    </xdr:from>
    <xdr:to>
      <xdr:col>15</xdr:col>
      <xdr:colOff>101600</xdr:colOff>
      <xdr:row>37</xdr:row>
      <xdr:rowOff>137795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71608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122572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7247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愛知県東海市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113,352
110,591
43.43
65,914,786
60,690,197
4,068,902
32,808,492
26,149,631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39.6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30658</xdr:rowOff>
    </xdr:from>
    <xdr:to>
      <xdr:col>24</xdr:col>
      <xdr:colOff>62865</xdr:colOff>
      <xdr:row>38</xdr:row>
      <xdr:rowOff>160600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74158"/>
          <a:ext cx="1270" cy="1501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164427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79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160600</xdr:rowOff>
    </xdr:from>
    <xdr:to>
      <xdr:col>24</xdr:col>
      <xdr:colOff>152400</xdr:colOff>
      <xdr:row>38</xdr:row>
      <xdr:rowOff>160600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7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148785</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49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30658</xdr:rowOff>
    </xdr:from>
    <xdr:to>
      <xdr:col>24</xdr:col>
      <xdr:colOff>152400</xdr:colOff>
      <xdr:row>30</xdr:row>
      <xdr:rowOff>30658</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74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12435</xdr:rowOff>
    </xdr:from>
    <xdr:to>
      <xdr:col>24</xdr:col>
      <xdr:colOff>63500</xdr:colOff>
      <xdr:row>34</xdr:row>
      <xdr:rowOff>77031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670285"/>
          <a:ext cx="838200" cy="236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93779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230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115352</xdr:rowOff>
    </xdr:from>
    <xdr:to>
      <xdr:col>24</xdr:col>
      <xdr:colOff>114300</xdr:colOff>
      <xdr:row>35</xdr:row>
      <xdr:rowOff>45502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944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77031</xdr:rowOff>
    </xdr:from>
    <xdr:to>
      <xdr:col>19</xdr:col>
      <xdr:colOff>177800</xdr:colOff>
      <xdr:row>34</xdr:row>
      <xdr:rowOff>166413</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906331"/>
          <a:ext cx="889000" cy="89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21267</xdr:rowOff>
    </xdr:from>
    <xdr:to>
      <xdr:col>20</xdr:col>
      <xdr:colOff>38100</xdr:colOff>
      <xdr:row>36</xdr:row>
      <xdr:rowOff>122867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93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113994</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286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99924</xdr:rowOff>
    </xdr:from>
    <xdr:to>
      <xdr:col>15</xdr:col>
      <xdr:colOff>50800</xdr:colOff>
      <xdr:row>34</xdr:row>
      <xdr:rowOff>166413</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5929224"/>
          <a:ext cx="889000" cy="66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31848</xdr:rowOff>
    </xdr:from>
    <xdr:to>
      <xdr:col>15</xdr:col>
      <xdr:colOff>101600</xdr:colOff>
      <xdr:row>36</xdr:row>
      <xdr:rowOff>133448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04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124575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296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99924</xdr:rowOff>
    </xdr:from>
    <xdr:to>
      <xdr:col>10</xdr:col>
      <xdr:colOff>114300</xdr:colOff>
      <xdr:row>35</xdr:row>
      <xdr:rowOff>54497</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5929224"/>
          <a:ext cx="889000" cy="126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32371</xdr:rowOff>
    </xdr:from>
    <xdr:to>
      <xdr:col>10</xdr:col>
      <xdr:colOff>165100</xdr:colOff>
      <xdr:row>36</xdr:row>
      <xdr:rowOff>133971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0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125098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297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126619</xdr:rowOff>
    </xdr:from>
    <xdr:to>
      <xdr:col>6</xdr:col>
      <xdr:colOff>38100</xdr:colOff>
      <xdr:row>37</xdr:row>
      <xdr:rowOff>56769</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98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47896</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391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133085</xdr:rowOff>
    </xdr:from>
    <xdr:to>
      <xdr:col>24</xdr:col>
      <xdr:colOff>114300</xdr:colOff>
      <xdr:row>33</xdr:row>
      <xdr:rowOff>63235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61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155962</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47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26231</xdr:rowOff>
    </xdr:from>
    <xdr:to>
      <xdr:col>20</xdr:col>
      <xdr:colOff>38100</xdr:colOff>
      <xdr:row>34</xdr:row>
      <xdr:rowOff>127831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855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144358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630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115613</xdr:rowOff>
    </xdr:from>
    <xdr:to>
      <xdr:col>15</xdr:col>
      <xdr:colOff>101600</xdr:colOff>
      <xdr:row>35</xdr:row>
      <xdr:rowOff>45763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944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62290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720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49124</xdr:rowOff>
    </xdr:from>
    <xdr:to>
      <xdr:col>10</xdr:col>
      <xdr:colOff>165100</xdr:colOff>
      <xdr:row>34</xdr:row>
      <xdr:rowOff>150724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87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167251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653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3697</xdr:rowOff>
    </xdr:from>
    <xdr:to>
      <xdr:col>6</xdr:col>
      <xdr:colOff>38100</xdr:colOff>
      <xdr:row>35</xdr:row>
      <xdr:rowOff>105297</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004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121824</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779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96632</xdr:rowOff>
    </xdr:from>
    <xdr:to>
      <xdr:col>24</xdr:col>
      <xdr:colOff>62865</xdr:colOff>
      <xdr:row>57</xdr:row>
      <xdr:rowOff>126853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69132"/>
          <a:ext cx="1270" cy="1230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130680</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9903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126853</xdr:rowOff>
    </xdr:from>
    <xdr:to>
      <xdr:col>24</xdr:col>
      <xdr:colOff>152400</xdr:colOff>
      <xdr:row>57</xdr:row>
      <xdr:rowOff>126853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899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43309</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44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96632</xdr:rowOff>
    </xdr:from>
    <xdr:to>
      <xdr:col>24</xdr:col>
      <xdr:colOff>152400</xdr:colOff>
      <xdr:row>50</xdr:row>
      <xdr:rowOff>96632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6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158400</xdr:rowOff>
    </xdr:from>
    <xdr:to>
      <xdr:col>24</xdr:col>
      <xdr:colOff>63500</xdr:colOff>
      <xdr:row>53</xdr:row>
      <xdr:rowOff>94574</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073800"/>
          <a:ext cx="838200" cy="107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65819</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3241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87392</xdr:rowOff>
    </xdr:from>
    <xdr:to>
      <xdr:col>24</xdr:col>
      <xdr:colOff>114300</xdr:colOff>
      <xdr:row>55</xdr:row>
      <xdr:rowOff>17542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345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94574</xdr:rowOff>
    </xdr:from>
    <xdr:to>
      <xdr:col>19</xdr:col>
      <xdr:colOff>177800</xdr:colOff>
      <xdr:row>53</xdr:row>
      <xdr:rowOff>98163</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181424"/>
          <a:ext cx="889000" cy="3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4707</xdr:rowOff>
    </xdr:from>
    <xdr:to>
      <xdr:col>20</xdr:col>
      <xdr:colOff>38100</xdr:colOff>
      <xdr:row>55</xdr:row>
      <xdr:rowOff>106307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434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97434</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527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98163</xdr:rowOff>
    </xdr:from>
    <xdr:to>
      <xdr:col>15</xdr:col>
      <xdr:colOff>50800</xdr:colOff>
      <xdr:row>53</xdr:row>
      <xdr:rowOff>164320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185013"/>
          <a:ext cx="889000" cy="66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152268</xdr:rowOff>
    </xdr:from>
    <xdr:to>
      <xdr:col>15</xdr:col>
      <xdr:colOff>101600</xdr:colOff>
      <xdr:row>55</xdr:row>
      <xdr:rowOff>82418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41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73545</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503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164320</xdr:rowOff>
    </xdr:from>
    <xdr:to>
      <xdr:col>10</xdr:col>
      <xdr:colOff>114300</xdr:colOff>
      <xdr:row>54</xdr:row>
      <xdr:rowOff>163703</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251170"/>
          <a:ext cx="889000" cy="170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60485</xdr:rowOff>
    </xdr:from>
    <xdr:to>
      <xdr:col>10</xdr:col>
      <xdr:colOff>165100</xdr:colOff>
      <xdr:row>55</xdr:row>
      <xdr:rowOff>162085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490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153212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58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167264</xdr:rowOff>
    </xdr:from>
    <xdr:to>
      <xdr:col>6</xdr:col>
      <xdr:colOff>38100</xdr:colOff>
      <xdr:row>56</xdr:row>
      <xdr:rowOff>97414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597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88541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89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107600</xdr:rowOff>
    </xdr:from>
    <xdr:to>
      <xdr:col>24</xdr:col>
      <xdr:colOff>114300</xdr:colOff>
      <xdr:row>53</xdr:row>
      <xdr:rowOff>37750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02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130477</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8874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43774</xdr:rowOff>
    </xdr:from>
    <xdr:to>
      <xdr:col>20</xdr:col>
      <xdr:colOff>38100</xdr:colOff>
      <xdr:row>53</xdr:row>
      <xdr:rowOff>145374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130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51</xdr:row>
      <xdr:rowOff>161901</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8905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47363</xdr:rowOff>
    </xdr:from>
    <xdr:to>
      <xdr:col>15</xdr:col>
      <xdr:colOff>101600</xdr:colOff>
      <xdr:row>53</xdr:row>
      <xdr:rowOff>148963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134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51</xdr:row>
      <xdr:rowOff>165490</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8909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113520</xdr:rowOff>
    </xdr:from>
    <xdr:to>
      <xdr:col>10</xdr:col>
      <xdr:colOff>165100</xdr:colOff>
      <xdr:row>54</xdr:row>
      <xdr:rowOff>43670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200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60197</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8975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112903</xdr:rowOff>
    </xdr:from>
    <xdr:to>
      <xdr:col>6</xdr:col>
      <xdr:colOff>38100</xdr:colOff>
      <xdr:row>55</xdr:row>
      <xdr:rowOff>43053</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371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59580</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146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58166</xdr:rowOff>
    </xdr:from>
    <xdr:to>
      <xdr:col>24</xdr:col>
      <xdr:colOff>62865</xdr:colOff>
      <xdr:row>78</xdr:row>
      <xdr:rowOff>8128</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59666"/>
          <a:ext cx="1270" cy="1321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11955</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385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8128</xdr:rowOff>
    </xdr:from>
    <xdr:to>
      <xdr:col>24</xdr:col>
      <xdr:colOff>152400</xdr:colOff>
      <xdr:row>78</xdr:row>
      <xdr:rowOff>8128</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381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4843</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34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58166</xdr:rowOff>
    </xdr:from>
    <xdr:to>
      <xdr:col>24</xdr:col>
      <xdr:colOff>152400</xdr:colOff>
      <xdr:row>70</xdr:row>
      <xdr:rowOff>58166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59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51689</xdr:rowOff>
    </xdr:from>
    <xdr:to>
      <xdr:col>24</xdr:col>
      <xdr:colOff>63500</xdr:colOff>
      <xdr:row>75</xdr:row>
      <xdr:rowOff>96393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2910439"/>
          <a:ext cx="838200" cy="44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50309</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7376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27432</xdr:rowOff>
    </xdr:from>
    <xdr:to>
      <xdr:col>24</xdr:col>
      <xdr:colOff>114300</xdr:colOff>
      <xdr:row>75</xdr:row>
      <xdr:rowOff>129032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288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90170</xdr:rowOff>
    </xdr:from>
    <xdr:to>
      <xdr:col>19</xdr:col>
      <xdr:colOff>177800</xdr:colOff>
      <xdr:row>75</xdr:row>
      <xdr:rowOff>51689</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2777470"/>
          <a:ext cx="889000" cy="132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57277</xdr:rowOff>
    </xdr:from>
    <xdr:to>
      <xdr:col>20</xdr:col>
      <xdr:colOff>38100</xdr:colOff>
      <xdr:row>75</xdr:row>
      <xdr:rowOff>158877</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291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150004</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008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139954</xdr:rowOff>
    </xdr:from>
    <xdr:to>
      <xdr:col>15</xdr:col>
      <xdr:colOff>50800</xdr:colOff>
      <xdr:row>74</xdr:row>
      <xdr:rowOff>90170</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2484354"/>
          <a:ext cx="889000" cy="293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78740</xdr:rowOff>
    </xdr:from>
    <xdr:to>
      <xdr:col>15</xdr:col>
      <xdr:colOff>101600</xdr:colOff>
      <xdr:row>76</xdr:row>
      <xdr:rowOff>8889</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29374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16</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030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139954</xdr:rowOff>
    </xdr:from>
    <xdr:to>
      <xdr:col>10</xdr:col>
      <xdr:colOff>114300</xdr:colOff>
      <xdr:row>72</xdr:row>
      <xdr:rowOff>159512</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2484354"/>
          <a:ext cx="889000" cy="19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87376</xdr:rowOff>
    </xdr:from>
    <xdr:to>
      <xdr:col>10</xdr:col>
      <xdr:colOff>165100</xdr:colOff>
      <xdr:row>76</xdr:row>
      <xdr:rowOff>17526</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2946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8653</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038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148717</xdr:rowOff>
    </xdr:from>
    <xdr:to>
      <xdr:col>6</xdr:col>
      <xdr:colOff>38100</xdr:colOff>
      <xdr:row>76</xdr:row>
      <xdr:rowOff>78867</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00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69994</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100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45593</xdr:rowOff>
    </xdr:from>
    <xdr:to>
      <xdr:col>24</xdr:col>
      <xdr:colOff>114300</xdr:colOff>
      <xdr:row>75</xdr:row>
      <xdr:rowOff>147194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290434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24020</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882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889</xdr:rowOff>
    </xdr:from>
    <xdr:to>
      <xdr:col>20</xdr:col>
      <xdr:colOff>38100</xdr:colOff>
      <xdr:row>75</xdr:row>
      <xdr:rowOff>102489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2859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73</xdr:row>
      <xdr:rowOff>119016</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2634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39370</xdr:rowOff>
    </xdr:from>
    <xdr:to>
      <xdr:col>15</xdr:col>
      <xdr:colOff>101600</xdr:colOff>
      <xdr:row>74</xdr:row>
      <xdr:rowOff>140970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272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72</xdr:row>
      <xdr:rowOff>157497</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2501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89154</xdr:rowOff>
    </xdr:from>
    <xdr:to>
      <xdr:col>10</xdr:col>
      <xdr:colOff>165100</xdr:colOff>
      <xdr:row>73</xdr:row>
      <xdr:rowOff>19304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2433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71</xdr:row>
      <xdr:rowOff>35831</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2208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72</xdr:row>
      <xdr:rowOff>108712</xdr:rowOff>
    </xdr:from>
    <xdr:to>
      <xdr:col>6</xdr:col>
      <xdr:colOff>38100</xdr:colOff>
      <xdr:row>73</xdr:row>
      <xdr:rowOff>38862</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2453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71</xdr:row>
      <xdr:rowOff>55389</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222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78367</xdr:rowOff>
    </xdr:from>
    <xdr:to>
      <xdr:col>24</xdr:col>
      <xdr:colOff>62865</xdr:colOff>
      <xdr:row>96</xdr:row>
      <xdr:rowOff>36807</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680317"/>
          <a:ext cx="1270" cy="815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40634</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6499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96</xdr:row>
      <xdr:rowOff>36807</xdr:rowOff>
    </xdr:from>
    <xdr:to>
      <xdr:col>24</xdr:col>
      <xdr:colOff>152400</xdr:colOff>
      <xdr:row>96</xdr:row>
      <xdr:rowOff>36807</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6496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25044</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455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78367</xdr:rowOff>
    </xdr:from>
    <xdr:to>
      <xdr:col>24</xdr:col>
      <xdr:colOff>152400</xdr:colOff>
      <xdr:row>91</xdr:row>
      <xdr:rowOff>78367</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680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44168</xdr:rowOff>
    </xdr:from>
    <xdr:to>
      <xdr:col>24</xdr:col>
      <xdr:colOff>63500</xdr:colOff>
      <xdr:row>95</xdr:row>
      <xdr:rowOff>117480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331918"/>
          <a:ext cx="838200" cy="73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92</xdr:row>
      <xdr:rowOff>122361</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58957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99484</xdr:rowOff>
    </xdr:from>
    <xdr:to>
      <xdr:col>24</xdr:col>
      <xdr:colOff>114300</xdr:colOff>
      <xdr:row>94</xdr:row>
      <xdr:rowOff>29634</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044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117480</xdr:rowOff>
    </xdr:from>
    <xdr:to>
      <xdr:col>19</xdr:col>
      <xdr:colOff>177800</xdr:colOff>
      <xdr:row>96</xdr:row>
      <xdr:rowOff>120383</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405230"/>
          <a:ext cx="889000" cy="174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114641</xdr:rowOff>
    </xdr:from>
    <xdr:to>
      <xdr:col>20</xdr:col>
      <xdr:colOff>38100</xdr:colOff>
      <xdr:row>95</xdr:row>
      <xdr:rowOff>44791</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230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61318</xdr:rowOff>
    </xdr:from>
    <xdr:ext cx="599010"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497795" y="16006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143153</xdr:rowOff>
    </xdr:from>
    <xdr:to>
      <xdr:col>15</xdr:col>
      <xdr:colOff>50800</xdr:colOff>
      <xdr:row>96</xdr:row>
      <xdr:rowOff>120383</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259453"/>
          <a:ext cx="889000" cy="320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136334</xdr:rowOff>
    </xdr:from>
    <xdr:to>
      <xdr:col>15</xdr:col>
      <xdr:colOff>101600</xdr:colOff>
      <xdr:row>96</xdr:row>
      <xdr:rowOff>66484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424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83011</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08795" y="16199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143153</xdr:rowOff>
    </xdr:from>
    <xdr:to>
      <xdr:col>10</xdr:col>
      <xdr:colOff>114300</xdr:colOff>
      <xdr:row>98</xdr:row>
      <xdr:rowOff>75600</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259453"/>
          <a:ext cx="889000" cy="618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29099</xdr:rowOff>
    </xdr:from>
    <xdr:to>
      <xdr:col>10</xdr:col>
      <xdr:colOff>165100</xdr:colOff>
      <xdr:row>94</xdr:row>
      <xdr:rowOff>130699</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14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147226</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19795" y="15920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53924</xdr:rowOff>
    </xdr:from>
    <xdr:to>
      <xdr:col>6</xdr:col>
      <xdr:colOff>38100</xdr:colOff>
      <xdr:row>97</xdr:row>
      <xdr:rowOff>155524</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684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601</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459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164818</xdr:rowOff>
    </xdr:from>
    <xdr:to>
      <xdr:col>24</xdr:col>
      <xdr:colOff>114300</xdr:colOff>
      <xdr:row>95</xdr:row>
      <xdr:rowOff>94968</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281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143245</xdr:rowOff>
    </xdr:from>
    <xdr:ext cx="599010"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259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66680</xdr:rowOff>
    </xdr:from>
    <xdr:to>
      <xdr:col>20</xdr:col>
      <xdr:colOff>38100</xdr:colOff>
      <xdr:row>95</xdr:row>
      <xdr:rowOff>168280</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35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159407</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497795" y="16447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69583</xdr:rowOff>
    </xdr:from>
    <xdr:to>
      <xdr:col>15</xdr:col>
      <xdr:colOff>101600</xdr:colOff>
      <xdr:row>96</xdr:row>
      <xdr:rowOff>171183</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528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162310</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621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92353</xdr:rowOff>
    </xdr:from>
    <xdr:to>
      <xdr:col>10</xdr:col>
      <xdr:colOff>165100</xdr:colOff>
      <xdr:row>95</xdr:row>
      <xdr:rowOff>22503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208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13630</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19795" y="16301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24800</xdr:rowOff>
    </xdr:from>
    <xdr:to>
      <xdr:col>6</xdr:col>
      <xdr:colOff>38100</xdr:colOff>
      <xdr:row>98</xdr:row>
      <xdr:rowOff>126400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82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117527</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919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137985</xdr:rowOff>
    </xdr:from>
    <xdr:to>
      <xdr:col>54</xdr:col>
      <xdr:colOff>189865</xdr:colOff>
      <xdr:row>39</xdr:row>
      <xdr:rowOff>71768</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795835"/>
          <a:ext cx="1270" cy="962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75595</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762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71768</xdr:rowOff>
    </xdr:from>
    <xdr:to>
      <xdr:col>55</xdr:col>
      <xdr:colOff>88900</xdr:colOff>
      <xdr:row>39</xdr:row>
      <xdr:rowOff>71768</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758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84662</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571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137985</xdr:rowOff>
    </xdr:from>
    <xdr:to>
      <xdr:col>55</xdr:col>
      <xdr:colOff>88900</xdr:colOff>
      <xdr:row>33</xdr:row>
      <xdr:rowOff>137985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795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5321</xdr:rowOff>
    </xdr:from>
    <xdr:to>
      <xdr:col>55</xdr:col>
      <xdr:colOff>0</xdr:colOff>
      <xdr:row>36</xdr:row>
      <xdr:rowOff>83338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177521"/>
          <a:ext cx="838200" cy="78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165714</xdr:rowOff>
    </xdr:from>
    <xdr:ext cx="534377"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3379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15837</xdr:rowOff>
    </xdr:from>
    <xdr:to>
      <xdr:col>55</xdr:col>
      <xdr:colOff>50800</xdr:colOff>
      <xdr:row>37</xdr:row>
      <xdr:rowOff>117437</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35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83338</xdr:rowOff>
    </xdr:from>
    <xdr:to>
      <xdr:col>50</xdr:col>
      <xdr:colOff>114300</xdr:colOff>
      <xdr:row>36</xdr:row>
      <xdr:rowOff>160718</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255538"/>
          <a:ext cx="889000" cy="77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52743</xdr:rowOff>
    </xdr:from>
    <xdr:to>
      <xdr:col>50</xdr:col>
      <xdr:colOff>165100</xdr:colOff>
      <xdr:row>37</xdr:row>
      <xdr:rowOff>154343</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39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145470</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72111" y="6489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148196</xdr:rowOff>
    </xdr:from>
    <xdr:to>
      <xdr:col>45</xdr:col>
      <xdr:colOff>177800</xdr:colOff>
      <xdr:row>36</xdr:row>
      <xdr:rowOff>160718</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7861300" y="6320396"/>
          <a:ext cx="889000" cy="12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38074</xdr:rowOff>
    </xdr:from>
    <xdr:to>
      <xdr:col>46</xdr:col>
      <xdr:colOff>38100</xdr:colOff>
      <xdr:row>37</xdr:row>
      <xdr:rowOff>139674</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81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130801</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6474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29</xdr:row>
      <xdr:rowOff>121158</xdr:rowOff>
    </xdr:from>
    <xdr:to>
      <xdr:col>41</xdr:col>
      <xdr:colOff>50800</xdr:colOff>
      <xdr:row>36</xdr:row>
      <xdr:rowOff>148196</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5093208"/>
          <a:ext cx="889000" cy="1227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60249</xdr:rowOff>
    </xdr:from>
    <xdr:to>
      <xdr:col>41</xdr:col>
      <xdr:colOff>101600</xdr:colOff>
      <xdr:row>37</xdr:row>
      <xdr:rowOff>161849</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403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152976</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94111" y="6496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5486</xdr:rowOff>
    </xdr:from>
    <xdr:to>
      <xdr:col>36</xdr:col>
      <xdr:colOff>165100</xdr:colOff>
      <xdr:row>30</xdr:row>
      <xdr:rowOff>107086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514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98213</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5241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125971</xdr:rowOff>
    </xdr:from>
    <xdr:to>
      <xdr:col>55</xdr:col>
      <xdr:colOff>50800</xdr:colOff>
      <xdr:row>36</xdr:row>
      <xdr:rowOff>56121</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126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148848</xdr:rowOff>
    </xdr:from>
    <xdr:ext cx="534377"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5978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32538</xdr:rowOff>
    </xdr:from>
    <xdr:to>
      <xdr:col>50</xdr:col>
      <xdr:colOff>165100</xdr:colOff>
      <xdr:row>36</xdr:row>
      <xdr:rowOff>134138</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204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150665</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72111" y="5979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109918</xdr:rowOff>
    </xdr:from>
    <xdr:to>
      <xdr:col>46</xdr:col>
      <xdr:colOff>38100</xdr:colOff>
      <xdr:row>37</xdr:row>
      <xdr:rowOff>40068</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282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56595</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057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97396</xdr:rowOff>
    </xdr:from>
    <xdr:to>
      <xdr:col>41</xdr:col>
      <xdr:colOff>101600</xdr:colOff>
      <xdr:row>37</xdr:row>
      <xdr:rowOff>27546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269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44073</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94111" y="604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29</xdr:row>
      <xdr:rowOff>70358</xdr:rowOff>
    </xdr:from>
    <xdr:to>
      <xdr:col>36</xdr:col>
      <xdr:colOff>165100</xdr:colOff>
      <xdr:row>30</xdr:row>
      <xdr:rowOff>508</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504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17035</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4817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102730</xdr:rowOff>
    </xdr:from>
    <xdr:to>
      <xdr:col>54</xdr:col>
      <xdr:colOff>189865</xdr:colOff>
      <xdr:row>59</xdr:row>
      <xdr:rowOff>101994</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846680"/>
          <a:ext cx="1270" cy="1370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105821</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22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101994</xdr:rowOff>
    </xdr:from>
    <xdr:to>
      <xdr:col>55</xdr:col>
      <xdr:colOff>88900</xdr:colOff>
      <xdr:row>59</xdr:row>
      <xdr:rowOff>101994</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217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49407</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621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102730</xdr:rowOff>
    </xdr:from>
    <xdr:to>
      <xdr:col>55</xdr:col>
      <xdr:colOff>88900</xdr:colOff>
      <xdr:row>51</xdr:row>
      <xdr:rowOff>102730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846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149517</xdr:rowOff>
    </xdr:from>
    <xdr:to>
      <xdr:col>55</xdr:col>
      <xdr:colOff>0</xdr:colOff>
      <xdr:row>55</xdr:row>
      <xdr:rowOff>3531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9639300" y="8893467"/>
          <a:ext cx="838200" cy="539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14520</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6157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36093</xdr:rowOff>
    </xdr:from>
    <xdr:to>
      <xdr:col>55</xdr:col>
      <xdr:colOff>50800</xdr:colOff>
      <xdr:row>56</xdr:row>
      <xdr:rowOff>137693</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637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168859</xdr:rowOff>
    </xdr:from>
    <xdr:to>
      <xdr:col>50</xdr:col>
      <xdr:colOff>114300</xdr:colOff>
      <xdr:row>55</xdr:row>
      <xdr:rowOff>3531</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8750300" y="9427159"/>
          <a:ext cx="889000" cy="6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60478</xdr:rowOff>
    </xdr:from>
    <xdr:to>
      <xdr:col>50</xdr:col>
      <xdr:colOff>165100</xdr:colOff>
      <xdr:row>57</xdr:row>
      <xdr:rowOff>162078</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83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153205</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9925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168859</xdr:rowOff>
    </xdr:from>
    <xdr:to>
      <xdr:col>45</xdr:col>
      <xdr:colOff>177800</xdr:colOff>
      <xdr:row>57</xdr:row>
      <xdr:rowOff>48819</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7861300" y="9427159"/>
          <a:ext cx="889000" cy="39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92570</xdr:rowOff>
    </xdr:from>
    <xdr:to>
      <xdr:col>46</xdr:col>
      <xdr:colOff>38100</xdr:colOff>
      <xdr:row>58</xdr:row>
      <xdr:rowOff>22720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86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13847</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9957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48819</xdr:rowOff>
    </xdr:from>
    <xdr:to>
      <xdr:col>41</xdr:col>
      <xdr:colOff>50800</xdr:colOff>
      <xdr:row>57</xdr:row>
      <xdr:rowOff>132804</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6972300" y="9821469"/>
          <a:ext cx="889000" cy="83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92494</xdr:rowOff>
    </xdr:from>
    <xdr:to>
      <xdr:col>41</xdr:col>
      <xdr:colOff>101600</xdr:colOff>
      <xdr:row>58</xdr:row>
      <xdr:rowOff>22644</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865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13771</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9957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1067</xdr:rowOff>
    </xdr:from>
    <xdr:to>
      <xdr:col>36</xdr:col>
      <xdr:colOff>165100</xdr:colOff>
      <xdr:row>57</xdr:row>
      <xdr:rowOff>102667</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773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119194</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9548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98717</xdr:rowOff>
    </xdr:from>
    <xdr:to>
      <xdr:col>55</xdr:col>
      <xdr:colOff>50800</xdr:colOff>
      <xdr:row>52</xdr:row>
      <xdr:rowOff>28867</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8842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13644</xdr:rowOff>
    </xdr:from>
    <xdr:ext cx="599010"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8757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124181</xdr:rowOff>
    </xdr:from>
    <xdr:to>
      <xdr:col>50</xdr:col>
      <xdr:colOff>165100</xdr:colOff>
      <xdr:row>55</xdr:row>
      <xdr:rowOff>54331</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382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70858</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9157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118059</xdr:rowOff>
    </xdr:from>
    <xdr:to>
      <xdr:col>46</xdr:col>
      <xdr:colOff>38100</xdr:colOff>
      <xdr:row>55</xdr:row>
      <xdr:rowOff>48209</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376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64736</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3111" y="9151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169469</xdr:rowOff>
    </xdr:from>
    <xdr:to>
      <xdr:col>41</xdr:col>
      <xdr:colOff>101600</xdr:colOff>
      <xdr:row>57</xdr:row>
      <xdr:rowOff>99619</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770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116146</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94111" y="9545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82004</xdr:rowOff>
    </xdr:from>
    <xdr:to>
      <xdr:col>36</xdr:col>
      <xdr:colOff>165100</xdr:colOff>
      <xdr:row>58</xdr:row>
      <xdr:rowOff>12154</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854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3281</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9947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93376</xdr:rowOff>
    </xdr:from>
    <xdr:to>
      <xdr:col>54</xdr:col>
      <xdr:colOff>189865</xdr:colOff>
      <xdr:row>79</xdr:row>
      <xdr:rowOff>95858</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094876"/>
          <a:ext cx="1270" cy="1545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99685</xdr:rowOff>
    </xdr:from>
    <xdr:ext cx="378565"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6442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95858</xdr:rowOff>
    </xdr:from>
    <xdr:to>
      <xdr:col>55</xdr:col>
      <xdr:colOff>88900</xdr:colOff>
      <xdr:row>79</xdr:row>
      <xdr:rowOff>95858</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640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40053</xdr:rowOff>
    </xdr:from>
    <xdr:ext cx="534377"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1870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93376</xdr:rowOff>
    </xdr:from>
    <xdr:to>
      <xdr:col>55</xdr:col>
      <xdr:colOff>88900</xdr:colOff>
      <xdr:row>70</xdr:row>
      <xdr:rowOff>93376</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094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93376</xdr:rowOff>
    </xdr:from>
    <xdr:to>
      <xdr:col>55</xdr:col>
      <xdr:colOff>0</xdr:colOff>
      <xdr:row>74</xdr:row>
      <xdr:rowOff>111451</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9639300" y="12094876"/>
          <a:ext cx="838200" cy="703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123872</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3255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145445</xdr:rowOff>
    </xdr:from>
    <xdr:to>
      <xdr:col>55</xdr:col>
      <xdr:colOff>50800</xdr:colOff>
      <xdr:row>78</xdr:row>
      <xdr:rowOff>75595</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347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2964</xdr:rowOff>
    </xdr:from>
    <xdr:to>
      <xdr:col>50</xdr:col>
      <xdr:colOff>114300</xdr:colOff>
      <xdr:row>74</xdr:row>
      <xdr:rowOff>111451</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8750300" y="12690264"/>
          <a:ext cx="889000" cy="108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28843</xdr:rowOff>
    </xdr:from>
    <xdr:to>
      <xdr:col>50</xdr:col>
      <xdr:colOff>165100</xdr:colOff>
      <xdr:row>78</xdr:row>
      <xdr:rowOff>130443</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401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121570</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3494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2964</xdr:rowOff>
    </xdr:from>
    <xdr:to>
      <xdr:col>45</xdr:col>
      <xdr:colOff>177800</xdr:colOff>
      <xdr:row>77</xdr:row>
      <xdr:rowOff>20534</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7861300" y="12690264"/>
          <a:ext cx="889000" cy="53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51149</xdr:rowOff>
    </xdr:from>
    <xdr:to>
      <xdr:col>46</xdr:col>
      <xdr:colOff>38100</xdr:colOff>
      <xdr:row>78</xdr:row>
      <xdr:rowOff>152749</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424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143876</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3516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20534</xdr:rowOff>
    </xdr:from>
    <xdr:to>
      <xdr:col>41</xdr:col>
      <xdr:colOff>50800</xdr:colOff>
      <xdr:row>77</xdr:row>
      <xdr:rowOff>138540</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6972300" y="13222184"/>
          <a:ext cx="889000" cy="11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28550</xdr:rowOff>
    </xdr:from>
    <xdr:to>
      <xdr:col>41</xdr:col>
      <xdr:colOff>101600</xdr:colOff>
      <xdr:row>78</xdr:row>
      <xdr:rowOff>130150</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4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121277</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3494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133428</xdr:rowOff>
    </xdr:from>
    <xdr:to>
      <xdr:col>36</xdr:col>
      <xdr:colOff>165100</xdr:colOff>
      <xdr:row>78</xdr:row>
      <xdr:rowOff>63578</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335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54705</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427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70</xdr:row>
      <xdr:rowOff>42576</xdr:rowOff>
    </xdr:from>
    <xdr:to>
      <xdr:col>55</xdr:col>
      <xdr:colOff>50800</xdr:colOff>
      <xdr:row>70</xdr:row>
      <xdr:rowOff>144176</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2044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69</xdr:row>
      <xdr:rowOff>167053</xdr:rowOff>
    </xdr:from>
    <xdr:ext cx="534377"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1997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60651</xdr:rowOff>
    </xdr:from>
    <xdr:to>
      <xdr:col>50</xdr:col>
      <xdr:colOff>165100</xdr:colOff>
      <xdr:row>74</xdr:row>
      <xdr:rowOff>162251</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2747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7328</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372111" y="12523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123614</xdr:rowOff>
    </xdr:from>
    <xdr:to>
      <xdr:col>46</xdr:col>
      <xdr:colOff>38100</xdr:colOff>
      <xdr:row>74</xdr:row>
      <xdr:rowOff>53764</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2639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70291</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483111" y="12414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141184</xdr:rowOff>
    </xdr:from>
    <xdr:to>
      <xdr:col>41</xdr:col>
      <xdr:colOff>101600</xdr:colOff>
      <xdr:row>77</xdr:row>
      <xdr:rowOff>71334</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171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87861</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594111" y="12946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87740</xdr:rowOff>
    </xdr:from>
    <xdr:to>
      <xdr:col>36</xdr:col>
      <xdr:colOff>165100</xdr:colOff>
      <xdr:row>78</xdr:row>
      <xdr:rowOff>17890</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289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34417</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05111" y="13064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a:extLst>
            <a:ext uri="{FF2B5EF4-FFF2-40B4-BE49-F238E27FC236}">
              <a16:creationId xmlns:a16="http://schemas.microsoft.com/office/drawing/2014/main" id="{00000000-0008-0000-06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14808</xdr:rowOff>
    </xdr:from>
    <xdr:to>
      <xdr:col>54</xdr:col>
      <xdr:colOff>189865</xdr:colOff>
      <xdr:row>98</xdr:row>
      <xdr:rowOff>39255</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10475595" y="15445308"/>
          <a:ext cx="1270" cy="1396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43082</xdr:rowOff>
    </xdr:from>
    <xdr:ext cx="534377" cy="259045"/>
    <xdr:sp macro="" textlink="">
      <xdr:nvSpPr>
        <xdr:cNvPr id="460" name="普通建設事業費 （ うち更新整備　）最小値テキスト">
          <a:extLst>
            <a:ext uri="{FF2B5EF4-FFF2-40B4-BE49-F238E27FC236}">
              <a16:creationId xmlns:a16="http://schemas.microsoft.com/office/drawing/2014/main" id="{00000000-0008-0000-0600-0000CC010000}"/>
            </a:ext>
          </a:extLst>
        </xdr:cNvPr>
        <xdr:cNvSpPr txBox="1"/>
      </xdr:nvSpPr>
      <xdr:spPr>
        <a:xfrm>
          <a:off x="10528300" y="1684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39255</xdr:rowOff>
    </xdr:from>
    <xdr:to>
      <xdr:col>55</xdr:col>
      <xdr:colOff>88900</xdr:colOff>
      <xdr:row>98</xdr:row>
      <xdr:rowOff>39255</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684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132935</xdr:rowOff>
    </xdr:from>
    <xdr:ext cx="599010" cy="259045"/>
    <xdr:sp macro="" textlink="">
      <xdr:nvSpPr>
        <xdr:cNvPr id="462" name="普通建設事業費 （ うち更新整備　）最大値テキスト">
          <a:extLst>
            <a:ext uri="{FF2B5EF4-FFF2-40B4-BE49-F238E27FC236}">
              <a16:creationId xmlns:a16="http://schemas.microsoft.com/office/drawing/2014/main" id="{00000000-0008-0000-0600-0000CE010000}"/>
            </a:ext>
          </a:extLst>
        </xdr:cNvPr>
        <xdr:cNvSpPr txBox="1"/>
      </xdr:nvSpPr>
      <xdr:spPr>
        <a:xfrm>
          <a:off x="10528300" y="15220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14808</xdr:rowOff>
    </xdr:from>
    <xdr:to>
      <xdr:col>55</xdr:col>
      <xdr:colOff>88900</xdr:colOff>
      <xdr:row>90</xdr:row>
      <xdr:rowOff>14808</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5445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89839</xdr:rowOff>
    </xdr:from>
    <xdr:to>
      <xdr:col>55</xdr:col>
      <xdr:colOff>0</xdr:colOff>
      <xdr:row>97</xdr:row>
      <xdr:rowOff>98437</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9639300" y="16720489"/>
          <a:ext cx="838200" cy="8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148886</xdr:rowOff>
    </xdr:from>
    <xdr:ext cx="534377" cy="259045"/>
    <xdr:sp macro="" textlink="">
      <xdr:nvSpPr>
        <xdr:cNvPr id="465" name="普通建設事業費 （ うち更新整備　）平均値テキスト">
          <a:extLst>
            <a:ext uri="{FF2B5EF4-FFF2-40B4-BE49-F238E27FC236}">
              <a16:creationId xmlns:a16="http://schemas.microsoft.com/office/drawing/2014/main" id="{00000000-0008-0000-0600-0000D1010000}"/>
            </a:ext>
          </a:extLst>
        </xdr:cNvPr>
        <xdr:cNvSpPr txBox="1"/>
      </xdr:nvSpPr>
      <xdr:spPr>
        <a:xfrm>
          <a:off x="10528300" y="162651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126009</xdr:rowOff>
    </xdr:from>
    <xdr:to>
      <xdr:col>55</xdr:col>
      <xdr:colOff>50800</xdr:colOff>
      <xdr:row>96</xdr:row>
      <xdr:rowOff>56159</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10426700" y="16413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98437</xdr:rowOff>
    </xdr:from>
    <xdr:to>
      <xdr:col>50</xdr:col>
      <xdr:colOff>114300</xdr:colOff>
      <xdr:row>98</xdr:row>
      <xdr:rowOff>66853</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8750300" y="16729087"/>
          <a:ext cx="889000" cy="139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116433</xdr:rowOff>
    </xdr:from>
    <xdr:to>
      <xdr:col>50</xdr:col>
      <xdr:colOff>165100</xdr:colOff>
      <xdr:row>97</xdr:row>
      <xdr:rowOff>46583</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9588500" y="1657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63110</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72111" y="16350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53480</xdr:rowOff>
    </xdr:from>
    <xdr:to>
      <xdr:col>45</xdr:col>
      <xdr:colOff>177800</xdr:colOff>
      <xdr:row>98</xdr:row>
      <xdr:rowOff>66853</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7861300" y="16855580"/>
          <a:ext cx="889000" cy="13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131077</xdr:rowOff>
    </xdr:from>
    <xdr:to>
      <xdr:col>46</xdr:col>
      <xdr:colOff>38100</xdr:colOff>
      <xdr:row>97</xdr:row>
      <xdr:rowOff>61227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8699500" y="1659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77754</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483111" y="16365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157378</xdr:rowOff>
    </xdr:from>
    <xdr:to>
      <xdr:col>41</xdr:col>
      <xdr:colOff>50800</xdr:colOff>
      <xdr:row>98</xdr:row>
      <xdr:rowOff>53480</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6972300" y="16788028"/>
          <a:ext cx="889000" cy="67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167666</xdr:rowOff>
    </xdr:from>
    <xdr:to>
      <xdr:col>41</xdr:col>
      <xdr:colOff>101600</xdr:colOff>
      <xdr:row>97</xdr:row>
      <xdr:rowOff>97816</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7810500" y="16626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114343</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94111" y="16402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106668</xdr:rowOff>
    </xdr:from>
    <xdr:to>
      <xdr:col>36</xdr:col>
      <xdr:colOff>165100</xdr:colOff>
      <xdr:row>97</xdr:row>
      <xdr:rowOff>36818</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6921500" y="165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53345</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05111" y="16341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39039</xdr:rowOff>
    </xdr:from>
    <xdr:to>
      <xdr:col>55</xdr:col>
      <xdr:colOff>50800</xdr:colOff>
      <xdr:row>97</xdr:row>
      <xdr:rowOff>140639</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10426700" y="16669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125416</xdr:rowOff>
    </xdr:from>
    <xdr:ext cx="534377" cy="259045"/>
    <xdr:sp macro="" textlink="">
      <xdr:nvSpPr>
        <xdr:cNvPr id="484" name="普通建設事業費 （ うち更新整備　）該当値テキスト">
          <a:extLst>
            <a:ext uri="{FF2B5EF4-FFF2-40B4-BE49-F238E27FC236}">
              <a16:creationId xmlns:a16="http://schemas.microsoft.com/office/drawing/2014/main" id="{00000000-0008-0000-0600-0000E4010000}"/>
            </a:ext>
          </a:extLst>
        </xdr:cNvPr>
        <xdr:cNvSpPr txBox="1"/>
      </xdr:nvSpPr>
      <xdr:spPr>
        <a:xfrm>
          <a:off x="10528300" y="16584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47637</xdr:rowOff>
    </xdr:from>
    <xdr:to>
      <xdr:col>50</xdr:col>
      <xdr:colOff>165100</xdr:colOff>
      <xdr:row>97</xdr:row>
      <xdr:rowOff>149237</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9588500" y="16678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140364</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372111" y="16771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16053</xdr:rowOff>
    </xdr:from>
    <xdr:to>
      <xdr:col>46</xdr:col>
      <xdr:colOff>38100</xdr:colOff>
      <xdr:row>98</xdr:row>
      <xdr:rowOff>117653</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8699500" y="16818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108780</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483111" y="16910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2680</xdr:rowOff>
    </xdr:from>
    <xdr:to>
      <xdr:col>41</xdr:col>
      <xdr:colOff>101600</xdr:colOff>
      <xdr:row>98</xdr:row>
      <xdr:rowOff>104280</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7810500" y="168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95407</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594111" y="16897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106578</xdr:rowOff>
    </xdr:from>
    <xdr:to>
      <xdr:col>36</xdr:col>
      <xdr:colOff>165100</xdr:colOff>
      <xdr:row>98</xdr:row>
      <xdr:rowOff>36728</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6921500" y="16737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27855</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705111" y="16829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21970</xdr:rowOff>
    </xdr:from>
    <xdr:ext cx="46717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78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33564</xdr:rowOff>
    </xdr:from>
    <xdr:to>
      <xdr:col>85</xdr:col>
      <xdr:colOff>126364</xdr:colOff>
      <xdr:row>39</xdr:row>
      <xdr:rowOff>98878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177064"/>
          <a:ext cx="1269" cy="1608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151691</xdr:rowOff>
    </xdr:from>
    <xdr:ext cx="469744"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4952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33564</xdr:rowOff>
    </xdr:from>
    <xdr:to>
      <xdr:col>86</xdr:col>
      <xdr:colOff>25400</xdr:colOff>
      <xdr:row>30</xdr:row>
      <xdr:rowOff>33564</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177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109655</xdr:rowOff>
    </xdr:from>
    <xdr:to>
      <xdr:col>85</xdr:col>
      <xdr:colOff>127000</xdr:colOff>
      <xdr:row>39</xdr:row>
      <xdr:rowOff>84836</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5481300" y="5767505"/>
          <a:ext cx="838200" cy="1003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36829</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3804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13952</xdr:rowOff>
    </xdr:from>
    <xdr:to>
      <xdr:col>85</xdr:col>
      <xdr:colOff>177800</xdr:colOff>
      <xdr:row>38</xdr:row>
      <xdr:rowOff>115552</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529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109655</xdr:rowOff>
    </xdr:from>
    <xdr:to>
      <xdr:col>81</xdr:col>
      <xdr:colOff>50800</xdr:colOff>
      <xdr:row>39</xdr:row>
      <xdr:rowOff>18052</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4592300" y="5767505"/>
          <a:ext cx="889000" cy="937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126292</xdr:rowOff>
    </xdr:from>
    <xdr:to>
      <xdr:col>81</xdr:col>
      <xdr:colOff>101600</xdr:colOff>
      <xdr:row>38</xdr:row>
      <xdr:rowOff>56442</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469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47569</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562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18052</xdr:rowOff>
    </xdr:from>
    <xdr:to>
      <xdr:col>76</xdr:col>
      <xdr:colOff>114300</xdr:colOff>
      <xdr:row>39</xdr:row>
      <xdr:rowOff>26706</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3703300" y="6704602"/>
          <a:ext cx="889000" cy="8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115189</xdr:rowOff>
    </xdr:from>
    <xdr:to>
      <xdr:col>76</xdr:col>
      <xdr:colOff>165100</xdr:colOff>
      <xdr:row>38</xdr:row>
      <xdr:rowOff>45339</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45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61866</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23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26706</xdr:rowOff>
    </xdr:from>
    <xdr:to>
      <xdr:col>71</xdr:col>
      <xdr:colOff>177800</xdr:colOff>
      <xdr:row>39</xdr:row>
      <xdr:rowOff>42055</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flipV="1">
          <a:off x="12814300" y="6713256"/>
          <a:ext cx="889000" cy="15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102779</xdr:rowOff>
    </xdr:from>
    <xdr:to>
      <xdr:col>72</xdr:col>
      <xdr:colOff>38100</xdr:colOff>
      <xdr:row>39</xdr:row>
      <xdr:rowOff>32929</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617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49456</xdr:rowOff>
    </xdr:from>
    <xdr:ext cx="378565"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4017" y="63931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102779</xdr:rowOff>
    </xdr:from>
    <xdr:to>
      <xdr:col>67</xdr:col>
      <xdr:colOff>101600</xdr:colOff>
      <xdr:row>38</xdr:row>
      <xdr:rowOff>32930</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44642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49456</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6221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34036</xdr:rowOff>
    </xdr:from>
    <xdr:to>
      <xdr:col>85</xdr:col>
      <xdr:colOff>177800</xdr:colOff>
      <xdr:row>39</xdr:row>
      <xdr:rowOff>135636</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720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120413</xdr:rowOff>
    </xdr:from>
    <xdr:ext cx="313932"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63551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58855</xdr:rowOff>
    </xdr:from>
    <xdr:to>
      <xdr:col>81</xdr:col>
      <xdr:colOff>101600</xdr:colOff>
      <xdr:row>33</xdr:row>
      <xdr:rowOff>160455</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571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32</xdr:row>
      <xdr:rowOff>5532</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46428" y="5491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138702</xdr:rowOff>
    </xdr:from>
    <xdr:to>
      <xdr:col>76</xdr:col>
      <xdr:colOff>165100</xdr:colOff>
      <xdr:row>39</xdr:row>
      <xdr:rowOff>68852</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653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59979</xdr:rowOff>
    </xdr:from>
    <xdr:ext cx="378565"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03017" y="67465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147356</xdr:rowOff>
    </xdr:from>
    <xdr:to>
      <xdr:col>72</xdr:col>
      <xdr:colOff>38100</xdr:colOff>
      <xdr:row>39</xdr:row>
      <xdr:rowOff>77506</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662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68633</xdr:rowOff>
    </xdr:from>
    <xdr:ext cx="378565"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514017" y="67551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162705</xdr:rowOff>
    </xdr:from>
    <xdr:to>
      <xdr:col>67</xdr:col>
      <xdr:colOff>101600</xdr:colOff>
      <xdr:row>39</xdr:row>
      <xdr:rowOff>92855</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67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83982</xdr:rowOff>
    </xdr:from>
    <xdr:ext cx="378565"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625017" y="67705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70015</xdr:rowOff>
    </xdr:from>
    <xdr:to>
      <xdr:col>85</xdr:col>
      <xdr:colOff>126364</xdr:colOff>
      <xdr:row>78</xdr:row>
      <xdr:rowOff>81750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242965"/>
          <a:ext cx="1269" cy="1211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85577</xdr:rowOff>
    </xdr:from>
    <xdr:ext cx="469744"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458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81750</xdr:rowOff>
    </xdr:from>
    <xdr:to>
      <xdr:col>86</xdr:col>
      <xdr:colOff>25400</xdr:colOff>
      <xdr:row>78</xdr:row>
      <xdr:rowOff>81750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454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16692</xdr:rowOff>
    </xdr:from>
    <xdr:ext cx="534377"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2018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70015</xdr:rowOff>
    </xdr:from>
    <xdr:to>
      <xdr:col>86</xdr:col>
      <xdr:colOff>25400</xdr:colOff>
      <xdr:row>71</xdr:row>
      <xdr:rowOff>70015</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24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23267</xdr:rowOff>
    </xdr:from>
    <xdr:to>
      <xdr:col>85</xdr:col>
      <xdr:colOff>127000</xdr:colOff>
      <xdr:row>77</xdr:row>
      <xdr:rowOff>39573</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5481300" y="13224917"/>
          <a:ext cx="838200" cy="16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139971</xdr:rowOff>
    </xdr:from>
    <xdr:ext cx="534377"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26558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117094</xdr:rowOff>
    </xdr:from>
    <xdr:to>
      <xdr:col>85</xdr:col>
      <xdr:colOff>177800</xdr:colOff>
      <xdr:row>75</xdr:row>
      <xdr:rowOff>47244</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28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23267</xdr:rowOff>
    </xdr:from>
    <xdr:to>
      <xdr:col>81</xdr:col>
      <xdr:colOff>50800</xdr:colOff>
      <xdr:row>77</xdr:row>
      <xdr:rowOff>42831</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4592300" y="13224917"/>
          <a:ext cx="889000" cy="19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113379</xdr:rowOff>
    </xdr:from>
    <xdr:to>
      <xdr:col>81</xdr:col>
      <xdr:colOff>101600</xdr:colOff>
      <xdr:row>75</xdr:row>
      <xdr:rowOff>43529</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2800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60056</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4111" y="12575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42831</xdr:rowOff>
    </xdr:from>
    <xdr:to>
      <xdr:col>76</xdr:col>
      <xdr:colOff>114300</xdr:colOff>
      <xdr:row>77</xdr:row>
      <xdr:rowOff>49403</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3703300" y="13244481"/>
          <a:ext cx="889000" cy="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112522</xdr:rowOff>
    </xdr:from>
    <xdr:to>
      <xdr:col>76</xdr:col>
      <xdr:colOff>165100</xdr:colOff>
      <xdr:row>75</xdr:row>
      <xdr:rowOff>42672</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279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59199</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257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45002</xdr:rowOff>
    </xdr:from>
    <xdr:to>
      <xdr:col>71</xdr:col>
      <xdr:colOff>177800</xdr:colOff>
      <xdr:row>77</xdr:row>
      <xdr:rowOff>49403</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2814300" y="13246652"/>
          <a:ext cx="889000" cy="4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113455</xdr:rowOff>
    </xdr:from>
    <xdr:to>
      <xdr:col>72</xdr:col>
      <xdr:colOff>38100</xdr:colOff>
      <xdr:row>75</xdr:row>
      <xdr:rowOff>43605</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280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60132</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36111" y="12575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157328</xdr:rowOff>
    </xdr:from>
    <xdr:to>
      <xdr:col>67</xdr:col>
      <xdr:colOff>101600</xdr:colOff>
      <xdr:row>75</xdr:row>
      <xdr:rowOff>87478</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284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104005</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47111" y="12619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160223</xdr:rowOff>
    </xdr:from>
    <xdr:to>
      <xdr:col>85</xdr:col>
      <xdr:colOff>177800</xdr:colOff>
      <xdr:row>77</xdr:row>
      <xdr:rowOff>90373</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3190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138650</xdr:rowOff>
    </xdr:from>
    <xdr:ext cx="534377"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3168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143917</xdr:rowOff>
    </xdr:from>
    <xdr:to>
      <xdr:col>81</xdr:col>
      <xdr:colOff>101600</xdr:colOff>
      <xdr:row>77</xdr:row>
      <xdr:rowOff>74067</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3174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65194</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14111" y="13266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163481</xdr:rowOff>
    </xdr:from>
    <xdr:to>
      <xdr:col>76</xdr:col>
      <xdr:colOff>165100</xdr:colOff>
      <xdr:row>77</xdr:row>
      <xdr:rowOff>93631</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319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84758</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325111" y="1328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170053</xdr:rowOff>
    </xdr:from>
    <xdr:to>
      <xdr:col>72</xdr:col>
      <xdr:colOff>38100</xdr:colOff>
      <xdr:row>77</xdr:row>
      <xdr:rowOff>100203</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3200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91330</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36111" y="13292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165652</xdr:rowOff>
    </xdr:from>
    <xdr:to>
      <xdr:col>67</xdr:col>
      <xdr:colOff>101600</xdr:colOff>
      <xdr:row>77</xdr:row>
      <xdr:rowOff>95802</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319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86929</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47111" y="13288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積立金グラフ枠">
          <a:extLst>
            <a:ext uri="{FF2B5EF4-FFF2-40B4-BE49-F238E27FC236}">
              <a16:creationId xmlns:a16="http://schemas.microsoft.com/office/drawing/2014/main" id="{00000000-0008-0000-06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119076</xdr:rowOff>
    </xdr:from>
    <xdr:to>
      <xdr:col>85</xdr:col>
      <xdr:colOff>126364</xdr:colOff>
      <xdr:row>99</xdr:row>
      <xdr:rowOff>76819</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6317595" y="15549576"/>
          <a:ext cx="1269" cy="1500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80646</xdr:rowOff>
    </xdr:from>
    <xdr:ext cx="469744" cy="259045"/>
    <xdr:sp macro="" textlink="">
      <xdr:nvSpPr>
        <xdr:cNvPr id="684" name="積立金最小値テキスト">
          <a:extLst>
            <a:ext uri="{FF2B5EF4-FFF2-40B4-BE49-F238E27FC236}">
              <a16:creationId xmlns:a16="http://schemas.microsoft.com/office/drawing/2014/main" id="{00000000-0008-0000-0600-0000AC020000}"/>
            </a:ext>
          </a:extLst>
        </xdr:cNvPr>
        <xdr:cNvSpPr txBox="1"/>
      </xdr:nvSpPr>
      <xdr:spPr>
        <a:xfrm>
          <a:off x="16370300" y="17054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76819</xdr:rowOff>
    </xdr:from>
    <xdr:to>
      <xdr:col>86</xdr:col>
      <xdr:colOff>25400</xdr:colOff>
      <xdr:row>99</xdr:row>
      <xdr:rowOff>76819</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7050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65753</xdr:rowOff>
    </xdr:from>
    <xdr:ext cx="534377" cy="259045"/>
    <xdr:sp macro="" textlink="">
      <xdr:nvSpPr>
        <xdr:cNvPr id="686" name="積立金最大値テキスト">
          <a:extLst>
            <a:ext uri="{FF2B5EF4-FFF2-40B4-BE49-F238E27FC236}">
              <a16:creationId xmlns:a16="http://schemas.microsoft.com/office/drawing/2014/main" id="{00000000-0008-0000-0600-0000AE020000}"/>
            </a:ext>
          </a:extLst>
        </xdr:cNvPr>
        <xdr:cNvSpPr txBox="1"/>
      </xdr:nvSpPr>
      <xdr:spPr>
        <a:xfrm>
          <a:off x="16370300" y="15324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119076</xdr:rowOff>
    </xdr:from>
    <xdr:to>
      <xdr:col>86</xdr:col>
      <xdr:colOff>25400</xdr:colOff>
      <xdr:row>90</xdr:row>
      <xdr:rowOff>119076</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5549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70940</xdr:rowOff>
    </xdr:from>
    <xdr:to>
      <xdr:col>85</xdr:col>
      <xdr:colOff>127000</xdr:colOff>
      <xdr:row>98</xdr:row>
      <xdr:rowOff>108088</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5481300" y="16873040"/>
          <a:ext cx="838200" cy="37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23423</xdr:rowOff>
    </xdr:from>
    <xdr:ext cx="534377" cy="259045"/>
    <xdr:sp macro="" textlink="">
      <xdr:nvSpPr>
        <xdr:cNvPr id="689" name="積立金平均値テキスト">
          <a:extLst>
            <a:ext uri="{FF2B5EF4-FFF2-40B4-BE49-F238E27FC236}">
              <a16:creationId xmlns:a16="http://schemas.microsoft.com/office/drawing/2014/main" id="{00000000-0008-0000-0600-0000B1020000}"/>
            </a:ext>
          </a:extLst>
        </xdr:cNvPr>
        <xdr:cNvSpPr txBox="1"/>
      </xdr:nvSpPr>
      <xdr:spPr>
        <a:xfrm>
          <a:off x="16370300" y="164826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546</xdr:rowOff>
    </xdr:from>
    <xdr:to>
      <xdr:col>85</xdr:col>
      <xdr:colOff>177800</xdr:colOff>
      <xdr:row>97</xdr:row>
      <xdr:rowOff>102146</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6268700" y="16631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121543</xdr:rowOff>
    </xdr:from>
    <xdr:to>
      <xdr:col>81</xdr:col>
      <xdr:colOff>50800</xdr:colOff>
      <xdr:row>98</xdr:row>
      <xdr:rowOff>70940</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4592300" y="16580743"/>
          <a:ext cx="889000" cy="292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35554</xdr:rowOff>
    </xdr:from>
    <xdr:to>
      <xdr:col>81</xdr:col>
      <xdr:colOff>101600</xdr:colOff>
      <xdr:row>97</xdr:row>
      <xdr:rowOff>137154</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5430500" y="16666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153681</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14111" y="16441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121543</xdr:rowOff>
    </xdr:from>
    <xdr:to>
      <xdr:col>76</xdr:col>
      <xdr:colOff>114300</xdr:colOff>
      <xdr:row>98</xdr:row>
      <xdr:rowOff>64263</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3703300" y="16580743"/>
          <a:ext cx="889000" cy="285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23651</xdr:rowOff>
    </xdr:from>
    <xdr:to>
      <xdr:col>76</xdr:col>
      <xdr:colOff>165100</xdr:colOff>
      <xdr:row>97</xdr:row>
      <xdr:rowOff>125251</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4541500" y="16654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116378</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6747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45599</xdr:rowOff>
    </xdr:from>
    <xdr:to>
      <xdr:col>71</xdr:col>
      <xdr:colOff>177800</xdr:colOff>
      <xdr:row>98</xdr:row>
      <xdr:rowOff>64263</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a:off x="12814300" y="16504799"/>
          <a:ext cx="889000" cy="361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10016</xdr:rowOff>
    </xdr:from>
    <xdr:to>
      <xdr:col>72</xdr:col>
      <xdr:colOff>38100</xdr:colOff>
      <xdr:row>97</xdr:row>
      <xdr:rowOff>111616</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3652500" y="16640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128143</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6415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6784</xdr:rowOff>
    </xdr:from>
    <xdr:to>
      <xdr:col>67</xdr:col>
      <xdr:colOff>101600</xdr:colOff>
      <xdr:row>98</xdr:row>
      <xdr:rowOff>108384</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2763500" y="1680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99511</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47111" y="16901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57288</xdr:rowOff>
    </xdr:from>
    <xdr:to>
      <xdr:col>85</xdr:col>
      <xdr:colOff>177800</xdr:colOff>
      <xdr:row>98</xdr:row>
      <xdr:rowOff>158888</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6268700" y="16859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35715</xdr:rowOff>
    </xdr:from>
    <xdr:ext cx="469744" cy="259045"/>
    <xdr:sp macro="" textlink="">
      <xdr:nvSpPr>
        <xdr:cNvPr id="708" name="積立金該当値テキスト">
          <a:extLst>
            <a:ext uri="{FF2B5EF4-FFF2-40B4-BE49-F238E27FC236}">
              <a16:creationId xmlns:a16="http://schemas.microsoft.com/office/drawing/2014/main" id="{00000000-0008-0000-0600-0000C4020000}"/>
            </a:ext>
          </a:extLst>
        </xdr:cNvPr>
        <xdr:cNvSpPr txBox="1"/>
      </xdr:nvSpPr>
      <xdr:spPr>
        <a:xfrm>
          <a:off x="16370300" y="16837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20140</xdr:rowOff>
    </xdr:from>
    <xdr:to>
      <xdr:col>81</xdr:col>
      <xdr:colOff>101600</xdr:colOff>
      <xdr:row>98</xdr:row>
      <xdr:rowOff>121740</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5430500" y="1682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112867</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5214111" y="16914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70743</xdr:rowOff>
    </xdr:from>
    <xdr:to>
      <xdr:col>76</xdr:col>
      <xdr:colOff>165100</xdr:colOff>
      <xdr:row>97</xdr:row>
      <xdr:rowOff>893</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4541500" y="16529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17420</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4325111" y="16305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13463</xdr:rowOff>
    </xdr:from>
    <xdr:to>
      <xdr:col>72</xdr:col>
      <xdr:colOff>38100</xdr:colOff>
      <xdr:row>98</xdr:row>
      <xdr:rowOff>115063</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3652500" y="1681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106190</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3436111" y="16908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166249</xdr:rowOff>
    </xdr:from>
    <xdr:to>
      <xdr:col>67</xdr:col>
      <xdr:colOff>101600</xdr:colOff>
      <xdr:row>96</xdr:row>
      <xdr:rowOff>96399</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2763500" y="1645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112926</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2547111" y="16229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a:extLst>
            <a:ext uri="{FF2B5EF4-FFF2-40B4-BE49-F238E27FC236}">
              <a16:creationId xmlns:a16="http://schemas.microsoft.com/office/drawing/2014/main" id="{00000000-0008-0000-06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125657</xdr:rowOff>
    </xdr:from>
    <xdr:to>
      <xdr:col>116</xdr:col>
      <xdr:colOff>62864</xdr:colOff>
      <xdr:row>39</xdr:row>
      <xdr:rowOff>98878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2159595" y="5269157"/>
          <a:ext cx="1269" cy="1516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3" name="投資及び出資金最小値テキスト">
          <a:extLst>
            <a:ext uri="{FF2B5EF4-FFF2-40B4-BE49-F238E27FC236}">
              <a16:creationId xmlns:a16="http://schemas.microsoft.com/office/drawing/2014/main" id="{00000000-0008-0000-0600-0000E7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72334</xdr:rowOff>
    </xdr:from>
    <xdr:ext cx="469744" cy="259045"/>
    <xdr:sp macro="" textlink="">
      <xdr:nvSpPr>
        <xdr:cNvPr id="745" name="投資及び出資金最大値テキスト">
          <a:extLst>
            <a:ext uri="{FF2B5EF4-FFF2-40B4-BE49-F238E27FC236}">
              <a16:creationId xmlns:a16="http://schemas.microsoft.com/office/drawing/2014/main" id="{00000000-0008-0000-0600-0000E9020000}"/>
            </a:ext>
          </a:extLst>
        </xdr:cNvPr>
        <xdr:cNvSpPr txBox="1"/>
      </xdr:nvSpPr>
      <xdr:spPr>
        <a:xfrm>
          <a:off x="22212300" y="5044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125657</xdr:rowOff>
    </xdr:from>
    <xdr:to>
      <xdr:col>116</xdr:col>
      <xdr:colOff>152400</xdr:colOff>
      <xdr:row>30</xdr:row>
      <xdr:rowOff>125657</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5269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144599</xdr:rowOff>
    </xdr:from>
    <xdr:to>
      <xdr:col>116</xdr:col>
      <xdr:colOff>63500</xdr:colOff>
      <xdr:row>35</xdr:row>
      <xdr:rowOff>148191</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1323300" y="6145349"/>
          <a:ext cx="838200" cy="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90840</xdr:rowOff>
    </xdr:from>
    <xdr:ext cx="469744" cy="259045"/>
    <xdr:sp macro="" textlink="">
      <xdr:nvSpPr>
        <xdr:cNvPr id="748" name="投資及び出資金平均値テキスト">
          <a:extLst>
            <a:ext uri="{FF2B5EF4-FFF2-40B4-BE49-F238E27FC236}">
              <a16:creationId xmlns:a16="http://schemas.microsoft.com/office/drawing/2014/main" id="{00000000-0008-0000-0600-0000EC020000}"/>
            </a:ext>
          </a:extLst>
        </xdr:cNvPr>
        <xdr:cNvSpPr txBox="1"/>
      </xdr:nvSpPr>
      <xdr:spPr>
        <a:xfrm>
          <a:off x="22212300" y="62630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112413</xdr:rowOff>
    </xdr:from>
    <xdr:to>
      <xdr:col>116</xdr:col>
      <xdr:colOff>114300</xdr:colOff>
      <xdr:row>37</xdr:row>
      <xdr:rowOff>42563</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2110700" y="628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144599</xdr:rowOff>
    </xdr:from>
    <xdr:to>
      <xdr:col>111</xdr:col>
      <xdr:colOff>177800</xdr:colOff>
      <xdr:row>37</xdr:row>
      <xdr:rowOff>75366</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20434300" y="6145349"/>
          <a:ext cx="889000" cy="273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54773</xdr:rowOff>
    </xdr:from>
    <xdr:to>
      <xdr:col>112</xdr:col>
      <xdr:colOff>38100</xdr:colOff>
      <xdr:row>36</xdr:row>
      <xdr:rowOff>156373</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1272500" y="6226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147500</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088428" y="6319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58874</xdr:rowOff>
    </xdr:from>
    <xdr:to>
      <xdr:col>107</xdr:col>
      <xdr:colOff>50800</xdr:colOff>
      <xdr:row>37</xdr:row>
      <xdr:rowOff>75366</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9545300" y="6231074"/>
          <a:ext cx="889000" cy="187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57712</xdr:rowOff>
    </xdr:from>
    <xdr:to>
      <xdr:col>107</xdr:col>
      <xdr:colOff>101600</xdr:colOff>
      <xdr:row>36</xdr:row>
      <xdr:rowOff>159312</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0383500" y="622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4389</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199428" y="600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33</xdr:row>
      <xdr:rowOff>102471</xdr:rowOff>
    </xdr:from>
    <xdr:to>
      <xdr:col>102</xdr:col>
      <xdr:colOff>114300</xdr:colOff>
      <xdr:row>36</xdr:row>
      <xdr:rowOff>58874</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a:off x="18656300" y="5760321"/>
          <a:ext cx="889000" cy="470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115352</xdr:rowOff>
    </xdr:from>
    <xdr:to>
      <xdr:col>102</xdr:col>
      <xdr:colOff>165100</xdr:colOff>
      <xdr:row>37</xdr:row>
      <xdr:rowOff>45502</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9494500" y="6287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36629</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380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137233</xdr:rowOff>
    </xdr:from>
    <xdr:to>
      <xdr:col>98</xdr:col>
      <xdr:colOff>38100</xdr:colOff>
      <xdr:row>37</xdr:row>
      <xdr:rowOff>67383</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8605500" y="6309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58510</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402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97391</xdr:rowOff>
    </xdr:from>
    <xdr:to>
      <xdr:col>116</xdr:col>
      <xdr:colOff>114300</xdr:colOff>
      <xdr:row>36</xdr:row>
      <xdr:rowOff>27541</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2110700" y="6098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120268</xdr:rowOff>
    </xdr:from>
    <xdr:ext cx="469744" cy="259045"/>
    <xdr:sp macro="" textlink="">
      <xdr:nvSpPr>
        <xdr:cNvPr id="767" name="投資及び出資金該当値テキスト">
          <a:extLst>
            <a:ext uri="{FF2B5EF4-FFF2-40B4-BE49-F238E27FC236}">
              <a16:creationId xmlns:a16="http://schemas.microsoft.com/office/drawing/2014/main" id="{00000000-0008-0000-0600-0000FF020000}"/>
            </a:ext>
          </a:extLst>
        </xdr:cNvPr>
        <xdr:cNvSpPr txBox="1"/>
      </xdr:nvSpPr>
      <xdr:spPr>
        <a:xfrm>
          <a:off x="22212300" y="5949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93799</xdr:rowOff>
    </xdr:from>
    <xdr:to>
      <xdr:col>112</xdr:col>
      <xdr:colOff>38100</xdr:colOff>
      <xdr:row>36</xdr:row>
      <xdr:rowOff>23949</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1272500" y="6094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40476</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088428" y="5869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24566</xdr:rowOff>
    </xdr:from>
    <xdr:to>
      <xdr:col>107</xdr:col>
      <xdr:colOff>101600</xdr:colOff>
      <xdr:row>37</xdr:row>
      <xdr:rowOff>126166</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0383500" y="6368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117293</xdr:rowOff>
    </xdr:from>
    <xdr:ext cx="469744"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199428" y="6460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8074</xdr:rowOff>
    </xdr:from>
    <xdr:to>
      <xdr:col>102</xdr:col>
      <xdr:colOff>165100</xdr:colOff>
      <xdr:row>36</xdr:row>
      <xdr:rowOff>109674</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9494500" y="6180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126201</xdr:rowOff>
    </xdr:from>
    <xdr:ext cx="469744"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310428" y="5955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33</xdr:row>
      <xdr:rowOff>51671</xdr:rowOff>
    </xdr:from>
    <xdr:to>
      <xdr:col>98</xdr:col>
      <xdr:colOff>38100</xdr:colOff>
      <xdr:row>33</xdr:row>
      <xdr:rowOff>153271</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8605500" y="5709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31</xdr:row>
      <xdr:rowOff>169798</xdr:rowOff>
    </xdr:from>
    <xdr:ext cx="469744"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421428" y="5484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貸付金グラフ枠">
          <a:extLst>
            <a:ext uri="{FF2B5EF4-FFF2-40B4-BE49-F238E27FC236}">
              <a16:creationId xmlns:a16="http://schemas.microsoft.com/office/drawing/2014/main" id="{00000000-0008-0000-06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54661</xdr:rowOff>
    </xdr:from>
    <xdr:to>
      <xdr:col>116</xdr:col>
      <xdr:colOff>62864</xdr:colOff>
      <xdr:row>59</xdr:row>
      <xdr:rowOff>44069</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2159595" y="8798611"/>
          <a:ext cx="1269" cy="1361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47896</xdr:rowOff>
    </xdr:from>
    <xdr:ext cx="249299" cy="259045"/>
    <xdr:sp macro="" textlink="">
      <xdr:nvSpPr>
        <xdr:cNvPr id="800" name="貸付金最小値テキスト">
          <a:extLst>
            <a:ext uri="{FF2B5EF4-FFF2-40B4-BE49-F238E27FC236}">
              <a16:creationId xmlns:a16="http://schemas.microsoft.com/office/drawing/2014/main" id="{00000000-0008-0000-0600-000020030000}"/>
            </a:ext>
          </a:extLst>
        </xdr:cNvPr>
        <xdr:cNvSpPr txBox="1"/>
      </xdr:nvSpPr>
      <xdr:spPr>
        <a:xfrm>
          <a:off x="22212300" y="101634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44069</xdr:rowOff>
    </xdr:from>
    <xdr:to>
      <xdr:col>116</xdr:col>
      <xdr:colOff>152400</xdr:colOff>
      <xdr:row>59</xdr:row>
      <xdr:rowOff>44069</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10159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1338</xdr:rowOff>
    </xdr:from>
    <xdr:ext cx="534377" cy="259045"/>
    <xdr:sp macro="" textlink="">
      <xdr:nvSpPr>
        <xdr:cNvPr id="802" name="貸付金最大値テキスト">
          <a:extLst>
            <a:ext uri="{FF2B5EF4-FFF2-40B4-BE49-F238E27FC236}">
              <a16:creationId xmlns:a16="http://schemas.microsoft.com/office/drawing/2014/main" id="{00000000-0008-0000-0600-000022030000}"/>
            </a:ext>
          </a:extLst>
        </xdr:cNvPr>
        <xdr:cNvSpPr txBox="1"/>
      </xdr:nvSpPr>
      <xdr:spPr>
        <a:xfrm>
          <a:off x="22212300" y="857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54661</xdr:rowOff>
    </xdr:from>
    <xdr:to>
      <xdr:col>116</xdr:col>
      <xdr:colOff>152400</xdr:colOff>
      <xdr:row>51</xdr:row>
      <xdr:rowOff>54661</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2072600" y="8798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156540</xdr:rowOff>
    </xdr:from>
    <xdr:to>
      <xdr:col>116</xdr:col>
      <xdr:colOff>63500</xdr:colOff>
      <xdr:row>58</xdr:row>
      <xdr:rowOff>167742</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1323300" y="10100640"/>
          <a:ext cx="838200" cy="11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9517</xdr:rowOff>
    </xdr:from>
    <xdr:ext cx="469744" cy="259045"/>
    <xdr:sp macro="" textlink="">
      <xdr:nvSpPr>
        <xdr:cNvPr id="805" name="貸付金平均値テキスト">
          <a:extLst>
            <a:ext uri="{FF2B5EF4-FFF2-40B4-BE49-F238E27FC236}">
              <a16:creationId xmlns:a16="http://schemas.microsoft.com/office/drawing/2014/main" id="{00000000-0008-0000-0600-000025030000}"/>
            </a:ext>
          </a:extLst>
        </xdr:cNvPr>
        <xdr:cNvSpPr txBox="1"/>
      </xdr:nvSpPr>
      <xdr:spPr>
        <a:xfrm>
          <a:off x="22212300" y="96107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158090</xdr:rowOff>
    </xdr:from>
    <xdr:to>
      <xdr:col>116</xdr:col>
      <xdr:colOff>114300</xdr:colOff>
      <xdr:row>57</xdr:row>
      <xdr:rowOff>88240</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2110700" y="975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167742</xdr:rowOff>
    </xdr:from>
    <xdr:to>
      <xdr:col>111</xdr:col>
      <xdr:colOff>177800</xdr:colOff>
      <xdr:row>59</xdr:row>
      <xdr:rowOff>8560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20434300" y="10111842"/>
          <a:ext cx="889000" cy="12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136296</xdr:rowOff>
    </xdr:from>
    <xdr:to>
      <xdr:col>112</xdr:col>
      <xdr:colOff>38100</xdr:colOff>
      <xdr:row>57</xdr:row>
      <xdr:rowOff>66446</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1272500" y="9737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82973</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9512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149606</xdr:rowOff>
    </xdr:from>
    <xdr:to>
      <xdr:col>107</xdr:col>
      <xdr:colOff>50800</xdr:colOff>
      <xdr:row>59</xdr:row>
      <xdr:rowOff>8560</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9545300" y="10093706"/>
          <a:ext cx="889000" cy="30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125629</xdr:rowOff>
    </xdr:from>
    <xdr:to>
      <xdr:col>107</xdr:col>
      <xdr:colOff>101600</xdr:colOff>
      <xdr:row>57</xdr:row>
      <xdr:rowOff>55779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20383500" y="972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72306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199428" y="9502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136423</xdr:rowOff>
    </xdr:from>
    <xdr:to>
      <xdr:col>102</xdr:col>
      <xdr:colOff>114300</xdr:colOff>
      <xdr:row>58</xdr:row>
      <xdr:rowOff>149606</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a:off x="18656300" y="10080523"/>
          <a:ext cx="889000" cy="13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123419</xdr:rowOff>
    </xdr:from>
    <xdr:to>
      <xdr:col>102</xdr:col>
      <xdr:colOff>165100</xdr:colOff>
      <xdr:row>57</xdr:row>
      <xdr:rowOff>53569</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9494500" y="9724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70096</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9499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126695</xdr:rowOff>
    </xdr:from>
    <xdr:to>
      <xdr:col>98</xdr:col>
      <xdr:colOff>38100</xdr:colOff>
      <xdr:row>57</xdr:row>
      <xdr:rowOff>56845</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18605500" y="9727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73372</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428" y="9503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105740</xdr:rowOff>
    </xdr:from>
    <xdr:to>
      <xdr:col>116</xdr:col>
      <xdr:colOff>114300</xdr:colOff>
      <xdr:row>59</xdr:row>
      <xdr:rowOff>35890</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2110700" y="1004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20667</xdr:rowOff>
    </xdr:from>
    <xdr:ext cx="378565" cy="259045"/>
    <xdr:sp macro="" textlink="">
      <xdr:nvSpPr>
        <xdr:cNvPr id="824" name="貸付金該当値テキスト">
          <a:extLst>
            <a:ext uri="{FF2B5EF4-FFF2-40B4-BE49-F238E27FC236}">
              <a16:creationId xmlns:a16="http://schemas.microsoft.com/office/drawing/2014/main" id="{00000000-0008-0000-0600-000038030000}"/>
            </a:ext>
          </a:extLst>
        </xdr:cNvPr>
        <xdr:cNvSpPr txBox="1"/>
      </xdr:nvSpPr>
      <xdr:spPr>
        <a:xfrm>
          <a:off x="22212300" y="99647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116942</xdr:rowOff>
    </xdr:from>
    <xdr:to>
      <xdr:col>112</xdr:col>
      <xdr:colOff>38100</xdr:colOff>
      <xdr:row>59</xdr:row>
      <xdr:rowOff>47092</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1272500" y="10061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38219</xdr:rowOff>
    </xdr:from>
    <xdr:ext cx="378565"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1134017" y="101537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129210</xdr:rowOff>
    </xdr:from>
    <xdr:to>
      <xdr:col>107</xdr:col>
      <xdr:colOff>101600</xdr:colOff>
      <xdr:row>59</xdr:row>
      <xdr:rowOff>59360</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0383500" y="1007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50487</xdr:rowOff>
    </xdr:from>
    <xdr:ext cx="378565"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0245017" y="101660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98806</xdr:rowOff>
    </xdr:from>
    <xdr:to>
      <xdr:col>102</xdr:col>
      <xdr:colOff>165100</xdr:colOff>
      <xdr:row>59</xdr:row>
      <xdr:rowOff>28956</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9494500" y="10042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20083</xdr:rowOff>
    </xdr:from>
    <xdr:ext cx="378565"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9356017" y="101356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85623</xdr:rowOff>
    </xdr:from>
    <xdr:to>
      <xdr:col>98</xdr:col>
      <xdr:colOff>38100</xdr:colOff>
      <xdr:row>59</xdr:row>
      <xdr:rowOff>15773</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18605500" y="10029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6900</xdr:rowOff>
    </xdr:from>
    <xdr:ext cx="469744"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421428" y="10122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6" name="繰出金グラフ枠">
          <a:extLst>
            <a:ext uri="{FF2B5EF4-FFF2-40B4-BE49-F238E27FC236}">
              <a16:creationId xmlns:a16="http://schemas.microsoft.com/office/drawing/2014/main" id="{00000000-0008-0000-0600-00005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129566</xdr:rowOff>
    </xdr:from>
    <xdr:to>
      <xdr:col>116</xdr:col>
      <xdr:colOff>62864</xdr:colOff>
      <xdr:row>77</xdr:row>
      <xdr:rowOff>38736</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2159595" y="11959616"/>
          <a:ext cx="1269" cy="1280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42563</xdr:rowOff>
    </xdr:from>
    <xdr:ext cx="534377" cy="259045"/>
    <xdr:sp macro="" textlink="">
      <xdr:nvSpPr>
        <xdr:cNvPr id="858" name="繰出金最小値テキスト">
          <a:extLst>
            <a:ext uri="{FF2B5EF4-FFF2-40B4-BE49-F238E27FC236}">
              <a16:creationId xmlns:a16="http://schemas.microsoft.com/office/drawing/2014/main" id="{00000000-0008-0000-0600-00005A030000}"/>
            </a:ext>
          </a:extLst>
        </xdr:cNvPr>
        <xdr:cNvSpPr txBox="1"/>
      </xdr:nvSpPr>
      <xdr:spPr>
        <a:xfrm>
          <a:off x="22212300" y="13244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38736</xdr:rowOff>
    </xdr:from>
    <xdr:to>
      <xdr:col>116</xdr:col>
      <xdr:colOff>152400</xdr:colOff>
      <xdr:row>77</xdr:row>
      <xdr:rowOff>38736</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3240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76243</xdr:rowOff>
    </xdr:from>
    <xdr:ext cx="534377" cy="259045"/>
    <xdr:sp macro="" textlink="">
      <xdr:nvSpPr>
        <xdr:cNvPr id="860" name="繰出金最大値テキスト">
          <a:extLst>
            <a:ext uri="{FF2B5EF4-FFF2-40B4-BE49-F238E27FC236}">
              <a16:creationId xmlns:a16="http://schemas.microsoft.com/office/drawing/2014/main" id="{00000000-0008-0000-0600-00005C030000}"/>
            </a:ext>
          </a:extLst>
        </xdr:cNvPr>
        <xdr:cNvSpPr txBox="1"/>
      </xdr:nvSpPr>
      <xdr:spPr>
        <a:xfrm>
          <a:off x="22212300" y="11734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129566</xdr:rowOff>
    </xdr:from>
    <xdr:to>
      <xdr:col>116</xdr:col>
      <xdr:colOff>152400</xdr:colOff>
      <xdr:row>69</xdr:row>
      <xdr:rowOff>129566</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2072600" y="11959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144043</xdr:rowOff>
    </xdr:from>
    <xdr:to>
      <xdr:col>116</xdr:col>
      <xdr:colOff>63500</xdr:colOff>
      <xdr:row>77</xdr:row>
      <xdr:rowOff>38736</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21323300" y="13002793"/>
          <a:ext cx="838200" cy="237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71</xdr:row>
      <xdr:rowOff>110100</xdr:rowOff>
    </xdr:from>
    <xdr:ext cx="534377" cy="259045"/>
    <xdr:sp macro="" textlink="">
      <xdr:nvSpPr>
        <xdr:cNvPr id="863" name="繰出金平均値テキスト">
          <a:extLst>
            <a:ext uri="{FF2B5EF4-FFF2-40B4-BE49-F238E27FC236}">
              <a16:creationId xmlns:a16="http://schemas.microsoft.com/office/drawing/2014/main" id="{00000000-0008-0000-0600-00005F030000}"/>
            </a:ext>
          </a:extLst>
        </xdr:cNvPr>
        <xdr:cNvSpPr txBox="1"/>
      </xdr:nvSpPr>
      <xdr:spPr>
        <a:xfrm>
          <a:off x="22212300" y="122830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87223</xdr:rowOff>
    </xdr:from>
    <xdr:to>
      <xdr:col>116</xdr:col>
      <xdr:colOff>114300</xdr:colOff>
      <xdr:row>73</xdr:row>
      <xdr:rowOff>17373</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2110700" y="12431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144043</xdr:rowOff>
    </xdr:from>
    <xdr:to>
      <xdr:col>111</xdr:col>
      <xdr:colOff>177800</xdr:colOff>
      <xdr:row>77</xdr:row>
      <xdr:rowOff>35458</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20434300" y="13002793"/>
          <a:ext cx="889000" cy="234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138202</xdr:rowOff>
    </xdr:from>
    <xdr:to>
      <xdr:col>112</xdr:col>
      <xdr:colOff>38100</xdr:colOff>
      <xdr:row>73</xdr:row>
      <xdr:rowOff>68352</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1272500" y="1248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84879</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257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31610</xdr:rowOff>
    </xdr:from>
    <xdr:to>
      <xdr:col>107</xdr:col>
      <xdr:colOff>50800</xdr:colOff>
      <xdr:row>77</xdr:row>
      <xdr:rowOff>35458</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a:off x="19545300" y="13233260"/>
          <a:ext cx="889000" cy="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22682</xdr:rowOff>
    </xdr:from>
    <xdr:to>
      <xdr:col>107</xdr:col>
      <xdr:colOff>101600</xdr:colOff>
      <xdr:row>73</xdr:row>
      <xdr:rowOff>124282</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20383500" y="12538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140809</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2313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31610</xdr:rowOff>
    </xdr:from>
    <xdr:to>
      <xdr:col>102</xdr:col>
      <xdr:colOff>114300</xdr:colOff>
      <xdr:row>77</xdr:row>
      <xdr:rowOff>113221</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flipV="1">
          <a:off x="18656300" y="13233260"/>
          <a:ext cx="889000" cy="81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48590</xdr:rowOff>
    </xdr:from>
    <xdr:to>
      <xdr:col>102</xdr:col>
      <xdr:colOff>165100</xdr:colOff>
      <xdr:row>73</xdr:row>
      <xdr:rowOff>150190</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9494500" y="12564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166717</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2339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97968</xdr:rowOff>
    </xdr:from>
    <xdr:to>
      <xdr:col>98</xdr:col>
      <xdr:colOff>38100</xdr:colOff>
      <xdr:row>74</xdr:row>
      <xdr:rowOff>28118</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18605500" y="1261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44645</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2389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159386</xdr:rowOff>
    </xdr:from>
    <xdr:to>
      <xdr:col>116</xdr:col>
      <xdr:colOff>114300</xdr:colOff>
      <xdr:row>77</xdr:row>
      <xdr:rowOff>89536</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2110700" y="13189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74313</xdr:rowOff>
    </xdr:from>
    <xdr:ext cx="534377" cy="259045"/>
    <xdr:sp macro="" textlink="">
      <xdr:nvSpPr>
        <xdr:cNvPr id="882" name="繰出金該当値テキスト">
          <a:extLst>
            <a:ext uri="{FF2B5EF4-FFF2-40B4-BE49-F238E27FC236}">
              <a16:creationId xmlns:a16="http://schemas.microsoft.com/office/drawing/2014/main" id="{00000000-0008-0000-0600-000072030000}"/>
            </a:ext>
          </a:extLst>
        </xdr:cNvPr>
        <xdr:cNvSpPr txBox="1"/>
      </xdr:nvSpPr>
      <xdr:spPr>
        <a:xfrm>
          <a:off x="22212300" y="13104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93243</xdr:rowOff>
    </xdr:from>
    <xdr:to>
      <xdr:col>112</xdr:col>
      <xdr:colOff>38100</xdr:colOff>
      <xdr:row>76</xdr:row>
      <xdr:rowOff>23394</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1272500" y="1295199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14521</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1056111" y="13044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156108</xdr:rowOff>
    </xdr:from>
    <xdr:to>
      <xdr:col>107</xdr:col>
      <xdr:colOff>101600</xdr:colOff>
      <xdr:row>77</xdr:row>
      <xdr:rowOff>86258</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0383500" y="13186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77385</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0167111" y="13279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152260</xdr:rowOff>
    </xdr:from>
    <xdr:to>
      <xdr:col>102</xdr:col>
      <xdr:colOff>165100</xdr:colOff>
      <xdr:row>77</xdr:row>
      <xdr:rowOff>82410</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9494500" y="131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73537</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9278111" y="1327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62421</xdr:rowOff>
    </xdr:from>
    <xdr:to>
      <xdr:col>98</xdr:col>
      <xdr:colOff>38100</xdr:colOff>
      <xdr:row>77</xdr:row>
      <xdr:rowOff>164021</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18605500" y="13264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155148</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389111" y="13356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5" name="前年度繰上充用金グラフ枠">
          <a:extLst>
            <a:ext uri="{FF2B5EF4-FFF2-40B4-BE49-F238E27FC236}">
              <a16:creationId xmlns:a16="http://schemas.microsoft.com/office/drawing/2014/main" id="{00000000-0008-0000-0600-00008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7" name="前年度繰上充用金最小値テキスト">
          <a:extLst>
            <a:ext uri="{FF2B5EF4-FFF2-40B4-BE49-F238E27FC236}">
              <a16:creationId xmlns:a16="http://schemas.microsoft.com/office/drawing/2014/main" id="{00000000-0008-0000-0600-00008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9" name="前年度繰上充用金最大値テキスト">
          <a:extLst>
            <a:ext uri="{FF2B5EF4-FFF2-40B4-BE49-F238E27FC236}">
              <a16:creationId xmlns:a16="http://schemas.microsoft.com/office/drawing/2014/main" id="{00000000-0008-0000-0600-00008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2" name="前年度繰上充用金平均値テキスト">
          <a:extLst>
            <a:ext uri="{FF2B5EF4-FFF2-40B4-BE49-F238E27FC236}">
              <a16:creationId xmlns:a16="http://schemas.microsoft.com/office/drawing/2014/main" id="{00000000-0008-0000-0600-00009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1" name="前年度繰上充用金該当値テキスト">
          <a:extLst>
            <a:ext uri="{FF2B5EF4-FFF2-40B4-BE49-F238E27FC236}">
              <a16:creationId xmlns:a16="http://schemas.microsoft.com/office/drawing/2014/main" id="{00000000-0008-0000-0600-0000A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1" name="正方形/長方形 940">
          <a:extLst>
            <a:ext uri="{FF2B5EF4-FFF2-40B4-BE49-F238E27FC236}">
              <a16:creationId xmlns:a16="http://schemas.microsoft.com/office/drawing/2014/main" id="{00000000-0008-0000-0600-0000A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2" name="テキスト ボックス 941">
          <a:extLst>
            <a:ext uri="{FF2B5EF4-FFF2-40B4-BE49-F238E27FC236}">
              <a16:creationId xmlns:a16="http://schemas.microsoft.com/office/drawing/2014/main" id="{00000000-0008-0000-0600-0000A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歳出決算総額の住民一人当たりにおける金額は</a:t>
          </a:r>
          <a:r>
            <a:rPr kumimoji="1" lang="en-US" altLang="ja-JP" sz="1300">
              <a:latin typeface="ＭＳ Ｐゴシック" panose="020B0600070205080204" pitchFamily="50" charset="-128"/>
              <a:ea typeface="ＭＳ Ｐゴシック" panose="020B0600070205080204" pitchFamily="50" charset="-128"/>
            </a:rPr>
            <a:t>653,675</a:t>
          </a:r>
          <a:r>
            <a:rPr kumimoji="1" lang="ja-JP" altLang="en-US" sz="1300">
              <a:latin typeface="ＭＳ Ｐゴシック" panose="020B0600070205080204" pitchFamily="50" charset="-128"/>
              <a:ea typeface="ＭＳ Ｐゴシック" panose="020B0600070205080204" pitchFamily="50" charset="-128"/>
            </a:rPr>
            <a:t>円である。人件費は、住民一人当たり</a:t>
          </a:r>
          <a:r>
            <a:rPr kumimoji="1" lang="en-US" altLang="ja-JP" sz="1300">
              <a:latin typeface="ＭＳ Ｐゴシック" panose="020B0600070205080204" pitchFamily="50" charset="-128"/>
              <a:ea typeface="ＭＳ Ｐゴシック" panose="020B0600070205080204" pitchFamily="50" charset="-128"/>
            </a:rPr>
            <a:t>84,147</a:t>
          </a:r>
          <a:r>
            <a:rPr kumimoji="1" lang="ja-JP" altLang="en-US" sz="1300">
              <a:latin typeface="ＭＳ Ｐゴシック" panose="020B0600070205080204" pitchFamily="50" charset="-128"/>
              <a:ea typeface="ＭＳ Ｐゴシック" panose="020B0600070205080204" pitchFamily="50" charset="-128"/>
            </a:rPr>
            <a:t>円となっている。増の主な要因としては、保育園補充・代替保育士雇用費の増等によるものである。</a:t>
          </a:r>
        </a:p>
        <a:p>
          <a:r>
            <a:rPr kumimoji="1" lang="ja-JP" altLang="en-US" sz="1300">
              <a:latin typeface="ＭＳ Ｐゴシック" panose="020B0600070205080204" pitchFamily="50" charset="-128"/>
              <a:ea typeface="ＭＳ Ｐゴシック" panose="020B0600070205080204" pitchFamily="50" charset="-128"/>
            </a:rPr>
            <a:t>災害復旧事業費は準用河川大田川災害復旧事業の</a:t>
          </a:r>
          <a:r>
            <a:rPr kumimoji="1" lang="en-US" altLang="ja-JP" sz="1300">
              <a:latin typeface="ＭＳ Ｐゴシック" panose="020B0600070205080204" pitchFamily="50" charset="-128"/>
              <a:ea typeface="ＭＳ Ｐゴシック" panose="020B0600070205080204" pitchFamily="50" charset="-128"/>
            </a:rPr>
            <a:t>8.6</a:t>
          </a:r>
          <a:r>
            <a:rPr kumimoji="1" lang="ja-JP" altLang="en-US" sz="1300">
              <a:latin typeface="ＭＳ Ｐゴシック" panose="020B0600070205080204" pitchFamily="50" charset="-128"/>
              <a:ea typeface="ＭＳ Ｐゴシック" panose="020B0600070205080204" pitchFamily="50" charset="-128"/>
            </a:rPr>
            <a:t>億円の皆減により大幅な減となった。</a:t>
          </a:r>
        </a:p>
        <a:p>
          <a:r>
            <a:rPr kumimoji="1" lang="ja-JP" altLang="en-US" sz="1300">
              <a:latin typeface="ＭＳ Ｐゴシック" panose="020B0600070205080204" pitchFamily="50" charset="-128"/>
              <a:ea typeface="ＭＳ Ｐゴシック" panose="020B0600070205080204" pitchFamily="50" charset="-128"/>
            </a:rPr>
            <a:t>普通建設事業費のうち新規設備は、創造活動・歴史文化交流施設整備事業、太田川駅東地区都市再構築型優良建築物等整備費補助事業及び養父森岡線街路整備事業等の整備に伴い、住民一人当たり</a:t>
          </a:r>
          <a:r>
            <a:rPr kumimoji="1" lang="en-US" altLang="ja-JP" sz="1300">
              <a:latin typeface="ＭＳ Ｐゴシック" panose="020B0600070205080204" pitchFamily="50" charset="-128"/>
              <a:ea typeface="ＭＳ Ｐゴシック" panose="020B0600070205080204" pitchFamily="50" charset="-128"/>
            </a:rPr>
            <a:t>94,837</a:t>
          </a:r>
          <a:r>
            <a:rPr kumimoji="1" lang="ja-JP" altLang="en-US" sz="1300">
              <a:latin typeface="ＭＳ Ｐゴシック" panose="020B0600070205080204" pitchFamily="50" charset="-128"/>
              <a:ea typeface="ＭＳ Ｐゴシック" panose="020B0600070205080204" pitchFamily="50" charset="-128"/>
            </a:rPr>
            <a:t>円となっている。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愛知県東海市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113,352
110,591
43.43
65,914,786
60,690,197
4,068,902
32,808,492
26,149,631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39.6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91258</xdr:rowOff>
    </xdr:from>
    <xdr:to>
      <xdr:col>24</xdr:col>
      <xdr:colOff>62865</xdr:colOff>
      <xdr:row>38</xdr:row>
      <xdr:rowOff>139700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063308"/>
          <a:ext cx="1270" cy="1591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143527</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65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139700</xdr:rowOff>
    </xdr:from>
    <xdr:to>
      <xdr:col>24</xdr:col>
      <xdr:colOff>152400</xdr:colOff>
      <xdr:row>38</xdr:row>
      <xdr:rowOff>139700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37935</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838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91258</xdr:rowOff>
    </xdr:from>
    <xdr:to>
      <xdr:col>24</xdr:col>
      <xdr:colOff>152400</xdr:colOff>
      <xdr:row>29</xdr:row>
      <xdr:rowOff>91258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06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170724</xdr:rowOff>
    </xdr:from>
    <xdr:to>
      <xdr:col>24</xdr:col>
      <xdr:colOff>63500</xdr:colOff>
      <xdr:row>34</xdr:row>
      <xdr:rowOff>19957</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5828574"/>
          <a:ext cx="8382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21607</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850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43180</xdr:rowOff>
    </xdr:from>
    <xdr:to>
      <xdr:col>24</xdr:col>
      <xdr:colOff>114300</xdr:colOff>
      <xdr:row>34</xdr:row>
      <xdr:rowOff>144780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587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19957</xdr:rowOff>
    </xdr:from>
    <xdr:to>
      <xdr:col>19</xdr:col>
      <xdr:colOff>177800</xdr:colOff>
      <xdr:row>34</xdr:row>
      <xdr:rowOff>122283</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5849257"/>
          <a:ext cx="889000" cy="102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132443</xdr:rowOff>
    </xdr:from>
    <xdr:to>
      <xdr:col>20</xdr:col>
      <xdr:colOff>38100</xdr:colOff>
      <xdr:row>35</xdr:row>
      <xdr:rowOff>62593</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5961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53720</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054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60234</xdr:rowOff>
    </xdr:from>
    <xdr:to>
      <xdr:col>15</xdr:col>
      <xdr:colOff>50800</xdr:colOff>
      <xdr:row>34</xdr:row>
      <xdr:rowOff>122283</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5889534"/>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168366</xdr:rowOff>
    </xdr:from>
    <xdr:to>
      <xdr:col>15</xdr:col>
      <xdr:colOff>101600</xdr:colOff>
      <xdr:row>35</xdr:row>
      <xdr:rowOff>98516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5997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89643</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090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60234</xdr:rowOff>
    </xdr:from>
    <xdr:to>
      <xdr:col>10</xdr:col>
      <xdr:colOff>114300</xdr:colOff>
      <xdr:row>35</xdr:row>
      <xdr:rowOff>24856</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5889534"/>
          <a:ext cx="889000" cy="136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29573</xdr:rowOff>
    </xdr:from>
    <xdr:to>
      <xdr:col>10</xdr:col>
      <xdr:colOff>165100</xdr:colOff>
      <xdr:row>35</xdr:row>
      <xdr:rowOff>131173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030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122300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123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81824</xdr:rowOff>
    </xdr:from>
    <xdr:to>
      <xdr:col>6</xdr:col>
      <xdr:colOff>38100</xdr:colOff>
      <xdr:row>36</xdr:row>
      <xdr:rowOff>11974</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08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3101</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175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119924</xdr:rowOff>
    </xdr:from>
    <xdr:to>
      <xdr:col>24</xdr:col>
      <xdr:colOff>114300</xdr:colOff>
      <xdr:row>34</xdr:row>
      <xdr:rowOff>50074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777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142801</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629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140607</xdr:rowOff>
    </xdr:from>
    <xdr:to>
      <xdr:col>20</xdr:col>
      <xdr:colOff>38100</xdr:colOff>
      <xdr:row>34</xdr:row>
      <xdr:rowOff>70757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79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87284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573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71483</xdr:rowOff>
    </xdr:from>
    <xdr:to>
      <xdr:col>15</xdr:col>
      <xdr:colOff>101600</xdr:colOff>
      <xdr:row>35</xdr:row>
      <xdr:rowOff>1633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900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18160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676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9434</xdr:rowOff>
    </xdr:from>
    <xdr:to>
      <xdr:col>10</xdr:col>
      <xdr:colOff>165100</xdr:colOff>
      <xdr:row>34</xdr:row>
      <xdr:rowOff>111034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838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127561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613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145506</xdr:rowOff>
    </xdr:from>
    <xdr:to>
      <xdr:col>6</xdr:col>
      <xdr:colOff>38100</xdr:colOff>
      <xdr:row>35</xdr:row>
      <xdr:rowOff>75656</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974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92183</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750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59360</xdr:rowOff>
    </xdr:from>
    <xdr:to>
      <xdr:col>24</xdr:col>
      <xdr:colOff>62865</xdr:colOff>
      <xdr:row>58</xdr:row>
      <xdr:rowOff>128206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8803310"/>
          <a:ext cx="1270" cy="1268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132033</xdr:rowOff>
    </xdr:from>
    <xdr:ext cx="534377"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076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128206</xdr:rowOff>
    </xdr:from>
    <xdr:to>
      <xdr:col>24</xdr:col>
      <xdr:colOff>152400</xdr:colOff>
      <xdr:row>58</xdr:row>
      <xdr:rowOff>128206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072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6037</xdr:rowOff>
    </xdr:from>
    <xdr:ext cx="599010"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8578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136,826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59360</xdr:rowOff>
    </xdr:from>
    <xdr:to>
      <xdr:col>24</xdr:col>
      <xdr:colOff>152400</xdr:colOff>
      <xdr:row>51</xdr:row>
      <xdr:rowOff>59360</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880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165812</xdr:rowOff>
    </xdr:from>
    <xdr:to>
      <xdr:col>24</xdr:col>
      <xdr:colOff>63500</xdr:colOff>
      <xdr:row>58</xdr:row>
      <xdr:rowOff>117526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3797300" y="9938462"/>
          <a:ext cx="838200" cy="123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28236</xdr:rowOff>
    </xdr:from>
    <xdr:ext cx="534377"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4579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5359</xdr:rowOff>
    </xdr:from>
    <xdr:to>
      <xdr:col>24</xdr:col>
      <xdr:colOff>114300</xdr:colOff>
      <xdr:row>56</xdr:row>
      <xdr:rowOff>106959</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606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117526</xdr:rowOff>
    </xdr:from>
    <xdr:to>
      <xdr:col>19</xdr:col>
      <xdr:colOff>177800</xdr:colOff>
      <xdr:row>58</xdr:row>
      <xdr:rowOff>163906</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908300" y="10061626"/>
          <a:ext cx="889000" cy="46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125171</xdr:rowOff>
    </xdr:from>
    <xdr:to>
      <xdr:col>20</xdr:col>
      <xdr:colOff>38100</xdr:colOff>
      <xdr:row>57</xdr:row>
      <xdr:rowOff>55321</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726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71848</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530111" y="9501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68072</xdr:rowOff>
    </xdr:from>
    <xdr:to>
      <xdr:col>15</xdr:col>
      <xdr:colOff>50800</xdr:colOff>
      <xdr:row>58</xdr:row>
      <xdr:rowOff>163906</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2019300" y="10012172"/>
          <a:ext cx="889000" cy="95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121539</xdr:rowOff>
    </xdr:from>
    <xdr:to>
      <xdr:col>15</xdr:col>
      <xdr:colOff>101600</xdr:colOff>
      <xdr:row>57</xdr:row>
      <xdr:rowOff>51689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72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68216</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41111" y="9497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169075</xdr:rowOff>
    </xdr:from>
    <xdr:to>
      <xdr:col>10</xdr:col>
      <xdr:colOff>114300</xdr:colOff>
      <xdr:row>58</xdr:row>
      <xdr:rowOff>68072</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a:off x="1130300" y="8741575"/>
          <a:ext cx="889000" cy="1270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99454</xdr:rowOff>
    </xdr:from>
    <xdr:to>
      <xdr:col>10</xdr:col>
      <xdr:colOff>165100</xdr:colOff>
      <xdr:row>57</xdr:row>
      <xdr:rowOff>29604</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970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46131</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52111" y="947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49</xdr:row>
      <xdr:rowOff>139052</xdr:rowOff>
    </xdr:from>
    <xdr:to>
      <xdr:col>6</xdr:col>
      <xdr:colOff>38100</xdr:colOff>
      <xdr:row>50</xdr:row>
      <xdr:rowOff>69202</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8540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48</xdr:row>
      <xdr:rowOff>85729</xdr:rowOff>
    </xdr:from>
    <xdr:ext cx="59901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30795" y="8315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115012</xdr:rowOff>
    </xdr:from>
    <xdr:to>
      <xdr:col>24</xdr:col>
      <xdr:colOff>114300</xdr:colOff>
      <xdr:row>58</xdr:row>
      <xdr:rowOff>45162</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887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93439</xdr:rowOff>
    </xdr:from>
    <xdr:ext cx="534377"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866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66726</xdr:rowOff>
    </xdr:from>
    <xdr:to>
      <xdr:col>20</xdr:col>
      <xdr:colOff>38100</xdr:colOff>
      <xdr:row>58</xdr:row>
      <xdr:rowOff>168326</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10010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159453</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530111" y="1010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113106</xdr:rowOff>
    </xdr:from>
    <xdr:to>
      <xdr:col>15</xdr:col>
      <xdr:colOff>101600</xdr:colOff>
      <xdr:row>59</xdr:row>
      <xdr:rowOff>43256</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10057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34383</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41111" y="10149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17272</xdr:rowOff>
    </xdr:from>
    <xdr:to>
      <xdr:col>10</xdr:col>
      <xdr:colOff>165100</xdr:colOff>
      <xdr:row>58</xdr:row>
      <xdr:rowOff>118872</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996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109999</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52111" y="10054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118275</xdr:rowOff>
    </xdr:from>
    <xdr:to>
      <xdr:col>6</xdr:col>
      <xdr:colOff>38100</xdr:colOff>
      <xdr:row>51</xdr:row>
      <xdr:rowOff>48425</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869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39552</xdr:rowOff>
    </xdr:from>
    <xdr:ext cx="599010"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30795" y="8783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104877</xdr:rowOff>
    </xdr:from>
    <xdr:to>
      <xdr:col>24</xdr:col>
      <xdr:colOff>62865</xdr:colOff>
      <xdr:row>78</xdr:row>
      <xdr:rowOff>57099</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106377"/>
          <a:ext cx="1270" cy="1323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60926</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434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57099</xdr:rowOff>
    </xdr:from>
    <xdr:to>
      <xdr:col>24</xdr:col>
      <xdr:colOff>152400</xdr:colOff>
      <xdr:row>78</xdr:row>
      <xdr:rowOff>57099</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430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51554</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1881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217,828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104877</xdr:rowOff>
    </xdr:from>
    <xdr:to>
      <xdr:col>24</xdr:col>
      <xdr:colOff>152400</xdr:colOff>
      <xdr:row>70</xdr:row>
      <xdr:rowOff>104877</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106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88665</xdr:rowOff>
    </xdr:from>
    <xdr:to>
      <xdr:col>24</xdr:col>
      <xdr:colOff>63500</xdr:colOff>
      <xdr:row>75</xdr:row>
      <xdr:rowOff>23152</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3797300" y="12775965"/>
          <a:ext cx="838200" cy="105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39635</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5554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16758</xdr:rowOff>
    </xdr:from>
    <xdr:to>
      <xdr:col>24</xdr:col>
      <xdr:colOff>114300</xdr:colOff>
      <xdr:row>74</xdr:row>
      <xdr:rowOff>118358</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704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23152</xdr:rowOff>
    </xdr:from>
    <xdr:to>
      <xdr:col>19</xdr:col>
      <xdr:colOff>177800</xdr:colOff>
      <xdr:row>75</xdr:row>
      <xdr:rowOff>155702</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908300" y="12881902"/>
          <a:ext cx="889000" cy="132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106979</xdr:rowOff>
    </xdr:from>
    <xdr:to>
      <xdr:col>20</xdr:col>
      <xdr:colOff>38100</xdr:colOff>
      <xdr:row>76</xdr:row>
      <xdr:rowOff>37130</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296572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28255</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3058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9722</xdr:rowOff>
    </xdr:from>
    <xdr:to>
      <xdr:col>15</xdr:col>
      <xdr:colOff>50800</xdr:colOff>
      <xdr:row>75</xdr:row>
      <xdr:rowOff>155702</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2019300" y="12868472"/>
          <a:ext cx="889000" cy="145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107017</xdr:rowOff>
    </xdr:from>
    <xdr:to>
      <xdr:col>15</xdr:col>
      <xdr:colOff>101600</xdr:colOff>
      <xdr:row>77</xdr:row>
      <xdr:rowOff>37167</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3137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28294</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3229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9722</xdr:rowOff>
    </xdr:from>
    <xdr:to>
      <xdr:col>10</xdr:col>
      <xdr:colOff>114300</xdr:colOff>
      <xdr:row>78</xdr:row>
      <xdr:rowOff>47326</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2868472"/>
          <a:ext cx="889000" cy="551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110274</xdr:rowOff>
    </xdr:from>
    <xdr:to>
      <xdr:col>10</xdr:col>
      <xdr:colOff>165100</xdr:colOff>
      <xdr:row>76</xdr:row>
      <xdr:rowOff>40424</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2969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31551</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3061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57925</xdr:rowOff>
    </xdr:from>
    <xdr:to>
      <xdr:col>6</xdr:col>
      <xdr:colOff>38100</xdr:colOff>
      <xdr:row>78</xdr:row>
      <xdr:rowOff>159525</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431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150652</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3523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37865</xdr:rowOff>
    </xdr:from>
    <xdr:to>
      <xdr:col>24</xdr:col>
      <xdr:colOff>114300</xdr:colOff>
      <xdr:row>74</xdr:row>
      <xdr:rowOff>139465</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2725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16292</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2703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143802</xdr:rowOff>
    </xdr:from>
    <xdr:to>
      <xdr:col>20</xdr:col>
      <xdr:colOff>38100</xdr:colOff>
      <xdr:row>75</xdr:row>
      <xdr:rowOff>73952</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2831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90479</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2606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104902</xdr:rowOff>
    </xdr:from>
    <xdr:to>
      <xdr:col>15</xdr:col>
      <xdr:colOff>101600</xdr:colOff>
      <xdr:row>76</xdr:row>
      <xdr:rowOff>35052</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296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51579</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2738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130372</xdr:rowOff>
    </xdr:from>
    <xdr:to>
      <xdr:col>10</xdr:col>
      <xdr:colOff>165100</xdr:colOff>
      <xdr:row>75</xdr:row>
      <xdr:rowOff>60522</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2817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77049</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2592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167976</xdr:rowOff>
    </xdr:from>
    <xdr:to>
      <xdr:col>6</xdr:col>
      <xdr:colOff>38100</xdr:colOff>
      <xdr:row>78</xdr:row>
      <xdr:rowOff>98126</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3369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114653</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3144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8072</xdr:rowOff>
    </xdr:from>
    <xdr:to>
      <xdr:col>24</xdr:col>
      <xdr:colOff>62865</xdr:colOff>
      <xdr:row>98</xdr:row>
      <xdr:rowOff>149713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438572"/>
          <a:ext cx="1270" cy="1513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153540</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55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149713</xdr:rowOff>
    </xdr:from>
    <xdr:to>
      <xdr:col>24</xdr:col>
      <xdr:colOff>152400</xdr:colOff>
      <xdr:row>98</xdr:row>
      <xdr:rowOff>149713</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951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126199</xdr:rowOff>
    </xdr:from>
    <xdr:ext cx="534377"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13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62,879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8072</xdr:rowOff>
    </xdr:from>
    <xdr:to>
      <xdr:col>24</xdr:col>
      <xdr:colOff>152400</xdr:colOff>
      <xdr:row>90</xdr:row>
      <xdr:rowOff>8072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438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164709</xdr:rowOff>
    </xdr:from>
    <xdr:to>
      <xdr:col>24</xdr:col>
      <xdr:colOff>63500</xdr:colOff>
      <xdr:row>94</xdr:row>
      <xdr:rowOff>48397</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5938109"/>
          <a:ext cx="838200" cy="226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118946</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2352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140519</xdr:rowOff>
    </xdr:from>
    <xdr:to>
      <xdr:col>24</xdr:col>
      <xdr:colOff>114300</xdr:colOff>
      <xdr:row>95</xdr:row>
      <xdr:rowOff>70669</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25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162835</xdr:rowOff>
    </xdr:from>
    <xdr:to>
      <xdr:col>19</xdr:col>
      <xdr:colOff>177800</xdr:colOff>
      <xdr:row>92</xdr:row>
      <xdr:rowOff>164709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5936235"/>
          <a:ext cx="889000" cy="1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127259</xdr:rowOff>
    </xdr:from>
    <xdr:to>
      <xdr:col>20</xdr:col>
      <xdr:colOff>38100</xdr:colOff>
      <xdr:row>95</xdr:row>
      <xdr:rowOff>57409</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243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48536</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336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93432</xdr:rowOff>
    </xdr:from>
    <xdr:to>
      <xdr:col>15</xdr:col>
      <xdr:colOff>50800</xdr:colOff>
      <xdr:row>92</xdr:row>
      <xdr:rowOff>162835</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019300" y="15866832"/>
          <a:ext cx="889000" cy="69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101702</xdr:rowOff>
    </xdr:from>
    <xdr:to>
      <xdr:col>15</xdr:col>
      <xdr:colOff>101600</xdr:colOff>
      <xdr:row>95</xdr:row>
      <xdr:rowOff>31852</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218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22979</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310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93432</xdr:rowOff>
    </xdr:from>
    <xdr:to>
      <xdr:col>10</xdr:col>
      <xdr:colOff>114300</xdr:colOff>
      <xdr:row>93</xdr:row>
      <xdr:rowOff>139472</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5866832"/>
          <a:ext cx="889000" cy="217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89906</xdr:rowOff>
    </xdr:from>
    <xdr:to>
      <xdr:col>10</xdr:col>
      <xdr:colOff>165100</xdr:colOff>
      <xdr:row>95</xdr:row>
      <xdr:rowOff>20056</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206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11183</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298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132700</xdr:rowOff>
    </xdr:from>
    <xdr:to>
      <xdr:col>6</xdr:col>
      <xdr:colOff>38100</xdr:colOff>
      <xdr:row>97</xdr:row>
      <xdr:rowOff>62850</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59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53977</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684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169047</xdr:rowOff>
    </xdr:from>
    <xdr:to>
      <xdr:col>24</xdr:col>
      <xdr:colOff>114300</xdr:colOff>
      <xdr:row>94</xdr:row>
      <xdr:rowOff>99197</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113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20474</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5965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113909</xdr:rowOff>
    </xdr:from>
    <xdr:to>
      <xdr:col>20</xdr:col>
      <xdr:colOff>38100</xdr:colOff>
      <xdr:row>93</xdr:row>
      <xdr:rowOff>44059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5887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91</xdr:row>
      <xdr:rowOff>60586</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5662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112035</xdr:rowOff>
    </xdr:from>
    <xdr:to>
      <xdr:col>15</xdr:col>
      <xdr:colOff>101600</xdr:colOff>
      <xdr:row>93</xdr:row>
      <xdr:rowOff>42185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588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91</xdr:row>
      <xdr:rowOff>58712</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5660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42632</xdr:rowOff>
    </xdr:from>
    <xdr:to>
      <xdr:col>10</xdr:col>
      <xdr:colOff>165100</xdr:colOff>
      <xdr:row>92</xdr:row>
      <xdr:rowOff>144232</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581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90</xdr:row>
      <xdr:rowOff>160759</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5591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88672</xdr:rowOff>
    </xdr:from>
    <xdr:to>
      <xdr:col>6</xdr:col>
      <xdr:colOff>38100</xdr:colOff>
      <xdr:row>94</xdr:row>
      <xdr:rowOff>18822</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033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35349</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5808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91511</xdr:rowOff>
    </xdr:from>
    <xdr:to>
      <xdr:col>54</xdr:col>
      <xdr:colOff>189865</xdr:colOff>
      <xdr:row>38</xdr:row>
      <xdr:rowOff>127996</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235011"/>
          <a:ext cx="1270" cy="1408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131823</xdr:rowOff>
    </xdr:from>
    <xdr:ext cx="378565"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469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127996</xdr:rowOff>
    </xdr:from>
    <xdr:to>
      <xdr:col>55</xdr:col>
      <xdr:colOff>88900</xdr:colOff>
      <xdr:row>38</xdr:row>
      <xdr:rowOff>127996</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43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38188</xdr:rowOff>
    </xdr:from>
    <xdr:ext cx="534377"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010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91511</xdr:rowOff>
    </xdr:from>
    <xdr:to>
      <xdr:col>55</xdr:col>
      <xdr:colOff>88900</xdr:colOff>
      <xdr:row>30</xdr:row>
      <xdr:rowOff>91511</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235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15525</xdr:rowOff>
    </xdr:from>
    <xdr:to>
      <xdr:col>55</xdr:col>
      <xdr:colOff>0</xdr:colOff>
      <xdr:row>38</xdr:row>
      <xdr:rowOff>19822</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9639300" y="6530625"/>
          <a:ext cx="838200" cy="4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98701</xdr:rowOff>
    </xdr:from>
    <xdr:ext cx="469744"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2709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75824</xdr:rowOff>
    </xdr:from>
    <xdr:to>
      <xdr:col>55</xdr:col>
      <xdr:colOff>50800</xdr:colOff>
      <xdr:row>38</xdr:row>
      <xdr:rowOff>5974</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4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11775</xdr:rowOff>
    </xdr:from>
    <xdr:to>
      <xdr:col>50</xdr:col>
      <xdr:colOff>114300</xdr:colOff>
      <xdr:row>38</xdr:row>
      <xdr:rowOff>19822</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526875"/>
          <a:ext cx="889000" cy="8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67777</xdr:rowOff>
    </xdr:from>
    <xdr:to>
      <xdr:col>50</xdr:col>
      <xdr:colOff>165100</xdr:colOff>
      <xdr:row>37</xdr:row>
      <xdr:rowOff>169377</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41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14454</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04428" y="6186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11775</xdr:rowOff>
    </xdr:from>
    <xdr:to>
      <xdr:col>45</xdr:col>
      <xdr:colOff>177800</xdr:colOff>
      <xdr:row>38</xdr:row>
      <xdr:rowOff>25583</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7861300" y="6526875"/>
          <a:ext cx="889000" cy="13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69332</xdr:rowOff>
    </xdr:from>
    <xdr:to>
      <xdr:col>46</xdr:col>
      <xdr:colOff>38100</xdr:colOff>
      <xdr:row>37</xdr:row>
      <xdr:rowOff>170932</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12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16009</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15428" y="6188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25217</xdr:rowOff>
    </xdr:from>
    <xdr:to>
      <xdr:col>41</xdr:col>
      <xdr:colOff>50800</xdr:colOff>
      <xdr:row>38</xdr:row>
      <xdr:rowOff>25583</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540317"/>
          <a:ext cx="8890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65034</xdr:rowOff>
    </xdr:from>
    <xdr:to>
      <xdr:col>41</xdr:col>
      <xdr:colOff>101600</xdr:colOff>
      <xdr:row>37</xdr:row>
      <xdr:rowOff>166634</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40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11711</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26428" y="6183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61651</xdr:rowOff>
    </xdr:from>
    <xdr:to>
      <xdr:col>36</xdr:col>
      <xdr:colOff>165100</xdr:colOff>
      <xdr:row>37</xdr:row>
      <xdr:rowOff>163251</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40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8328</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37428" y="6180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136175</xdr:rowOff>
    </xdr:from>
    <xdr:to>
      <xdr:col>55</xdr:col>
      <xdr:colOff>50800</xdr:colOff>
      <xdr:row>38</xdr:row>
      <xdr:rowOff>66325</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479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54252</xdr:rowOff>
    </xdr:from>
    <xdr:ext cx="469744"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397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140472</xdr:rowOff>
    </xdr:from>
    <xdr:to>
      <xdr:col>50</xdr:col>
      <xdr:colOff>165100</xdr:colOff>
      <xdr:row>38</xdr:row>
      <xdr:rowOff>70622</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484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38</xdr:row>
      <xdr:rowOff>61749</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04428" y="6576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132425</xdr:rowOff>
    </xdr:from>
    <xdr:to>
      <xdr:col>46</xdr:col>
      <xdr:colOff>38100</xdr:colOff>
      <xdr:row>38</xdr:row>
      <xdr:rowOff>62575</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476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53702</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15428" y="6568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146233</xdr:rowOff>
    </xdr:from>
    <xdr:to>
      <xdr:col>41</xdr:col>
      <xdr:colOff>101600</xdr:colOff>
      <xdr:row>38</xdr:row>
      <xdr:rowOff>76383</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489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67510</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26428" y="6582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145867</xdr:rowOff>
    </xdr:from>
    <xdr:to>
      <xdr:col>36</xdr:col>
      <xdr:colOff>165100</xdr:colOff>
      <xdr:row>38</xdr:row>
      <xdr:rowOff>76017</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489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67144</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37428" y="6582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115621</xdr:rowOff>
    </xdr:from>
    <xdr:to>
      <xdr:col>54</xdr:col>
      <xdr:colOff>189865</xdr:colOff>
      <xdr:row>58</xdr:row>
      <xdr:rowOff>155092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859571"/>
          <a:ext cx="1270" cy="1239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158919</xdr:rowOff>
    </xdr:from>
    <xdr:ext cx="469744"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03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155092</xdr:rowOff>
    </xdr:from>
    <xdr:to>
      <xdr:col>55</xdr:col>
      <xdr:colOff>88900</xdr:colOff>
      <xdr:row>58</xdr:row>
      <xdr:rowOff>155092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099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62298</xdr:rowOff>
    </xdr:from>
    <xdr:ext cx="534377"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634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34,132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115621</xdr:rowOff>
    </xdr:from>
    <xdr:to>
      <xdr:col>55</xdr:col>
      <xdr:colOff>88900</xdr:colOff>
      <xdr:row>51</xdr:row>
      <xdr:rowOff>115621</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859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109830</xdr:rowOff>
    </xdr:from>
    <xdr:to>
      <xdr:col>55</xdr:col>
      <xdr:colOff>0</xdr:colOff>
      <xdr:row>58</xdr:row>
      <xdr:rowOff>13132</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9882480"/>
          <a:ext cx="838200" cy="74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138371</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5681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115494</xdr:rowOff>
    </xdr:from>
    <xdr:to>
      <xdr:col>55</xdr:col>
      <xdr:colOff>50800</xdr:colOff>
      <xdr:row>57</xdr:row>
      <xdr:rowOff>45644</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716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169113</xdr:rowOff>
    </xdr:from>
    <xdr:to>
      <xdr:col>50</xdr:col>
      <xdr:colOff>114300</xdr:colOff>
      <xdr:row>58</xdr:row>
      <xdr:rowOff>13132</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9941763"/>
          <a:ext cx="889000" cy="15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163614</xdr:rowOff>
    </xdr:from>
    <xdr:to>
      <xdr:col>50</xdr:col>
      <xdr:colOff>165100</xdr:colOff>
      <xdr:row>57</xdr:row>
      <xdr:rowOff>93764</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764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110291</xdr:rowOff>
    </xdr:from>
    <xdr:ext cx="469744"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404428" y="954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168999</xdr:rowOff>
    </xdr:from>
    <xdr:to>
      <xdr:col>45</xdr:col>
      <xdr:colOff>177800</xdr:colOff>
      <xdr:row>57</xdr:row>
      <xdr:rowOff>169113</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7861300" y="9941649"/>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159462</xdr:rowOff>
    </xdr:from>
    <xdr:to>
      <xdr:col>46</xdr:col>
      <xdr:colOff>38100</xdr:colOff>
      <xdr:row>57</xdr:row>
      <xdr:rowOff>89612</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760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106139</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15428" y="9535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149606</xdr:rowOff>
    </xdr:from>
    <xdr:to>
      <xdr:col>41</xdr:col>
      <xdr:colOff>50800</xdr:colOff>
      <xdr:row>57</xdr:row>
      <xdr:rowOff>168999</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9922256"/>
          <a:ext cx="889000" cy="19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169481</xdr:rowOff>
    </xdr:from>
    <xdr:to>
      <xdr:col>41</xdr:col>
      <xdr:colOff>101600</xdr:colOff>
      <xdr:row>57</xdr:row>
      <xdr:rowOff>99631</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770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116158</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26428" y="9545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37884</xdr:rowOff>
    </xdr:from>
    <xdr:to>
      <xdr:col>36</xdr:col>
      <xdr:colOff>165100</xdr:colOff>
      <xdr:row>57</xdr:row>
      <xdr:rowOff>139484</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810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156011</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37428" y="9585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59030</xdr:rowOff>
    </xdr:from>
    <xdr:to>
      <xdr:col>55</xdr:col>
      <xdr:colOff>50800</xdr:colOff>
      <xdr:row>57</xdr:row>
      <xdr:rowOff>160630</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8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37457</xdr:rowOff>
    </xdr:from>
    <xdr:ext cx="469744"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810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133782</xdr:rowOff>
    </xdr:from>
    <xdr:to>
      <xdr:col>50</xdr:col>
      <xdr:colOff>165100</xdr:colOff>
      <xdr:row>58</xdr:row>
      <xdr:rowOff>63932</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90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55059</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04428" y="9999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118313</xdr:rowOff>
    </xdr:from>
    <xdr:to>
      <xdr:col>46</xdr:col>
      <xdr:colOff>38100</xdr:colOff>
      <xdr:row>58</xdr:row>
      <xdr:rowOff>48463</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890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39590</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515428" y="9983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118199</xdr:rowOff>
    </xdr:from>
    <xdr:to>
      <xdr:col>41</xdr:col>
      <xdr:colOff>101600</xdr:colOff>
      <xdr:row>58</xdr:row>
      <xdr:rowOff>48349</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890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39476</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626428" y="9983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98806</xdr:rowOff>
    </xdr:from>
    <xdr:to>
      <xdr:col>36</xdr:col>
      <xdr:colOff>165100</xdr:colOff>
      <xdr:row>58</xdr:row>
      <xdr:rowOff>28956</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871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20083</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37428" y="9964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129805</xdr:rowOff>
    </xdr:from>
    <xdr:to>
      <xdr:col>54</xdr:col>
      <xdr:colOff>189865</xdr:colOff>
      <xdr:row>79</xdr:row>
      <xdr:rowOff>20176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1959855"/>
          <a:ext cx="1270" cy="1604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24003</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568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20176</xdr:rowOff>
    </xdr:from>
    <xdr:to>
      <xdr:col>55</xdr:col>
      <xdr:colOff>88900</xdr:colOff>
      <xdr:row>79</xdr:row>
      <xdr:rowOff>20176</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564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76482</xdr:rowOff>
    </xdr:from>
    <xdr:ext cx="534377"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735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51,553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129805</xdr:rowOff>
    </xdr:from>
    <xdr:to>
      <xdr:col>55</xdr:col>
      <xdr:colOff>88900</xdr:colOff>
      <xdr:row>69</xdr:row>
      <xdr:rowOff>129805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1959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66353</xdr:rowOff>
    </xdr:from>
    <xdr:to>
      <xdr:col>55</xdr:col>
      <xdr:colOff>0</xdr:colOff>
      <xdr:row>78</xdr:row>
      <xdr:rowOff>84510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9639300" y="13439453"/>
          <a:ext cx="838200" cy="18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169122</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027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146245</xdr:rowOff>
    </xdr:from>
    <xdr:to>
      <xdr:col>55</xdr:col>
      <xdr:colOff>50800</xdr:colOff>
      <xdr:row>77</xdr:row>
      <xdr:rowOff>76395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176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16614</xdr:rowOff>
    </xdr:from>
    <xdr:to>
      <xdr:col>50</xdr:col>
      <xdr:colOff>114300</xdr:colOff>
      <xdr:row>78</xdr:row>
      <xdr:rowOff>66353</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8750300" y="13389714"/>
          <a:ext cx="889000" cy="49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131158</xdr:rowOff>
    </xdr:from>
    <xdr:to>
      <xdr:col>50</xdr:col>
      <xdr:colOff>165100</xdr:colOff>
      <xdr:row>77</xdr:row>
      <xdr:rowOff>61308</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161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77836</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2936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16614</xdr:rowOff>
    </xdr:from>
    <xdr:to>
      <xdr:col>45</xdr:col>
      <xdr:colOff>177800</xdr:colOff>
      <xdr:row>78</xdr:row>
      <xdr:rowOff>16811</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7861300" y="13389714"/>
          <a:ext cx="889000" cy="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80834</xdr:rowOff>
    </xdr:from>
    <xdr:to>
      <xdr:col>46</xdr:col>
      <xdr:colOff>38100</xdr:colOff>
      <xdr:row>77</xdr:row>
      <xdr:rowOff>10984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111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27511</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2886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1789</xdr:rowOff>
    </xdr:from>
    <xdr:to>
      <xdr:col>41</xdr:col>
      <xdr:colOff>50800</xdr:colOff>
      <xdr:row>78</xdr:row>
      <xdr:rowOff>16811</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6972300" y="13374889"/>
          <a:ext cx="889000" cy="15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10914</xdr:rowOff>
    </xdr:from>
    <xdr:to>
      <xdr:col>41</xdr:col>
      <xdr:colOff>101600</xdr:colOff>
      <xdr:row>76</xdr:row>
      <xdr:rowOff>112514</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04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129042</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2816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89650</xdr:rowOff>
    </xdr:from>
    <xdr:to>
      <xdr:col>36</xdr:col>
      <xdr:colOff>165100</xdr:colOff>
      <xdr:row>77</xdr:row>
      <xdr:rowOff>19800</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11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36328</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2895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33710</xdr:rowOff>
    </xdr:from>
    <xdr:to>
      <xdr:col>55</xdr:col>
      <xdr:colOff>50800</xdr:colOff>
      <xdr:row>78</xdr:row>
      <xdr:rowOff>135310</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406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120087</xdr:rowOff>
    </xdr:from>
    <xdr:ext cx="469744"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321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15553</xdr:rowOff>
    </xdr:from>
    <xdr:to>
      <xdr:col>50</xdr:col>
      <xdr:colOff>165100</xdr:colOff>
      <xdr:row>78</xdr:row>
      <xdr:rowOff>117153</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388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108280</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404428" y="13481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137264</xdr:rowOff>
    </xdr:from>
    <xdr:to>
      <xdr:col>46</xdr:col>
      <xdr:colOff>38100</xdr:colOff>
      <xdr:row>78</xdr:row>
      <xdr:rowOff>67414</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33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58541</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515428" y="13431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137461</xdr:rowOff>
    </xdr:from>
    <xdr:to>
      <xdr:col>41</xdr:col>
      <xdr:colOff>101600</xdr:colOff>
      <xdr:row>78</xdr:row>
      <xdr:rowOff>67611</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33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58738</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626428" y="13431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122439</xdr:rowOff>
    </xdr:from>
    <xdr:to>
      <xdr:col>36</xdr:col>
      <xdr:colOff>165100</xdr:colOff>
      <xdr:row>78</xdr:row>
      <xdr:rowOff>52589</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324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43716</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37428" y="13416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120089</xdr:rowOff>
    </xdr:from>
    <xdr:to>
      <xdr:col>54</xdr:col>
      <xdr:colOff>189865</xdr:colOff>
      <xdr:row>99</xdr:row>
      <xdr:rowOff>15357</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550589"/>
          <a:ext cx="1270" cy="1438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19184</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6992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15357</xdr:rowOff>
    </xdr:from>
    <xdr:to>
      <xdr:col>55</xdr:col>
      <xdr:colOff>88900</xdr:colOff>
      <xdr:row>99</xdr:row>
      <xdr:rowOff>15357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6988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66766</xdr:rowOff>
    </xdr:from>
    <xdr:ext cx="599010"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325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113,201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120089</xdr:rowOff>
    </xdr:from>
    <xdr:to>
      <xdr:col>55</xdr:col>
      <xdr:colOff>88900</xdr:colOff>
      <xdr:row>90</xdr:row>
      <xdr:rowOff>120089</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550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120089</xdr:rowOff>
    </xdr:from>
    <xdr:to>
      <xdr:col>55</xdr:col>
      <xdr:colOff>0</xdr:colOff>
      <xdr:row>91</xdr:row>
      <xdr:rowOff>135765</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9639300" y="15550589"/>
          <a:ext cx="838200" cy="187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85239</xdr:rowOff>
    </xdr:from>
    <xdr:ext cx="534377"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5444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106812</xdr:rowOff>
    </xdr:from>
    <xdr:to>
      <xdr:col>55</xdr:col>
      <xdr:colOff>50800</xdr:colOff>
      <xdr:row>97</xdr:row>
      <xdr:rowOff>36962</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566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127895</xdr:rowOff>
    </xdr:from>
    <xdr:to>
      <xdr:col>50</xdr:col>
      <xdr:colOff>114300</xdr:colOff>
      <xdr:row>91</xdr:row>
      <xdr:rowOff>135765</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8750300" y="15729845"/>
          <a:ext cx="889000" cy="7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155325</xdr:rowOff>
    </xdr:from>
    <xdr:to>
      <xdr:col>50</xdr:col>
      <xdr:colOff>165100</xdr:colOff>
      <xdr:row>97</xdr:row>
      <xdr:rowOff>85475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76602</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2111" y="16707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127895</xdr:rowOff>
    </xdr:from>
    <xdr:to>
      <xdr:col>45</xdr:col>
      <xdr:colOff>177800</xdr:colOff>
      <xdr:row>94</xdr:row>
      <xdr:rowOff>42675</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7861300" y="15729845"/>
          <a:ext cx="889000" cy="429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163440</xdr:rowOff>
    </xdr:from>
    <xdr:to>
      <xdr:col>46</xdr:col>
      <xdr:colOff>38100</xdr:colOff>
      <xdr:row>97</xdr:row>
      <xdr:rowOff>93590</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62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84717</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83111" y="16715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97752</xdr:rowOff>
    </xdr:from>
    <xdr:to>
      <xdr:col>41</xdr:col>
      <xdr:colOff>50800</xdr:colOff>
      <xdr:row>94</xdr:row>
      <xdr:rowOff>42675</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a:off x="6972300" y="16042602"/>
          <a:ext cx="889000" cy="116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3338</xdr:rowOff>
    </xdr:from>
    <xdr:to>
      <xdr:col>41</xdr:col>
      <xdr:colOff>101600</xdr:colOff>
      <xdr:row>97</xdr:row>
      <xdr:rowOff>104938</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63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96065</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726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16303</xdr:rowOff>
    </xdr:from>
    <xdr:to>
      <xdr:col>36</xdr:col>
      <xdr:colOff>165100</xdr:colOff>
      <xdr:row>97</xdr:row>
      <xdr:rowOff>117903</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64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109030</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739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90</xdr:row>
      <xdr:rowOff>69289</xdr:rowOff>
    </xdr:from>
    <xdr:to>
      <xdr:col>55</xdr:col>
      <xdr:colOff>50800</xdr:colOff>
      <xdr:row>90</xdr:row>
      <xdr:rowOff>170889</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5499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22316</xdr:rowOff>
    </xdr:from>
    <xdr:ext cx="599010"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5452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91</xdr:row>
      <xdr:rowOff>84965</xdr:rowOff>
    </xdr:from>
    <xdr:to>
      <xdr:col>50</xdr:col>
      <xdr:colOff>165100</xdr:colOff>
      <xdr:row>92</xdr:row>
      <xdr:rowOff>15115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568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90</xdr:row>
      <xdr:rowOff>31642</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39795" y="15462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91</xdr:row>
      <xdr:rowOff>77095</xdr:rowOff>
    </xdr:from>
    <xdr:to>
      <xdr:col>46</xdr:col>
      <xdr:colOff>38100</xdr:colOff>
      <xdr:row>92</xdr:row>
      <xdr:rowOff>7245</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567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90</xdr:row>
      <xdr:rowOff>23772</xdr:rowOff>
    </xdr:from>
    <xdr:ext cx="59901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50795" y="15454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163325</xdr:rowOff>
    </xdr:from>
    <xdr:to>
      <xdr:col>41</xdr:col>
      <xdr:colOff>101600</xdr:colOff>
      <xdr:row>94</xdr:row>
      <xdr:rowOff>93475</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610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110002</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94111" y="15883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46952</xdr:rowOff>
    </xdr:from>
    <xdr:to>
      <xdr:col>36</xdr:col>
      <xdr:colOff>165100</xdr:colOff>
      <xdr:row>93</xdr:row>
      <xdr:rowOff>148552</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5991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91</xdr:row>
      <xdr:rowOff>165079</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705111" y="15767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116611</xdr:rowOff>
    </xdr:from>
    <xdr:to>
      <xdr:col>85</xdr:col>
      <xdr:colOff>126364</xdr:colOff>
      <xdr:row>38</xdr:row>
      <xdr:rowOff>54752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603011"/>
          <a:ext cx="1269" cy="966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58579</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573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54752</xdr:rowOff>
    </xdr:from>
    <xdr:to>
      <xdr:col>86</xdr:col>
      <xdr:colOff>25400</xdr:colOff>
      <xdr:row>38</xdr:row>
      <xdr:rowOff>54752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569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63288</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378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116611</xdr:rowOff>
    </xdr:from>
    <xdr:to>
      <xdr:col>86</xdr:col>
      <xdr:colOff>25400</xdr:colOff>
      <xdr:row>32</xdr:row>
      <xdr:rowOff>116611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603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149896</xdr:rowOff>
    </xdr:from>
    <xdr:to>
      <xdr:col>85</xdr:col>
      <xdr:colOff>127000</xdr:colOff>
      <xdr:row>38</xdr:row>
      <xdr:rowOff>5375</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493546"/>
          <a:ext cx="838200" cy="26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88917</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089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66040</xdr:rowOff>
    </xdr:from>
    <xdr:to>
      <xdr:col>85</xdr:col>
      <xdr:colOff>177800</xdr:colOff>
      <xdr:row>36</xdr:row>
      <xdr:rowOff>167640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23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5375</xdr:rowOff>
    </xdr:from>
    <xdr:to>
      <xdr:col>81</xdr:col>
      <xdr:colOff>50800</xdr:colOff>
      <xdr:row>38</xdr:row>
      <xdr:rowOff>100152</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520475"/>
          <a:ext cx="889000" cy="94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6924</xdr:rowOff>
    </xdr:from>
    <xdr:to>
      <xdr:col>81</xdr:col>
      <xdr:colOff>101600</xdr:colOff>
      <xdr:row>37</xdr:row>
      <xdr:rowOff>108524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35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125051</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125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27686</xdr:rowOff>
    </xdr:from>
    <xdr:to>
      <xdr:col>76</xdr:col>
      <xdr:colOff>114300</xdr:colOff>
      <xdr:row>38</xdr:row>
      <xdr:rowOff>100152</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6542786"/>
          <a:ext cx="889000" cy="72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42677</xdr:rowOff>
    </xdr:from>
    <xdr:to>
      <xdr:col>76</xdr:col>
      <xdr:colOff>165100</xdr:colOff>
      <xdr:row>37</xdr:row>
      <xdr:rowOff>144277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38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160804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161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27686</xdr:rowOff>
    </xdr:from>
    <xdr:to>
      <xdr:col>71</xdr:col>
      <xdr:colOff>177800</xdr:colOff>
      <xdr:row>38</xdr:row>
      <xdr:rowOff>77978</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654278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42357</xdr:rowOff>
    </xdr:from>
    <xdr:to>
      <xdr:col>72</xdr:col>
      <xdr:colOff>38100</xdr:colOff>
      <xdr:row>37</xdr:row>
      <xdr:rowOff>143957</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38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160484</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161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168910</xdr:rowOff>
    </xdr:from>
    <xdr:to>
      <xdr:col>67</xdr:col>
      <xdr:colOff>101600</xdr:colOff>
      <xdr:row>37</xdr:row>
      <xdr:rowOff>99060</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341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115587</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116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99096</xdr:rowOff>
    </xdr:from>
    <xdr:to>
      <xdr:col>85</xdr:col>
      <xdr:colOff>177800</xdr:colOff>
      <xdr:row>38</xdr:row>
      <xdr:rowOff>29246</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442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14023</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357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126024</xdr:rowOff>
    </xdr:from>
    <xdr:to>
      <xdr:col>81</xdr:col>
      <xdr:colOff>101600</xdr:colOff>
      <xdr:row>38</xdr:row>
      <xdr:rowOff>56175</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46967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47302</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562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49352</xdr:rowOff>
    </xdr:from>
    <xdr:to>
      <xdr:col>76</xdr:col>
      <xdr:colOff>165100</xdr:colOff>
      <xdr:row>38</xdr:row>
      <xdr:rowOff>150952</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564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142079</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657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148336</xdr:rowOff>
    </xdr:from>
    <xdr:to>
      <xdr:col>72</xdr:col>
      <xdr:colOff>38100</xdr:colOff>
      <xdr:row>38</xdr:row>
      <xdr:rowOff>78486</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491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69613</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58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27178</xdr:rowOff>
    </xdr:from>
    <xdr:to>
      <xdr:col>67</xdr:col>
      <xdr:colOff>101600</xdr:colOff>
      <xdr:row>38</xdr:row>
      <xdr:rowOff>128778</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542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119905</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635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a:extLst>
            <a:ext uri="{FF2B5EF4-FFF2-40B4-BE49-F238E27FC236}">
              <a16:creationId xmlns:a16="http://schemas.microsoft.com/office/drawing/2014/main" id="{00000000-0008-0000-0700-00004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102232</xdr:rowOff>
    </xdr:from>
    <xdr:to>
      <xdr:col>85</xdr:col>
      <xdr:colOff>126364</xdr:colOff>
      <xdr:row>59</xdr:row>
      <xdr:rowOff>8701</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6317595" y="8674732"/>
          <a:ext cx="1269" cy="1449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12528</xdr:rowOff>
    </xdr:from>
    <xdr:ext cx="534377" cy="259045"/>
    <xdr:sp macro="" textlink="">
      <xdr:nvSpPr>
        <xdr:cNvPr id="578" name="教育費最小値テキスト">
          <a:extLst>
            <a:ext uri="{FF2B5EF4-FFF2-40B4-BE49-F238E27FC236}">
              <a16:creationId xmlns:a16="http://schemas.microsoft.com/office/drawing/2014/main" id="{00000000-0008-0000-0700-000042020000}"/>
            </a:ext>
          </a:extLst>
        </xdr:cNvPr>
        <xdr:cNvSpPr txBox="1"/>
      </xdr:nvSpPr>
      <xdr:spPr>
        <a:xfrm>
          <a:off x="16370300" y="1012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8701</xdr:rowOff>
    </xdr:from>
    <xdr:to>
      <xdr:col>86</xdr:col>
      <xdr:colOff>25400</xdr:colOff>
      <xdr:row>59</xdr:row>
      <xdr:rowOff>8701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10124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48909</xdr:rowOff>
    </xdr:from>
    <xdr:ext cx="599010" cy="259045"/>
    <xdr:sp macro="" textlink="">
      <xdr:nvSpPr>
        <xdr:cNvPr id="580" name="教育費最大値テキスト">
          <a:extLst>
            <a:ext uri="{FF2B5EF4-FFF2-40B4-BE49-F238E27FC236}">
              <a16:creationId xmlns:a16="http://schemas.microsoft.com/office/drawing/2014/main" id="{00000000-0008-0000-0700-000044020000}"/>
            </a:ext>
          </a:extLst>
        </xdr:cNvPr>
        <xdr:cNvSpPr txBox="1"/>
      </xdr:nvSpPr>
      <xdr:spPr>
        <a:xfrm>
          <a:off x="16370300" y="8449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171,442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102232</xdr:rowOff>
    </xdr:from>
    <xdr:to>
      <xdr:col>86</xdr:col>
      <xdr:colOff>25400</xdr:colOff>
      <xdr:row>50</xdr:row>
      <xdr:rowOff>102232</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8674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63914</xdr:rowOff>
    </xdr:from>
    <xdr:to>
      <xdr:col>85</xdr:col>
      <xdr:colOff>127000</xdr:colOff>
      <xdr:row>57</xdr:row>
      <xdr:rowOff>88896</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5481300" y="9493664"/>
          <a:ext cx="838200" cy="367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123650</xdr:rowOff>
    </xdr:from>
    <xdr:ext cx="534377" cy="259045"/>
    <xdr:sp macro="" textlink="">
      <xdr:nvSpPr>
        <xdr:cNvPr id="583" name="教育費平均値テキスト">
          <a:extLst>
            <a:ext uri="{FF2B5EF4-FFF2-40B4-BE49-F238E27FC236}">
              <a16:creationId xmlns:a16="http://schemas.microsoft.com/office/drawing/2014/main" id="{00000000-0008-0000-0700-000047020000}"/>
            </a:ext>
          </a:extLst>
        </xdr:cNvPr>
        <xdr:cNvSpPr txBox="1"/>
      </xdr:nvSpPr>
      <xdr:spPr>
        <a:xfrm>
          <a:off x="16370300" y="97248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145223</xdr:rowOff>
    </xdr:from>
    <xdr:to>
      <xdr:col>85</xdr:col>
      <xdr:colOff>177800</xdr:colOff>
      <xdr:row>57</xdr:row>
      <xdr:rowOff>75373</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6268700" y="974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28644</xdr:rowOff>
    </xdr:from>
    <xdr:to>
      <xdr:col>81</xdr:col>
      <xdr:colOff>50800</xdr:colOff>
      <xdr:row>57</xdr:row>
      <xdr:rowOff>88896</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4592300" y="9801294"/>
          <a:ext cx="889000" cy="60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105043</xdr:rowOff>
    </xdr:from>
    <xdr:to>
      <xdr:col>81</xdr:col>
      <xdr:colOff>101600</xdr:colOff>
      <xdr:row>58</xdr:row>
      <xdr:rowOff>35193</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5430500" y="9877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26320</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14111" y="9970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28644</xdr:rowOff>
    </xdr:from>
    <xdr:to>
      <xdr:col>76</xdr:col>
      <xdr:colOff>114300</xdr:colOff>
      <xdr:row>58</xdr:row>
      <xdr:rowOff>119094</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3703300" y="9801294"/>
          <a:ext cx="889000" cy="261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127218</xdr:rowOff>
    </xdr:from>
    <xdr:to>
      <xdr:col>76</xdr:col>
      <xdr:colOff>165100</xdr:colOff>
      <xdr:row>58</xdr:row>
      <xdr:rowOff>57368</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4541500" y="9899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48495</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325111" y="9992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63315</xdr:rowOff>
    </xdr:from>
    <xdr:to>
      <xdr:col>71</xdr:col>
      <xdr:colOff>177800</xdr:colOff>
      <xdr:row>58</xdr:row>
      <xdr:rowOff>119094</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a:off x="12814300" y="10007415"/>
          <a:ext cx="889000" cy="55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14420</xdr:rowOff>
    </xdr:from>
    <xdr:to>
      <xdr:col>72</xdr:col>
      <xdr:colOff>38100</xdr:colOff>
      <xdr:row>58</xdr:row>
      <xdr:rowOff>116020</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3652500" y="995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132547</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733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106394</xdr:rowOff>
    </xdr:from>
    <xdr:to>
      <xdr:col>67</xdr:col>
      <xdr:colOff>101600</xdr:colOff>
      <xdr:row>58</xdr:row>
      <xdr:rowOff>36544</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2763500" y="9879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53071</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654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13114</xdr:rowOff>
    </xdr:from>
    <xdr:to>
      <xdr:col>85</xdr:col>
      <xdr:colOff>177800</xdr:colOff>
      <xdr:row>55</xdr:row>
      <xdr:rowOff>114714</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6268700" y="944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35991</xdr:rowOff>
    </xdr:from>
    <xdr:ext cx="534377" cy="259045"/>
    <xdr:sp macro="" textlink="">
      <xdr:nvSpPr>
        <xdr:cNvPr id="602" name="教育費該当値テキスト">
          <a:extLst>
            <a:ext uri="{FF2B5EF4-FFF2-40B4-BE49-F238E27FC236}">
              <a16:creationId xmlns:a16="http://schemas.microsoft.com/office/drawing/2014/main" id="{00000000-0008-0000-0700-00005A020000}"/>
            </a:ext>
          </a:extLst>
        </xdr:cNvPr>
        <xdr:cNvSpPr txBox="1"/>
      </xdr:nvSpPr>
      <xdr:spPr>
        <a:xfrm>
          <a:off x="16370300" y="9294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38096</xdr:rowOff>
    </xdr:from>
    <xdr:to>
      <xdr:col>81</xdr:col>
      <xdr:colOff>101600</xdr:colOff>
      <xdr:row>57</xdr:row>
      <xdr:rowOff>139696</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5430500" y="9810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156223</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5214111" y="9585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149294</xdr:rowOff>
    </xdr:from>
    <xdr:to>
      <xdr:col>76</xdr:col>
      <xdr:colOff>165100</xdr:colOff>
      <xdr:row>57</xdr:row>
      <xdr:rowOff>79444</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4541500" y="9750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95971</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4325111" y="9525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68294</xdr:rowOff>
    </xdr:from>
    <xdr:to>
      <xdr:col>72</xdr:col>
      <xdr:colOff>38100</xdr:colOff>
      <xdr:row>58</xdr:row>
      <xdr:rowOff>169894</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3652500" y="10012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161021</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3436111" y="10105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12515</xdr:rowOff>
    </xdr:from>
    <xdr:to>
      <xdr:col>67</xdr:col>
      <xdr:colOff>101600</xdr:colOff>
      <xdr:row>58</xdr:row>
      <xdr:rowOff>114115</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2763500" y="995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105242</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547111" y="10049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21970</xdr:rowOff>
    </xdr:from>
    <xdr:ext cx="46717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78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5" name="災害復旧費グラフ枠">
          <a:extLst>
            <a:ext uri="{FF2B5EF4-FFF2-40B4-BE49-F238E27FC236}">
              <a16:creationId xmlns:a16="http://schemas.microsoft.com/office/drawing/2014/main" id="{00000000-0008-0000-0700-00007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33565</xdr:rowOff>
    </xdr:from>
    <xdr:to>
      <xdr:col>85</xdr:col>
      <xdr:colOff>126364</xdr:colOff>
      <xdr:row>79</xdr:row>
      <xdr:rowOff>98879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6317595" y="12035065"/>
          <a:ext cx="1269" cy="1608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7" name="災害復旧費最小値テキスト">
          <a:extLst>
            <a:ext uri="{FF2B5EF4-FFF2-40B4-BE49-F238E27FC236}">
              <a16:creationId xmlns:a16="http://schemas.microsoft.com/office/drawing/2014/main" id="{00000000-0008-0000-0700-00007D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151692</xdr:rowOff>
    </xdr:from>
    <xdr:ext cx="469744" cy="259045"/>
    <xdr:sp macro="" textlink="">
      <xdr:nvSpPr>
        <xdr:cNvPr id="639" name="災害復旧費最大値テキスト">
          <a:extLst>
            <a:ext uri="{FF2B5EF4-FFF2-40B4-BE49-F238E27FC236}">
              <a16:creationId xmlns:a16="http://schemas.microsoft.com/office/drawing/2014/main" id="{00000000-0008-0000-0700-00007F020000}"/>
            </a:ext>
          </a:extLst>
        </xdr:cNvPr>
        <xdr:cNvSpPr txBox="1"/>
      </xdr:nvSpPr>
      <xdr:spPr>
        <a:xfrm>
          <a:off x="16370300" y="11810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33565</xdr:rowOff>
    </xdr:from>
    <xdr:to>
      <xdr:col>86</xdr:col>
      <xdr:colOff>25400</xdr:colOff>
      <xdr:row>70</xdr:row>
      <xdr:rowOff>33565</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2035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109655</xdr:rowOff>
    </xdr:from>
    <xdr:to>
      <xdr:col>85</xdr:col>
      <xdr:colOff>127000</xdr:colOff>
      <xdr:row>79</xdr:row>
      <xdr:rowOff>84837</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5481300" y="12625505"/>
          <a:ext cx="838200" cy="1003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36828</xdr:rowOff>
    </xdr:from>
    <xdr:ext cx="469744" cy="259045"/>
    <xdr:sp macro="" textlink="">
      <xdr:nvSpPr>
        <xdr:cNvPr id="642" name="災害復旧費平均値テキスト">
          <a:extLst>
            <a:ext uri="{FF2B5EF4-FFF2-40B4-BE49-F238E27FC236}">
              <a16:creationId xmlns:a16="http://schemas.microsoft.com/office/drawing/2014/main" id="{00000000-0008-0000-0700-000082020000}"/>
            </a:ext>
          </a:extLst>
        </xdr:cNvPr>
        <xdr:cNvSpPr txBox="1"/>
      </xdr:nvSpPr>
      <xdr:spPr>
        <a:xfrm>
          <a:off x="16370300" y="132384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13951</xdr:rowOff>
    </xdr:from>
    <xdr:to>
      <xdr:col>85</xdr:col>
      <xdr:colOff>177800</xdr:colOff>
      <xdr:row>78</xdr:row>
      <xdr:rowOff>115551</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6268700" y="133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109655</xdr:rowOff>
    </xdr:from>
    <xdr:to>
      <xdr:col>81</xdr:col>
      <xdr:colOff>50800</xdr:colOff>
      <xdr:row>79</xdr:row>
      <xdr:rowOff>18052</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4592300" y="12625505"/>
          <a:ext cx="889000" cy="937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126293</xdr:rowOff>
    </xdr:from>
    <xdr:to>
      <xdr:col>81</xdr:col>
      <xdr:colOff>101600</xdr:colOff>
      <xdr:row>78</xdr:row>
      <xdr:rowOff>56443</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5430500" y="1332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47570</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46428" y="13420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18052</xdr:rowOff>
    </xdr:from>
    <xdr:to>
      <xdr:col>76</xdr:col>
      <xdr:colOff>114300</xdr:colOff>
      <xdr:row>79</xdr:row>
      <xdr:rowOff>26707</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flipV="1">
          <a:off x="13703300" y="13562602"/>
          <a:ext cx="889000" cy="8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115188</xdr:rowOff>
    </xdr:from>
    <xdr:to>
      <xdr:col>76</xdr:col>
      <xdr:colOff>165100</xdr:colOff>
      <xdr:row>78</xdr:row>
      <xdr:rowOff>45338</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4541500" y="1331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61865</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357428" y="13092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26707</xdr:rowOff>
    </xdr:from>
    <xdr:to>
      <xdr:col>71</xdr:col>
      <xdr:colOff>177800</xdr:colOff>
      <xdr:row>79</xdr:row>
      <xdr:rowOff>42055</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flipV="1">
          <a:off x="12814300" y="13571257"/>
          <a:ext cx="889000" cy="15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102780</xdr:rowOff>
    </xdr:from>
    <xdr:to>
      <xdr:col>72</xdr:col>
      <xdr:colOff>38100</xdr:colOff>
      <xdr:row>79</xdr:row>
      <xdr:rowOff>32930</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3652500" y="1347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49457</xdr:rowOff>
    </xdr:from>
    <xdr:ext cx="378565"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4017" y="13251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102780</xdr:rowOff>
    </xdr:from>
    <xdr:to>
      <xdr:col>67</xdr:col>
      <xdr:colOff>101600</xdr:colOff>
      <xdr:row>78</xdr:row>
      <xdr:rowOff>32930</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2763500" y="1330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49457</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579428" y="13079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34037</xdr:rowOff>
    </xdr:from>
    <xdr:to>
      <xdr:col>85</xdr:col>
      <xdr:colOff>177800</xdr:colOff>
      <xdr:row>79</xdr:row>
      <xdr:rowOff>135637</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6268700" y="13578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120414</xdr:rowOff>
    </xdr:from>
    <xdr:ext cx="313932" cy="259045"/>
    <xdr:sp macro="" textlink="">
      <xdr:nvSpPr>
        <xdr:cNvPr id="661" name="災害復旧費該当値テキスト">
          <a:extLst>
            <a:ext uri="{FF2B5EF4-FFF2-40B4-BE49-F238E27FC236}">
              <a16:creationId xmlns:a16="http://schemas.microsoft.com/office/drawing/2014/main" id="{00000000-0008-0000-0700-000095020000}"/>
            </a:ext>
          </a:extLst>
        </xdr:cNvPr>
        <xdr:cNvSpPr txBox="1"/>
      </xdr:nvSpPr>
      <xdr:spPr>
        <a:xfrm>
          <a:off x="16370300" y="1349351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58855</xdr:rowOff>
    </xdr:from>
    <xdr:to>
      <xdr:col>81</xdr:col>
      <xdr:colOff>101600</xdr:colOff>
      <xdr:row>73</xdr:row>
      <xdr:rowOff>160455</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5430500" y="1257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72</xdr:row>
      <xdr:rowOff>5532</xdr:rowOff>
    </xdr:from>
    <xdr:ext cx="469744"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5246428" y="1234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138702</xdr:rowOff>
    </xdr:from>
    <xdr:to>
      <xdr:col>76</xdr:col>
      <xdr:colOff>165100</xdr:colOff>
      <xdr:row>79</xdr:row>
      <xdr:rowOff>68852</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4541500" y="13511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59979</xdr:rowOff>
    </xdr:from>
    <xdr:ext cx="378565"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4403017" y="136045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147357</xdr:rowOff>
    </xdr:from>
    <xdr:to>
      <xdr:col>72</xdr:col>
      <xdr:colOff>38100</xdr:colOff>
      <xdr:row>79</xdr:row>
      <xdr:rowOff>77507</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3652500" y="13520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68634</xdr:rowOff>
    </xdr:from>
    <xdr:ext cx="378565"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3514017" y="136131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162705</xdr:rowOff>
    </xdr:from>
    <xdr:to>
      <xdr:col>67</xdr:col>
      <xdr:colOff>101600</xdr:colOff>
      <xdr:row>79</xdr:row>
      <xdr:rowOff>92855</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2763500" y="1353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83982</xdr:rowOff>
    </xdr:from>
    <xdr:ext cx="378565"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625017" y="136285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公債費グラフ枠">
          <a:extLst>
            <a:ext uri="{FF2B5EF4-FFF2-40B4-BE49-F238E27FC236}">
              <a16:creationId xmlns:a16="http://schemas.microsoft.com/office/drawing/2014/main" id="{00000000-0008-0000-0700-0000B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70014</xdr:rowOff>
    </xdr:from>
    <xdr:to>
      <xdr:col>85</xdr:col>
      <xdr:colOff>126364</xdr:colOff>
      <xdr:row>98</xdr:row>
      <xdr:rowOff>81750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6317595" y="15671964"/>
          <a:ext cx="1269" cy="1211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85577</xdr:rowOff>
    </xdr:from>
    <xdr:ext cx="469744" cy="259045"/>
    <xdr:sp macro="" textlink="">
      <xdr:nvSpPr>
        <xdr:cNvPr id="694" name="公債費最小値テキスト">
          <a:extLst>
            <a:ext uri="{FF2B5EF4-FFF2-40B4-BE49-F238E27FC236}">
              <a16:creationId xmlns:a16="http://schemas.microsoft.com/office/drawing/2014/main" id="{00000000-0008-0000-0700-0000B6020000}"/>
            </a:ext>
          </a:extLst>
        </xdr:cNvPr>
        <xdr:cNvSpPr txBox="1"/>
      </xdr:nvSpPr>
      <xdr:spPr>
        <a:xfrm>
          <a:off x="16370300" y="1688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81750</xdr:rowOff>
    </xdr:from>
    <xdr:to>
      <xdr:col>86</xdr:col>
      <xdr:colOff>25400</xdr:colOff>
      <xdr:row>98</xdr:row>
      <xdr:rowOff>81750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6883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16691</xdr:rowOff>
    </xdr:from>
    <xdr:ext cx="534377" cy="259045"/>
    <xdr:sp macro="" textlink="">
      <xdr:nvSpPr>
        <xdr:cNvPr id="696" name="公債費最大値テキスト">
          <a:extLst>
            <a:ext uri="{FF2B5EF4-FFF2-40B4-BE49-F238E27FC236}">
              <a16:creationId xmlns:a16="http://schemas.microsoft.com/office/drawing/2014/main" id="{00000000-0008-0000-0700-0000B8020000}"/>
            </a:ext>
          </a:extLst>
        </xdr:cNvPr>
        <xdr:cNvSpPr txBox="1"/>
      </xdr:nvSpPr>
      <xdr:spPr>
        <a:xfrm>
          <a:off x="16370300" y="15447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70,658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70014</xdr:rowOff>
    </xdr:from>
    <xdr:to>
      <xdr:col>86</xdr:col>
      <xdr:colOff>25400</xdr:colOff>
      <xdr:row>91</xdr:row>
      <xdr:rowOff>70014</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5671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23267</xdr:rowOff>
    </xdr:from>
    <xdr:to>
      <xdr:col>85</xdr:col>
      <xdr:colOff>127000</xdr:colOff>
      <xdr:row>97</xdr:row>
      <xdr:rowOff>39573</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5481300" y="16653917"/>
          <a:ext cx="838200" cy="16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139971</xdr:rowOff>
    </xdr:from>
    <xdr:ext cx="534377" cy="259045"/>
    <xdr:sp macro="" textlink="">
      <xdr:nvSpPr>
        <xdr:cNvPr id="699" name="公債費平均値テキスト">
          <a:extLst>
            <a:ext uri="{FF2B5EF4-FFF2-40B4-BE49-F238E27FC236}">
              <a16:creationId xmlns:a16="http://schemas.microsoft.com/office/drawing/2014/main" id="{00000000-0008-0000-0700-0000BB020000}"/>
            </a:ext>
          </a:extLst>
        </xdr:cNvPr>
        <xdr:cNvSpPr txBox="1"/>
      </xdr:nvSpPr>
      <xdr:spPr>
        <a:xfrm>
          <a:off x="16370300" y="160848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117094</xdr:rowOff>
    </xdr:from>
    <xdr:to>
      <xdr:col>85</xdr:col>
      <xdr:colOff>177800</xdr:colOff>
      <xdr:row>95</xdr:row>
      <xdr:rowOff>47244</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6268700" y="1623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23267</xdr:rowOff>
    </xdr:from>
    <xdr:to>
      <xdr:col>81</xdr:col>
      <xdr:colOff>50800</xdr:colOff>
      <xdr:row>97</xdr:row>
      <xdr:rowOff>42831</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4592300" y="16653917"/>
          <a:ext cx="889000" cy="19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113379</xdr:rowOff>
    </xdr:from>
    <xdr:to>
      <xdr:col>81</xdr:col>
      <xdr:colOff>101600</xdr:colOff>
      <xdr:row>95</xdr:row>
      <xdr:rowOff>43529</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5430500" y="162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60056</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6004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42831</xdr:rowOff>
    </xdr:from>
    <xdr:to>
      <xdr:col>76</xdr:col>
      <xdr:colOff>114300</xdr:colOff>
      <xdr:row>97</xdr:row>
      <xdr:rowOff>49403</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3703300" y="16673481"/>
          <a:ext cx="889000" cy="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112522</xdr:rowOff>
    </xdr:from>
    <xdr:to>
      <xdr:col>76</xdr:col>
      <xdr:colOff>165100</xdr:colOff>
      <xdr:row>95</xdr:row>
      <xdr:rowOff>42672</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4541500" y="16228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59199</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325111" y="16004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45002</xdr:rowOff>
    </xdr:from>
    <xdr:to>
      <xdr:col>71</xdr:col>
      <xdr:colOff>177800</xdr:colOff>
      <xdr:row>97</xdr:row>
      <xdr:rowOff>49403</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a:off x="12814300" y="16675652"/>
          <a:ext cx="889000" cy="4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113436</xdr:rowOff>
    </xdr:from>
    <xdr:to>
      <xdr:col>72</xdr:col>
      <xdr:colOff>38100</xdr:colOff>
      <xdr:row>95</xdr:row>
      <xdr:rowOff>43586</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3652500" y="16229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60113</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00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157327</xdr:rowOff>
    </xdr:from>
    <xdr:to>
      <xdr:col>67</xdr:col>
      <xdr:colOff>101600</xdr:colOff>
      <xdr:row>95</xdr:row>
      <xdr:rowOff>87477</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2763500" y="1627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104004</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04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160223</xdr:rowOff>
    </xdr:from>
    <xdr:to>
      <xdr:col>85</xdr:col>
      <xdr:colOff>177800</xdr:colOff>
      <xdr:row>97</xdr:row>
      <xdr:rowOff>90373</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6268700" y="16619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138650</xdr:rowOff>
    </xdr:from>
    <xdr:ext cx="534377" cy="259045"/>
    <xdr:sp macro="" textlink="">
      <xdr:nvSpPr>
        <xdr:cNvPr id="718" name="公債費該当値テキスト">
          <a:extLst>
            <a:ext uri="{FF2B5EF4-FFF2-40B4-BE49-F238E27FC236}">
              <a16:creationId xmlns:a16="http://schemas.microsoft.com/office/drawing/2014/main" id="{00000000-0008-0000-0700-0000CE020000}"/>
            </a:ext>
          </a:extLst>
        </xdr:cNvPr>
        <xdr:cNvSpPr txBox="1"/>
      </xdr:nvSpPr>
      <xdr:spPr>
        <a:xfrm>
          <a:off x="16370300" y="16597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143917</xdr:rowOff>
    </xdr:from>
    <xdr:to>
      <xdr:col>81</xdr:col>
      <xdr:colOff>101600</xdr:colOff>
      <xdr:row>97</xdr:row>
      <xdr:rowOff>74067</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5430500" y="1660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65194</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5214111" y="16695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163481</xdr:rowOff>
    </xdr:from>
    <xdr:to>
      <xdr:col>76</xdr:col>
      <xdr:colOff>165100</xdr:colOff>
      <xdr:row>97</xdr:row>
      <xdr:rowOff>93631</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4541500" y="16622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84758</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4325111" y="16715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170053</xdr:rowOff>
    </xdr:from>
    <xdr:to>
      <xdr:col>72</xdr:col>
      <xdr:colOff>38100</xdr:colOff>
      <xdr:row>97</xdr:row>
      <xdr:rowOff>100203</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3652500" y="16629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91330</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3436111" y="16721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165652</xdr:rowOff>
    </xdr:from>
    <xdr:to>
      <xdr:col>67</xdr:col>
      <xdr:colOff>101600</xdr:colOff>
      <xdr:row>97</xdr:row>
      <xdr:rowOff>95802</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2763500" y="16624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86929</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2547111" y="16717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a:extLst>
            <a:ext uri="{FF2B5EF4-FFF2-40B4-BE49-F238E27FC236}">
              <a16:creationId xmlns:a16="http://schemas.microsoft.com/office/drawing/2014/main" id="{00000000-0008-0000-0700-0000E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38</xdr:row>
      <xdr:rowOff>25400</xdr:rowOff>
    </xdr:from>
    <xdr:to>
      <xdr:col>116</xdr:col>
      <xdr:colOff>62864</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22159595" y="6540500"/>
          <a:ext cx="1269" cy="190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91457</xdr:rowOff>
    </xdr:from>
    <xdr:ext cx="249299" cy="259045"/>
    <xdr:sp macro="" textlink="">
      <xdr:nvSpPr>
        <xdr:cNvPr id="751" name="諸支出金最小値テキスト">
          <a:extLst>
            <a:ext uri="{FF2B5EF4-FFF2-40B4-BE49-F238E27FC236}">
              <a16:creationId xmlns:a16="http://schemas.microsoft.com/office/drawing/2014/main" id="{00000000-0008-0000-0700-0000EF020000}"/>
            </a:ext>
          </a:extLst>
        </xdr:cNvPr>
        <xdr:cNvSpPr txBox="1"/>
      </xdr:nvSpPr>
      <xdr:spPr>
        <a:xfrm>
          <a:off x="22212300" y="67780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143527</xdr:rowOff>
    </xdr:from>
    <xdr:ext cx="378565" cy="259045"/>
    <xdr:sp macro="" textlink="">
      <xdr:nvSpPr>
        <xdr:cNvPr id="753" name="諸支出金最大値テキスト">
          <a:extLst>
            <a:ext uri="{FF2B5EF4-FFF2-40B4-BE49-F238E27FC236}">
              <a16:creationId xmlns:a16="http://schemas.microsoft.com/office/drawing/2014/main" id="{00000000-0008-0000-0700-0000F1020000}"/>
            </a:ext>
          </a:extLst>
        </xdr:cNvPr>
        <xdr:cNvSpPr txBox="1"/>
      </xdr:nvSpPr>
      <xdr:spPr>
        <a:xfrm>
          <a:off x="22212300" y="63157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33</xdr:row>
      <xdr:rowOff>95885</xdr:rowOff>
    </xdr:from>
    <xdr:to>
      <xdr:col>116</xdr:col>
      <xdr:colOff>63500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1323300" y="5753735"/>
          <a:ext cx="838200" cy="977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8907</xdr:rowOff>
    </xdr:from>
    <xdr:ext cx="313932" cy="259045"/>
    <xdr:sp macro="" textlink="">
      <xdr:nvSpPr>
        <xdr:cNvPr id="756" name="諸支出金平均値テキスト">
          <a:extLst>
            <a:ext uri="{FF2B5EF4-FFF2-40B4-BE49-F238E27FC236}">
              <a16:creationId xmlns:a16="http://schemas.microsoft.com/office/drawing/2014/main" id="{00000000-0008-0000-0700-0000F4020000}"/>
            </a:ext>
          </a:extLst>
        </xdr:cNvPr>
        <xdr:cNvSpPr txBox="1"/>
      </xdr:nvSpPr>
      <xdr:spPr>
        <a:xfrm>
          <a:off x="22212300" y="652400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157480</xdr:rowOff>
    </xdr:from>
    <xdr:to>
      <xdr:col>116</xdr:col>
      <xdr:colOff>114300</xdr:colOff>
      <xdr:row>39</xdr:row>
      <xdr:rowOff>87630</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2110700" y="667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95885</xdr:rowOff>
    </xdr:from>
    <xdr:to>
      <xdr:col>111</xdr:col>
      <xdr:colOff>177800</xdr:colOff>
      <xdr:row>34</xdr:row>
      <xdr:rowOff>103124</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flipV="1">
          <a:off x="20434300" y="5753735"/>
          <a:ext cx="889000" cy="178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120904</xdr:rowOff>
    </xdr:from>
    <xdr:to>
      <xdr:col>112</xdr:col>
      <xdr:colOff>38100</xdr:colOff>
      <xdr:row>39</xdr:row>
      <xdr:rowOff>51054</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1272500" y="6636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42181</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34017" y="67287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30</xdr:row>
      <xdr:rowOff>150368</xdr:rowOff>
    </xdr:from>
    <xdr:to>
      <xdr:col>107</xdr:col>
      <xdr:colOff>50800</xdr:colOff>
      <xdr:row>34</xdr:row>
      <xdr:rowOff>103124</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9545300" y="5293868"/>
          <a:ext cx="889000" cy="638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127381</xdr:rowOff>
    </xdr:from>
    <xdr:to>
      <xdr:col>107</xdr:col>
      <xdr:colOff>101600</xdr:colOff>
      <xdr:row>39</xdr:row>
      <xdr:rowOff>57531</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0383500" y="6642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48658</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77333" y="67352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30</xdr:row>
      <xdr:rowOff>150368</xdr:rowOff>
    </xdr:from>
    <xdr:to>
      <xdr:col>102</xdr:col>
      <xdr:colOff>114300</xdr:colOff>
      <xdr:row>39</xdr:row>
      <xdr:rowOff>44450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flipV="1">
          <a:off x="18656300" y="5293868"/>
          <a:ext cx="889000" cy="1437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102235</xdr:rowOff>
    </xdr:from>
    <xdr:to>
      <xdr:col>102</xdr:col>
      <xdr:colOff>165100</xdr:colOff>
      <xdr:row>39</xdr:row>
      <xdr:rowOff>32385</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9494500" y="661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23512</xdr:rowOff>
    </xdr:from>
    <xdr:ext cx="378565"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6017" y="67100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141097</xdr:rowOff>
    </xdr:from>
    <xdr:to>
      <xdr:col>98</xdr:col>
      <xdr:colOff>38100</xdr:colOff>
      <xdr:row>39</xdr:row>
      <xdr:rowOff>71247</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8605500" y="665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87774</xdr:rowOff>
    </xdr:from>
    <xdr:ext cx="313932"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99333" y="643142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135907</xdr:rowOff>
    </xdr:from>
    <xdr:ext cx="249299" cy="259045"/>
    <xdr:sp macro="" textlink="">
      <xdr:nvSpPr>
        <xdr:cNvPr id="775" name="諸支出金該当値テキスト">
          <a:extLst>
            <a:ext uri="{FF2B5EF4-FFF2-40B4-BE49-F238E27FC236}">
              <a16:creationId xmlns:a16="http://schemas.microsoft.com/office/drawing/2014/main" id="{00000000-0008-0000-0700-000007030000}"/>
            </a:ext>
          </a:extLst>
        </xdr:cNvPr>
        <xdr:cNvSpPr txBox="1"/>
      </xdr:nvSpPr>
      <xdr:spPr>
        <a:xfrm>
          <a:off x="22212300" y="66510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45085</xdr:rowOff>
    </xdr:from>
    <xdr:to>
      <xdr:col>112</xdr:col>
      <xdr:colOff>38100</xdr:colOff>
      <xdr:row>33</xdr:row>
      <xdr:rowOff>146685</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1272500" y="570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31</xdr:row>
      <xdr:rowOff>163212</xdr:rowOff>
    </xdr:from>
    <xdr:ext cx="469744"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088428" y="5478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52324</xdr:rowOff>
    </xdr:from>
    <xdr:to>
      <xdr:col>107</xdr:col>
      <xdr:colOff>101600</xdr:colOff>
      <xdr:row>34</xdr:row>
      <xdr:rowOff>153924</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0383500" y="5881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32</xdr:row>
      <xdr:rowOff>170451</xdr:rowOff>
    </xdr:from>
    <xdr:ext cx="469744"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0199428" y="5656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30</xdr:row>
      <xdr:rowOff>99568</xdr:rowOff>
    </xdr:from>
    <xdr:to>
      <xdr:col>102</xdr:col>
      <xdr:colOff>165100</xdr:colOff>
      <xdr:row>31</xdr:row>
      <xdr:rowOff>29718</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9494500" y="524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29</xdr:row>
      <xdr:rowOff>46245</xdr:rowOff>
    </xdr:from>
    <xdr:ext cx="469744"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9310428" y="5018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前年度繰上充用金グラフ枠">
          <a:extLst>
            <a:ext uri="{FF2B5EF4-FFF2-40B4-BE49-F238E27FC236}">
              <a16:creationId xmlns:a16="http://schemas.microsoft.com/office/drawing/2014/main" id="{00000000-0008-0000-07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0" name="前年度繰上充用金最小値テキスト">
          <a:extLst>
            <a:ext uri="{FF2B5EF4-FFF2-40B4-BE49-F238E27FC236}">
              <a16:creationId xmlns:a16="http://schemas.microsoft.com/office/drawing/2014/main" id="{00000000-0008-0000-0700-00002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2" name="前年度繰上充用金最大値テキスト">
          <a:extLst>
            <a:ext uri="{FF2B5EF4-FFF2-40B4-BE49-F238E27FC236}">
              <a16:creationId xmlns:a16="http://schemas.microsoft.com/office/drawing/2014/main" id="{00000000-0008-0000-0700-00002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5" name="前年度繰上充用金平均値テキスト">
          <a:extLst>
            <a:ext uri="{FF2B5EF4-FFF2-40B4-BE49-F238E27FC236}">
              <a16:creationId xmlns:a16="http://schemas.microsoft.com/office/drawing/2014/main" id="{00000000-0008-0000-0700-00002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4" name="前年度繰上充用金該当値テキスト">
          <a:extLst>
            <a:ext uri="{FF2B5EF4-FFF2-40B4-BE49-F238E27FC236}">
              <a16:creationId xmlns:a16="http://schemas.microsoft.com/office/drawing/2014/main" id="{00000000-0008-0000-0700-00003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総務費が住民一人当たり</a:t>
          </a:r>
          <a:r>
            <a:rPr kumimoji="1" lang="en-US" altLang="ja-JP" sz="1300">
              <a:latin typeface="ＭＳ Ｐゴシック" panose="020B0600070205080204" pitchFamily="50" charset="-128"/>
              <a:ea typeface="ＭＳ Ｐゴシック" panose="020B0600070205080204" pitchFamily="50" charset="-128"/>
            </a:rPr>
            <a:t>47,444</a:t>
          </a:r>
          <a:r>
            <a:rPr kumimoji="1" lang="ja-JP" altLang="en-US" sz="1300">
              <a:latin typeface="ＭＳ Ｐゴシック" panose="020B0600070205080204" pitchFamily="50" charset="-128"/>
              <a:ea typeface="ＭＳ Ｐゴシック" panose="020B0600070205080204" pitchFamily="50" charset="-128"/>
            </a:rPr>
            <a:t>円となっており、前年度に比べ増となった。これは、定額減税補足給付金給付事業の増等が主な要因である。民生費が住民一人当たり</a:t>
          </a:r>
          <a:r>
            <a:rPr kumimoji="1" lang="en-US" altLang="ja-JP" sz="1300">
              <a:latin typeface="ＭＳ Ｐゴシック" panose="020B0600070205080204" pitchFamily="50" charset="-128"/>
              <a:ea typeface="ＭＳ Ｐゴシック" panose="020B0600070205080204" pitchFamily="50" charset="-128"/>
            </a:rPr>
            <a:t>182,679</a:t>
          </a:r>
          <a:r>
            <a:rPr kumimoji="1" lang="ja-JP" altLang="en-US" sz="1300">
              <a:latin typeface="ＭＳ Ｐゴシック" panose="020B0600070205080204" pitchFamily="50" charset="-128"/>
              <a:ea typeface="ＭＳ Ｐゴシック" panose="020B0600070205080204" pitchFamily="50" charset="-128"/>
            </a:rPr>
            <a:t>円となっており、前年度に比べ増となった。これは、児童手当給付事業や障がい福祉サービス給付事業の増が主な要因である。</a:t>
          </a:r>
        </a:p>
        <a:p>
          <a:r>
            <a:rPr kumimoji="1" lang="ja-JP" altLang="en-US" sz="1300">
              <a:latin typeface="ＭＳ Ｐゴシック" panose="020B0600070205080204" pitchFamily="50" charset="-128"/>
              <a:ea typeface="ＭＳ Ｐゴシック" panose="020B0600070205080204" pitchFamily="50" charset="-128"/>
            </a:rPr>
            <a:t>教育費が住民一人当たり</a:t>
          </a:r>
          <a:r>
            <a:rPr kumimoji="1" lang="en-US" altLang="ja-JP" sz="1300">
              <a:latin typeface="ＭＳ Ｐゴシック" panose="020B0600070205080204" pitchFamily="50" charset="-128"/>
              <a:ea typeface="ＭＳ Ｐゴシック" panose="020B0600070205080204" pitchFamily="50" charset="-128"/>
            </a:rPr>
            <a:t>96,212</a:t>
          </a:r>
          <a:r>
            <a:rPr kumimoji="1" lang="ja-JP" altLang="en-US" sz="1300">
              <a:latin typeface="ＭＳ Ｐゴシック" panose="020B0600070205080204" pitchFamily="50" charset="-128"/>
              <a:ea typeface="ＭＳ Ｐゴシック" panose="020B0600070205080204" pitchFamily="50" charset="-128"/>
            </a:rPr>
            <a:t>円となっており、前年度と比べ増となった。これは、創造活動・歴史文化交流施設整備事業が主な要因である。災害復旧費が住民一人当たり</a:t>
          </a:r>
          <a:r>
            <a:rPr kumimoji="1" lang="en-US" altLang="ja-JP" sz="1300">
              <a:latin typeface="ＭＳ Ｐゴシック" panose="020B0600070205080204" pitchFamily="50" charset="-128"/>
              <a:ea typeface="ＭＳ Ｐゴシック" panose="020B0600070205080204" pitchFamily="50" charset="-128"/>
            </a:rPr>
            <a:t>86</a:t>
          </a:r>
          <a:r>
            <a:rPr kumimoji="1" lang="ja-JP" altLang="en-US" sz="1300">
              <a:latin typeface="ＭＳ Ｐゴシック" panose="020B0600070205080204" pitchFamily="50" charset="-128"/>
              <a:ea typeface="ＭＳ Ｐゴシック" panose="020B0600070205080204" pitchFamily="50" charset="-128"/>
            </a:rPr>
            <a:t>円となっており、前年度に比べ大幅減となった。これは、準用河川大田川災害復旧事業の皆減が主な要因である。</a:t>
          </a:r>
        </a:p>
        <a:p>
          <a:r>
            <a:rPr kumimoji="1" lang="ja-JP" altLang="en-US" sz="1300">
              <a:latin typeface="ＭＳ Ｐゴシック" panose="020B0600070205080204" pitchFamily="50" charset="-128"/>
              <a:ea typeface="ＭＳ Ｐゴシック" panose="020B0600070205080204" pitchFamily="50" charset="-128"/>
            </a:rPr>
            <a:t>諸支出金が住民一人当たり</a:t>
          </a:r>
          <a:r>
            <a:rPr kumimoji="1" lang="en-US" altLang="ja-JP" sz="1300">
              <a:latin typeface="ＭＳ Ｐゴシック" panose="020B0600070205080204" pitchFamily="50" charset="-128"/>
              <a:ea typeface="ＭＳ Ｐゴシック" panose="020B0600070205080204" pitchFamily="50" charset="-128"/>
            </a:rPr>
            <a:t>0</a:t>
          </a:r>
          <a:r>
            <a:rPr kumimoji="1" lang="ja-JP" altLang="en-US" sz="1300">
              <a:latin typeface="ＭＳ Ｐゴシック" panose="020B0600070205080204" pitchFamily="50" charset="-128"/>
              <a:ea typeface="ＭＳ Ｐゴシック" panose="020B0600070205080204" pitchFamily="50" charset="-128"/>
            </a:rPr>
            <a:t>円となっており、前年度に比べ皆減となった。これは、普通財産取得事業の皆減が要因である。</a:t>
          </a:r>
        </a:p>
        <a:p>
          <a:r>
            <a:rPr kumimoji="1" lang="ja-JP" altLang="en-US" sz="1300">
              <a:latin typeface="ＭＳ Ｐゴシック" panose="020B0600070205080204" pitchFamily="50" charset="-128"/>
              <a:ea typeface="ＭＳ Ｐゴシック" panose="020B0600070205080204" pitchFamily="50" charset="-128"/>
            </a:rPr>
            <a:t>今後も各種業務の外部委託化が見込まれることから、物件費の伸びが見込まれるとともに、普通建設事業費は、都市計画道路等の整備や公共施設等の大規模修繕により高い水準で推移すると見込まれるが、事業の取捨選択を徹底することで、事業費の抑制を図るとともに、経常経費削減の努力を予算編成から徹底する等、上昇傾向に歯止めをかけるよう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愛知県東海市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年度については、大規模建設事業への取り崩し額が</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億円、災害復旧分への取崩し額が</a:t>
          </a:r>
          <a:r>
            <a:rPr kumimoji="1" lang="en-US" altLang="ja-JP" sz="1400">
              <a:latin typeface="ＭＳ ゴシック" pitchFamily="49" charset="-128"/>
              <a:ea typeface="ＭＳ ゴシック" pitchFamily="49" charset="-128"/>
            </a:rPr>
            <a:t>974</a:t>
          </a:r>
          <a:r>
            <a:rPr kumimoji="1" lang="ja-JP" altLang="en-US" sz="1400">
              <a:latin typeface="ＭＳ ゴシック" pitchFamily="49" charset="-128"/>
              <a:ea typeface="ＭＳ ゴシック" pitchFamily="49" charset="-128"/>
            </a:rPr>
            <a:t>万円に対し、決算剰余金の積立が</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億円、決算剰余金以外の積立て額が</a:t>
          </a:r>
          <a:r>
            <a:rPr kumimoji="1" lang="en-US" altLang="ja-JP" sz="1400">
              <a:latin typeface="ＭＳ ゴシック" pitchFamily="49" charset="-128"/>
              <a:ea typeface="ＭＳ ゴシック" pitchFamily="49" charset="-128"/>
            </a:rPr>
            <a:t>9</a:t>
          </a:r>
          <a:r>
            <a:rPr kumimoji="1" lang="ja-JP" altLang="en-US" sz="1400">
              <a:latin typeface="ＭＳ ゴシック" pitchFamily="49" charset="-128"/>
              <a:ea typeface="ＭＳ ゴシック" pitchFamily="49" charset="-128"/>
            </a:rPr>
            <a:t>億円となり、実質単年度収支は赤字となっている。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愛知県東海市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連結実質赤字比率については、標準財政規模の</a:t>
          </a:r>
          <a:r>
            <a:rPr kumimoji="1" lang="en-US" altLang="ja-JP" sz="1400">
              <a:latin typeface="ＭＳ ゴシック" pitchFamily="49" charset="-128"/>
              <a:ea typeface="ＭＳ ゴシック" pitchFamily="49" charset="-128"/>
            </a:rPr>
            <a:t>7.6</a:t>
          </a:r>
          <a:r>
            <a:rPr kumimoji="1" lang="ja-JP" altLang="en-US" sz="1400">
              <a:latin typeface="ＭＳ ゴシック" pitchFamily="49" charset="-128"/>
              <a:ea typeface="ＭＳ ゴシック" pitchFamily="49" charset="-128"/>
            </a:rPr>
            <a:t>億円の増、実質収支額が一般会計では、前年度比</a:t>
          </a:r>
          <a:r>
            <a:rPr kumimoji="1" lang="en-US" altLang="ja-JP" sz="1400">
              <a:latin typeface="ＭＳ ゴシック" pitchFamily="49" charset="-128"/>
              <a:ea typeface="ＭＳ ゴシック" pitchFamily="49" charset="-128"/>
            </a:rPr>
            <a:t>6.9</a:t>
          </a:r>
          <a:r>
            <a:rPr kumimoji="1" lang="ja-JP" altLang="en-US" sz="1400">
              <a:latin typeface="ＭＳ ゴシック" pitchFamily="49" charset="-128"/>
              <a:ea typeface="ＭＳ ゴシック" pitchFamily="49" charset="-128"/>
            </a:rPr>
            <a:t>億円の増、国民健康保険事業特別会計では、</a:t>
          </a:r>
          <a:r>
            <a:rPr kumimoji="1" lang="en-US" altLang="ja-JP" sz="1400">
              <a:latin typeface="ＭＳ ゴシック" pitchFamily="49" charset="-128"/>
              <a:ea typeface="ＭＳ ゴシック" pitchFamily="49" charset="-128"/>
            </a:rPr>
            <a:t>1.6</a:t>
          </a:r>
          <a:r>
            <a:rPr kumimoji="1" lang="ja-JP" altLang="en-US" sz="1400">
              <a:latin typeface="ＭＳ ゴシック" pitchFamily="49" charset="-128"/>
              <a:ea typeface="ＭＳ ゴシック" pitchFamily="49" charset="-128"/>
            </a:rPr>
            <a:t>億円の増等となったことにより、連結実質赤字比率全体で</a:t>
          </a:r>
          <a:r>
            <a:rPr kumimoji="1" lang="en-US" altLang="ja-JP" sz="1400">
              <a:latin typeface="ＭＳ ゴシック" pitchFamily="49" charset="-128"/>
              <a:ea typeface="ＭＳ ゴシック" pitchFamily="49" charset="-128"/>
            </a:rPr>
            <a:t>2.32</a:t>
          </a:r>
          <a:r>
            <a:rPr kumimoji="1" lang="ja-JP" altLang="en-US" sz="1400">
              <a:latin typeface="ＭＳ ゴシック" pitchFamily="49" charset="-128"/>
              <a:ea typeface="ＭＳ ゴシック" pitchFamily="49" charset="-128"/>
            </a:rPr>
            <a:t>ポイントの増となった。今後も公営企業の経営健全化を進める。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75" thickBot="1" x14ac:dyDescent="0.2">
      <c r="B2" s="164" t="s">
        <v>77</v>
      </c>
      <c r="C2" s="164"/>
      <c r="D2" s="165"/>
    </row>
    <row r="3" spans="1:119" ht="18.75" customHeight="1" thickBot="1" x14ac:dyDescent="0.2">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65914786</v>
      </c>
      <c r="BO4" s="358"/>
      <c r="BP4" s="358"/>
      <c r="BQ4" s="358"/>
      <c r="BR4" s="358"/>
      <c r="BS4" s="358"/>
      <c r="BT4" s="358"/>
      <c r="BU4" s="359"/>
      <c r="BV4" s="357">
        <v>59874858</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12.4</v>
      </c>
      <c r="CU4" s="364"/>
      <c r="CV4" s="364"/>
      <c r="CW4" s="364"/>
      <c r="CX4" s="364"/>
      <c r="CY4" s="364"/>
      <c r="CZ4" s="364"/>
      <c r="DA4" s="365"/>
      <c r="DB4" s="363">
        <v>10.5</v>
      </c>
      <c r="DC4" s="364"/>
      <c r="DD4" s="364"/>
      <c r="DE4" s="364"/>
      <c r="DF4" s="364"/>
      <c r="DG4" s="364"/>
      <c r="DH4" s="364"/>
      <c r="DI4" s="365"/>
    </row>
    <row r="5" spans="1:119" ht="18.75" customHeight="1" x14ac:dyDescent="0.15">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60690197</v>
      </c>
      <c r="BO5" s="395"/>
      <c r="BP5" s="395"/>
      <c r="BQ5" s="395"/>
      <c r="BR5" s="395"/>
      <c r="BS5" s="395"/>
      <c r="BT5" s="395"/>
      <c r="BU5" s="396"/>
      <c r="BV5" s="394">
        <v>55244613</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85.9</v>
      </c>
      <c r="CU5" s="392"/>
      <c r="CV5" s="392"/>
      <c r="CW5" s="392"/>
      <c r="CX5" s="392"/>
      <c r="CY5" s="392"/>
      <c r="CZ5" s="392"/>
      <c r="DA5" s="393"/>
      <c r="DB5" s="391">
        <v>84</v>
      </c>
      <c r="DC5" s="392"/>
      <c r="DD5" s="392"/>
      <c r="DE5" s="392"/>
      <c r="DF5" s="392"/>
      <c r="DG5" s="392"/>
      <c r="DH5" s="392"/>
      <c r="DI5" s="393"/>
    </row>
    <row r="6" spans="1:119" ht="18.75" customHeight="1" x14ac:dyDescent="0.15">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98</v>
      </c>
      <c r="AV6" s="427"/>
      <c r="AW6" s="427"/>
      <c r="AX6" s="427"/>
      <c r="AY6" s="428" t="s">
        <v>99</v>
      </c>
      <c r="AZ6" s="429"/>
      <c r="BA6" s="429"/>
      <c r="BB6" s="429"/>
      <c r="BC6" s="429"/>
      <c r="BD6" s="429"/>
      <c r="BE6" s="429"/>
      <c r="BF6" s="429"/>
      <c r="BG6" s="429"/>
      <c r="BH6" s="429"/>
      <c r="BI6" s="429"/>
      <c r="BJ6" s="429"/>
      <c r="BK6" s="429"/>
      <c r="BL6" s="429"/>
      <c r="BM6" s="430"/>
      <c r="BN6" s="394">
        <v>5224589</v>
      </c>
      <c r="BO6" s="395"/>
      <c r="BP6" s="395"/>
      <c r="BQ6" s="395"/>
      <c r="BR6" s="395"/>
      <c r="BS6" s="395"/>
      <c r="BT6" s="395"/>
      <c r="BU6" s="396"/>
      <c r="BV6" s="394">
        <v>4630245</v>
      </c>
      <c r="BW6" s="395"/>
      <c r="BX6" s="395"/>
      <c r="BY6" s="395"/>
      <c r="BZ6" s="395"/>
      <c r="CA6" s="395"/>
      <c r="CB6" s="395"/>
      <c r="CC6" s="396"/>
      <c r="CD6" s="397" t="s">
        <v>100</v>
      </c>
      <c r="CE6" s="398"/>
      <c r="CF6" s="398"/>
      <c r="CG6" s="398"/>
      <c r="CH6" s="398"/>
      <c r="CI6" s="398"/>
      <c r="CJ6" s="398"/>
      <c r="CK6" s="398"/>
      <c r="CL6" s="398"/>
      <c r="CM6" s="398"/>
      <c r="CN6" s="398"/>
      <c r="CO6" s="398"/>
      <c r="CP6" s="398"/>
      <c r="CQ6" s="398"/>
      <c r="CR6" s="398"/>
      <c r="CS6" s="399"/>
      <c r="CT6" s="431">
        <v>85.9</v>
      </c>
      <c r="CU6" s="432"/>
      <c r="CV6" s="432"/>
      <c r="CW6" s="432"/>
      <c r="CX6" s="432"/>
      <c r="CY6" s="432"/>
      <c r="CZ6" s="432"/>
      <c r="DA6" s="433"/>
      <c r="DB6" s="431">
        <v>84</v>
      </c>
      <c r="DC6" s="432"/>
      <c r="DD6" s="432"/>
      <c r="DE6" s="432"/>
      <c r="DF6" s="432"/>
      <c r="DG6" s="432"/>
      <c r="DH6" s="432"/>
      <c r="DI6" s="433"/>
    </row>
    <row r="7" spans="1:119" ht="18.75" customHeight="1" x14ac:dyDescent="0.15">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101</v>
      </c>
      <c r="AN7" s="424"/>
      <c r="AO7" s="424"/>
      <c r="AP7" s="424"/>
      <c r="AQ7" s="424"/>
      <c r="AR7" s="424"/>
      <c r="AS7" s="424"/>
      <c r="AT7" s="425"/>
      <c r="AU7" s="426" t="s">
        <v>90</v>
      </c>
      <c r="AV7" s="427"/>
      <c r="AW7" s="427"/>
      <c r="AX7" s="427"/>
      <c r="AY7" s="428" t="s">
        <v>102</v>
      </c>
      <c r="AZ7" s="429"/>
      <c r="BA7" s="429"/>
      <c r="BB7" s="429"/>
      <c r="BC7" s="429"/>
      <c r="BD7" s="429"/>
      <c r="BE7" s="429"/>
      <c r="BF7" s="429"/>
      <c r="BG7" s="429"/>
      <c r="BH7" s="429"/>
      <c r="BI7" s="429"/>
      <c r="BJ7" s="429"/>
      <c r="BK7" s="429"/>
      <c r="BL7" s="429"/>
      <c r="BM7" s="430"/>
      <c r="BN7" s="394">
        <v>1155687</v>
      </c>
      <c r="BO7" s="395"/>
      <c r="BP7" s="395"/>
      <c r="BQ7" s="395"/>
      <c r="BR7" s="395"/>
      <c r="BS7" s="395"/>
      <c r="BT7" s="395"/>
      <c r="BU7" s="396"/>
      <c r="BV7" s="394">
        <v>1253477</v>
      </c>
      <c r="BW7" s="395"/>
      <c r="BX7" s="395"/>
      <c r="BY7" s="395"/>
      <c r="BZ7" s="395"/>
      <c r="CA7" s="395"/>
      <c r="CB7" s="395"/>
      <c r="CC7" s="396"/>
      <c r="CD7" s="397" t="s">
        <v>103</v>
      </c>
      <c r="CE7" s="398"/>
      <c r="CF7" s="398"/>
      <c r="CG7" s="398"/>
      <c r="CH7" s="398"/>
      <c r="CI7" s="398"/>
      <c r="CJ7" s="398"/>
      <c r="CK7" s="398"/>
      <c r="CL7" s="398"/>
      <c r="CM7" s="398"/>
      <c r="CN7" s="398"/>
      <c r="CO7" s="398"/>
      <c r="CP7" s="398"/>
      <c r="CQ7" s="398"/>
      <c r="CR7" s="398"/>
      <c r="CS7" s="399"/>
      <c r="CT7" s="394">
        <v>32808492</v>
      </c>
      <c r="CU7" s="395"/>
      <c r="CV7" s="395"/>
      <c r="CW7" s="395"/>
      <c r="CX7" s="395"/>
      <c r="CY7" s="395"/>
      <c r="CZ7" s="395"/>
      <c r="DA7" s="396"/>
      <c r="DB7" s="394">
        <v>32047296</v>
      </c>
      <c r="DC7" s="395"/>
      <c r="DD7" s="395"/>
      <c r="DE7" s="395"/>
      <c r="DF7" s="395"/>
      <c r="DG7" s="395"/>
      <c r="DH7" s="395"/>
      <c r="DI7" s="396"/>
    </row>
    <row r="8" spans="1:119" ht="18.75" customHeight="1" thickBot="1" x14ac:dyDescent="0.2">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104</v>
      </c>
      <c r="AN8" s="424"/>
      <c r="AO8" s="424"/>
      <c r="AP8" s="424"/>
      <c r="AQ8" s="424"/>
      <c r="AR8" s="424"/>
      <c r="AS8" s="424"/>
      <c r="AT8" s="425"/>
      <c r="AU8" s="426" t="s">
        <v>90</v>
      </c>
      <c r="AV8" s="427"/>
      <c r="AW8" s="427"/>
      <c r="AX8" s="427"/>
      <c r="AY8" s="428" t="s">
        <v>105</v>
      </c>
      <c r="AZ8" s="429"/>
      <c r="BA8" s="429"/>
      <c r="BB8" s="429"/>
      <c r="BC8" s="429"/>
      <c r="BD8" s="429"/>
      <c r="BE8" s="429"/>
      <c r="BF8" s="429"/>
      <c r="BG8" s="429"/>
      <c r="BH8" s="429"/>
      <c r="BI8" s="429"/>
      <c r="BJ8" s="429"/>
      <c r="BK8" s="429"/>
      <c r="BL8" s="429"/>
      <c r="BM8" s="430"/>
      <c r="BN8" s="394">
        <v>4068902</v>
      </c>
      <c r="BO8" s="395"/>
      <c r="BP8" s="395"/>
      <c r="BQ8" s="395"/>
      <c r="BR8" s="395"/>
      <c r="BS8" s="395"/>
      <c r="BT8" s="395"/>
      <c r="BU8" s="396"/>
      <c r="BV8" s="394">
        <v>3376768</v>
      </c>
      <c r="BW8" s="395"/>
      <c r="BX8" s="395"/>
      <c r="BY8" s="395"/>
      <c r="BZ8" s="395"/>
      <c r="CA8" s="395"/>
      <c r="CB8" s="395"/>
      <c r="CC8" s="396"/>
      <c r="CD8" s="397" t="s">
        <v>106</v>
      </c>
      <c r="CE8" s="398"/>
      <c r="CF8" s="398"/>
      <c r="CG8" s="398"/>
      <c r="CH8" s="398"/>
      <c r="CI8" s="398"/>
      <c r="CJ8" s="398"/>
      <c r="CK8" s="398"/>
      <c r="CL8" s="398"/>
      <c r="CM8" s="398"/>
      <c r="CN8" s="398"/>
      <c r="CO8" s="398"/>
      <c r="CP8" s="398"/>
      <c r="CQ8" s="398"/>
      <c r="CR8" s="398"/>
      <c r="CS8" s="399"/>
      <c r="CT8" s="434">
        <v>1.29</v>
      </c>
      <c r="CU8" s="435"/>
      <c r="CV8" s="435"/>
      <c r="CW8" s="435"/>
      <c r="CX8" s="435"/>
      <c r="CY8" s="435"/>
      <c r="CZ8" s="435"/>
      <c r="DA8" s="436"/>
      <c r="DB8" s="434">
        <v>1.26</v>
      </c>
      <c r="DC8" s="435"/>
      <c r="DD8" s="435"/>
      <c r="DE8" s="435"/>
      <c r="DF8" s="435"/>
      <c r="DG8" s="435"/>
      <c r="DH8" s="435"/>
      <c r="DI8" s="436"/>
    </row>
    <row r="9" spans="1:119" ht="18.75" customHeight="1" thickBot="1" x14ac:dyDescent="0.2">
      <c r="A9" s="163"/>
      <c r="B9" s="388" t="s">
        <v>107</v>
      </c>
      <c r="C9" s="389"/>
      <c r="D9" s="389"/>
      <c r="E9" s="389"/>
      <c r="F9" s="389"/>
      <c r="G9" s="389"/>
      <c r="H9" s="389"/>
      <c r="I9" s="389"/>
      <c r="J9" s="389"/>
      <c r="K9" s="437"/>
      <c r="L9" s="438" t="s">
        <v>108</v>
      </c>
      <c r="M9" s="439"/>
      <c r="N9" s="439"/>
      <c r="O9" s="439"/>
      <c r="P9" s="439"/>
      <c r="Q9" s="440"/>
      <c r="R9" s="441">
        <v>113787</v>
      </c>
      <c r="S9" s="442"/>
      <c r="T9" s="442"/>
      <c r="U9" s="442"/>
      <c r="V9" s="443"/>
      <c r="W9" s="351" t="s">
        <v>109</v>
      </c>
      <c r="X9" s="352"/>
      <c r="Y9" s="352"/>
      <c r="Z9" s="352"/>
      <c r="AA9" s="352"/>
      <c r="AB9" s="352"/>
      <c r="AC9" s="352"/>
      <c r="AD9" s="352"/>
      <c r="AE9" s="352"/>
      <c r="AF9" s="352"/>
      <c r="AG9" s="352"/>
      <c r="AH9" s="352"/>
      <c r="AI9" s="352"/>
      <c r="AJ9" s="352"/>
      <c r="AK9" s="352"/>
      <c r="AL9" s="353"/>
      <c r="AM9" s="423" t="s">
        <v>110</v>
      </c>
      <c r="AN9" s="424"/>
      <c r="AO9" s="424"/>
      <c r="AP9" s="424"/>
      <c r="AQ9" s="424"/>
      <c r="AR9" s="424"/>
      <c r="AS9" s="424"/>
      <c r="AT9" s="425"/>
      <c r="AU9" s="426" t="s">
        <v>98</v>
      </c>
      <c r="AV9" s="427"/>
      <c r="AW9" s="427"/>
      <c r="AX9" s="427"/>
      <c r="AY9" s="428" t="s">
        <v>111</v>
      </c>
      <c r="AZ9" s="429"/>
      <c r="BA9" s="429"/>
      <c r="BB9" s="429"/>
      <c r="BC9" s="429"/>
      <c r="BD9" s="429"/>
      <c r="BE9" s="429"/>
      <c r="BF9" s="429"/>
      <c r="BG9" s="429"/>
      <c r="BH9" s="429"/>
      <c r="BI9" s="429"/>
      <c r="BJ9" s="429"/>
      <c r="BK9" s="429"/>
      <c r="BL9" s="429"/>
      <c r="BM9" s="430"/>
      <c r="BN9" s="394">
        <v>692134</v>
      </c>
      <c r="BO9" s="395"/>
      <c r="BP9" s="395"/>
      <c r="BQ9" s="395"/>
      <c r="BR9" s="395"/>
      <c r="BS9" s="395"/>
      <c r="BT9" s="395"/>
      <c r="BU9" s="396"/>
      <c r="BV9" s="394">
        <v>-161271</v>
      </c>
      <c r="BW9" s="395"/>
      <c r="BX9" s="395"/>
      <c r="BY9" s="395"/>
      <c r="BZ9" s="395"/>
      <c r="CA9" s="395"/>
      <c r="CB9" s="395"/>
      <c r="CC9" s="396"/>
      <c r="CD9" s="397" t="s">
        <v>112</v>
      </c>
      <c r="CE9" s="398"/>
      <c r="CF9" s="398"/>
      <c r="CG9" s="398"/>
      <c r="CH9" s="398"/>
      <c r="CI9" s="398"/>
      <c r="CJ9" s="398"/>
      <c r="CK9" s="398"/>
      <c r="CL9" s="398"/>
      <c r="CM9" s="398"/>
      <c r="CN9" s="398"/>
      <c r="CO9" s="398"/>
      <c r="CP9" s="398"/>
      <c r="CQ9" s="398"/>
      <c r="CR9" s="398"/>
      <c r="CS9" s="399"/>
      <c r="CT9" s="391">
        <v>4.8</v>
      </c>
      <c r="CU9" s="392"/>
      <c r="CV9" s="392"/>
      <c r="CW9" s="392"/>
      <c r="CX9" s="392"/>
      <c r="CY9" s="392"/>
      <c r="CZ9" s="392"/>
      <c r="DA9" s="393"/>
      <c r="DB9" s="391">
        <v>5.4</v>
      </c>
      <c r="DC9" s="392"/>
      <c r="DD9" s="392"/>
      <c r="DE9" s="392"/>
      <c r="DF9" s="392"/>
      <c r="DG9" s="392"/>
      <c r="DH9" s="392"/>
      <c r="DI9" s="393"/>
    </row>
    <row r="10" spans="1:119" ht="18.75" customHeight="1" thickBot="1" x14ac:dyDescent="0.2">
      <c r="A10" s="163"/>
      <c r="B10" s="388"/>
      <c r="C10" s="389"/>
      <c r="D10" s="389"/>
      <c r="E10" s="389"/>
      <c r="F10" s="389"/>
      <c r="G10" s="389"/>
      <c r="H10" s="389"/>
      <c r="I10" s="389"/>
      <c r="J10" s="389"/>
      <c r="K10" s="437"/>
      <c r="L10" s="444" t="s">
        <v>113</v>
      </c>
      <c r="M10" s="424"/>
      <c r="N10" s="424"/>
      <c r="O10" s="424"/>
      <c r="P10" s="424"/>
      <c r="Q10" s="425"/>
      <c r="R10" s="445">
        <v>111944</v>
      </c>
      <c r="S10" s="446"/>
      <c r="T10" s="446"/>
      <c r="U10" s="446"/>
      <c r="V10" s="447"/>
      <c r="W10" s="382"/>
      <c r="X10" s="383"/>
      <c r="Y10" s="383"/>
      <c r="Z10" s="383"/>
      <c r="AA10" s="383"/>
      <c r="AB10" s="383"/>
      <c r="AC10" s="383"/>
      <c r="AD10" s="383"/>
      <c r="AE10" s="383"/>
      <c r="AF10" s="383"/>
      <c r="AG10" s="383"/>
      <c r="AH10" s="383"/>
      <c r="AI10" s="383"/>
      <c r="AJ10" s="383"/>
      <c r="AK10" s="383"/>
      <c r="AL10" s="386"/>
      <c r="AM10" s="423" t="s">
        <v>114</v>
      </c>
      <c r="AN10" s="424"/>
      <c r="AO10" s="424"/>
      <c r="AP10" s="424"/>
      <c r="AQ10" s="424"/>
      <c r="AR10" s="424"/>
      <c r="AS10" s="424"/>
      <c r="AT10" s="425"/>
      <c r="AU10" s="426" t="s">
        <v>90</v>
      </c>
      <c r="AV10" s="427"/>
      <c r="AW10" s="427"/>
      <c r="AX10" s="427"/>
      <c r="AY10" s="428" t="s">
        <v>115</v>
      </c>
      <c r="AZ10" s="429"/>
      <c r="BA10" s="429"/>
      <c r="BB10" s="429"/>
      <c r="BC10" s="429"/>
      <c r="BD10" s="429"/>
      <c r="BE10" s="429"/>
      <c r="BF10" s="429"/>
      <c r="BG10" s="429"/>
      <c r="BH10" s="429"/>
      <c r="BI10" s="429"/>
      <c r="BJ10" s="429"/>
      <c r="BK10" s="429"/>
      <c r="BL10" s="429"/>
      <c r="BM10" s="430"/>
      <c r="BN10" s="394">
        <v>616912</v>
      </c>
      <c r="BO10" s="395"/>
      <c r="BP10" s="395"/>
      <c r="BQ10" s="395"/>
      <c r="BR10" s="395"/>
      <c r="BS10" s="395"/>
      <c r="BT10" s="395"/>
      <c r="BU10" s="396"/>
      <c r="BV10" s="394">
        <v>288533</v>
      </c>
      <c r="BW10" s="395"/>
      <c r="BX10" s="395"/>
      <c r="BY10" s="395"/>
      <c r="BZ10" s="395"/>
      <c r="CA10" s="395"/>
      <c r="CB10" s="395"/>
      <c r="CC10" s="396"/>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15">
      <c r="A12" s="163"/>
      <c r="B12" s="454" t="s">
        <v>123</v>
      </c>
      <c r="C12" s="455"/>
      <c r="D12" s="455"/>
      <c r="E12" s="455"/>
      <c r="F12" s="455"/>
      <c r="G12" s="455"/>
      <c r="H12" s="455"/>
      <c r="I12" s="455"/>
      <c r="J12" s="455"/>
      <c r="K12" s="456"/>
      <c r="L12" s="463" t="s">
        <v>124</v>
      </c>
      <c r="M12" s="464"/>
      <c r="N12" s="464"/>
      <c r="O12" s="464"/>
      <c r="P12" s="464"/>
      <c r="Q12" s="465"/>
      <c r="R12" s="466">
        <v>113352</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2015793</v>
      </c>
      <c r="BO12" s="395"/>
      <c r="BP12" s="395"/>
      <c r="BQ12" s="395"/>
      <c r="BR12" s="395"/>
      <c r="BS12" s="395"/>
      <c r="BT12" s="395"/>
      <c r="BU12" s="396"/>
      <c r="BV12" s="394">
        <v>971822</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15">
      <c r="A13" s="163"/>
      <c r="B13" s="457"/>
      <c r="C13" s="458"/>
      <c r="D13" s="458"/>
      <c r="E13" s="458"/>
      <c r="F13" s="458"/>
      <c r="G13" s="458"/>
      <c r="H13" s="458"/>
      <c r="I13" s="458"/>
      <c r="J13" s="458"/>
      <c r="K13" s="459"/>
      <c r="L13" s="178"/>
      <c r="M13" s="485" t="s">
        <v>130</v>
      </c>
      <c r="N13" s="486"/>
      <c r="O13" s="486"/>
      <c r="P13" s="486"/>
      <c r="Q13" s="487"/>
      <c r="R13" s="478">
        <v>110591</v>
      </c>
      <c r="S13" s="479"/>
      <c r="T13" s="479"/>
      <c r="U13" s="479"/>
      <c r="V13" s="480"/>
      <c r="W13" s="410" t="s">
        <v>131</v>
      </c>
      <c r="X13" s="411"/>
      <c r="Y13" s="411"/>
      <c r="Z13" s="411"/>
      <c r="AA13" s="411"/>
      <c r="AB13" s="401"/>
      <c r="AC13" s="445">
        <v>1184</v>
      </c>
      <c r="AD13" s="446"/>
      <c r="AE13" s="446"/>
      <c r="AF13" s="446"/>
      <c r="AG13" s="488"/>
      <c r="AH13" s="445">
        <v>1262</v>
      </c>
      <c r="AI13" s="446"/>
      <c r="AJ13" s="446"/>
      <c r="AK13" s="446"/>
      <c r="AL13" s="447"/>
      <c r="AM13" s="423" t="s">
        <v>132</v>
      </c>
      <c r="AN13" s="424"/>
      <c r="AO13" s="424"/>
      <c r="AP13" s="424"/>
      <c r="AQ13" s="424"/>
      <c r="AR13" s="424"/>
      <c r="AS13" s="424"/>
      <c r="AT13" s="425"/>
      <c r="AU13" s="426" t="s">
        <v>98</v>
      </c>
      <c r="AV13" s="427"/>
      <c r="AW13" s="427"/>
      <c r="AX13" s="427"/>
      <c r="AY13" s="428" t="s">
        <v>133</v>
      </c>
      <c r="AZ13" s="429"/>
      <c r="BA13" s="429"/>
      <c r="BB13" s="429"/>
      <c r="BC13" s="429"/>
      <c r="BD13" s="429"/>
      <c r="BE13" s="429"/>
      <c r="BF13" s="429"/>
      <c r="BG13" s="429"/>
      <c r="BH13" s="429"/>
      <c r="BI13" s="429"/>
      <c r="BJ13" s="429"/>
      <c r="BK13" s="429"/>
      <c r="BL13" s="429"/>
      <c r="BM13" s="430"/>
      <c r="BN13" s="394">
        <v>-706747</v>
      </c>
      <c r="BO13" s="395"/>
      <c r="BP13" s="395"/>
      <c r="BQ13" s="395"/>
      <c r="BR13" s="395"/>
      <c r="BS13" s="395"/>
      <c r="BT13" s="395"/>
      <c r="BU13" s="396"/>
      <c r="BV13" s="394">
        <v>-844560</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1.6</v>
      </c>
      <c r="CU13" s="392"/>
      <c r="CV13" s="392"/>
      <c r="CW13" s="392"/>
      <c r="CX13" s="392"/>
      <c r="CY13" s="392"/>
      <c r="CZ13" s="392"/>
      <c r="DA13" s="393"/>
      <c r="DB13" s="391">
        <v>0.8</v>
      </c>
      <c r="DC13" s="392"/>
      <c r="DD13" s="392"/>
      <c r="DE13" s="392"/>
      <c r="DF13" s="392"/>
      <c r="DG13" s="392"/>
      <c r="DH13" s="392"/>
      <c r="DI13" s="393"/>
    </row>
    <row r="14" spans="1:119" ht="18.75" customHeight="1" thickBot="1" x14ac:dyDescent="0.2">
      <c r="A14" s="163"/>
      <c r="B14" s="457"/>
      <c r="C14" s="458"/>
      <c r="D14" s="458"/>
      <c r="E14" s="458"/>
      <c r="F14" s="458"/>
      <c r="G14" s="458"/>
      <c r="H14" s="458"/>
      <c r="I14" s="458"/>
      <c r="J14" s="458"/>
      <c r="K14" s="459"/>
      <c r="L14" s="475" t="s">
        <v>135</v>
      </c>
      <c r="M14" s="476"/>
      <c r="N14" s="476"/>
      <c r="O14" s="476"/>
      <c r="P14" s="476"/>
      <c r="Q14" s="477"/>
      <c r="R14" s="478">
        <v>113354</v>
      </c>
      <c r="S14" s="479"/>
      <c r="T14" s="479"/>
      <c r="U14" s="479"/>
      <c r="V14" s="480"/>
      <c r="W14" s="384"/>
      <c r="X14" s="385"/>
      <c r="Y14" s="385"/>
      <c r="Z14" s="385"/>
      <c r="AA14" s="385"/>
      <c r="AB14" s="374"/>
      <c r="AC14" s="481">
        <v>2.2000000000000002</v>
      </c>
      <c r="AD14" s="482"/>
      <c r="AE14" s="482"/>
      <c r="AF14" s="482"/>
      <c r="AG14" s="483"/>
      <c r="AH14" s="481">
        <v>2.2999999999999998</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v>39.6</v>
      </c>
      <c r="CU14" s="493"/>
      <c r="CV14" s="493"/>
      <c r="CW14" s="493"/>
      <c r="CX14" s="493"/>
      <c r="CY14" s="493"/>
      <c r="CZ14" s="493"/>
      <c r="DA14" s="494"/>
      <c r="DB14" s="492">
        <v>17.100000000000001</v>
      </c>
      <c r="DC14" s="493"/>
      <c r="DD14" s="493"/>
      <c r="DE14" s="493"/>
      <c r="DF14" s="493"/>
      <c r="DG14" s="493"/>
      <c r="DH14" s="493"/>
      <c r="DI14" s="494"/>
    </row>
    <row r="15" spans="1:119" ht="18.75" customHeight="1" x14ac:dyDescent="0.15">
      <c r="A15" s="163"/>
      <c r="B15" s="457"/>
      <c r="C15" s="458"/>
      <c r="D15" s="458"/>
      <c r="E15" s="458"/>
      <c r="F15" s="458"/>
      <c r="G15" s="458"/>
      <c r="H15" s="458"/>
      <c r="I15" s="458"/>
      <c r="J15" s="458"/>
      <c r="K15" s="459"/>
      <c r="L15" s="178"/>
      <c r="M15" s="485" t="s">
        <v>130</v>
      </c>
      <c r="N15" s="486"/>
      <c r="O15" s="486"/>
      <c r="P15" s="486"/>
      <c r="Q15" s="487"/>
      <c r="R15" s="478">
        <v>110868</v>
      </c>
      <c r="S15" s="479"/>
      <c r="T15" s="479"/>
      <c r="U15" s="479"/>
      <c r="V15" s="480"/>
      <c r="W15" s="410" t="s">
        <v>137</v>
      </c>
      <c r="X15" s="411"/>
      <c r="Y15" s="411"/>
      <c r="Z15" s="411"/>
      <c r="AA15" s="411"/>
      <c r="AB15" s="401"/>
      <c r="AC15" s="445">
        <v>20953</v>
      </c>
      <c r="AD15" s="446"/>
      <c r="AE15" s="446"/>
      <c r="AF15" s="446"/>
      <c r="AG15" s="488"/>
      <c r="AH15" s="445">
        <v>21531</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25406657</v>
      </c>
      <c r="BO15" s="358"/>
      <c r="BP15" s="358"/>
      <c r="BQ15" s="358"/>
      <c r="BR15" s="358"/>
      <c r="BS15" s="358"/>
      <c r="BT15" s="358"/>
      <c r="BU15" s="359"/>
      <c r="BV15" s="357">
        <v>24845754</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38.299999999999997</v>
      </c>
      <c r="AD16" s="482"/>
      <c r="AE16" s="482"/>
      <c r="AF16" s="482"/>
      <c r="AG16" s="483"/>
      <c r="AH16" s="481">
        <v>38.799999999999997</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19573893</v>
      </c>
      <c r="BO16" s="395"/>
      <c r="BP16" s="395"/>
      <c r="BQ16" s="395"/>
      <c r="BR16" s="395"/>
      <c r="BS16" s="395"/>
      <c r="BT16" s="395"/>
      <c r="BU16" s="396"/>
      <c r="BV16" s="394">
        <v>19010250</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63"/>
      <c r="B17" s="460"/>
      <c r="C17" s="461"/>
      <c r="D17" s="461"/>
      <c r="E17" s="461"/>
      <c r="F17" s="461"/>
      <c r="G17" s="461"/>
      <c r="H17" s="461"/>
      <c r="I17" s="461"/>
      <c r="J17" s="461"/>
      <c r="K17" s="462"/>
      <c r="L17" s="182"/>
      <c r="M17" s="505" t="s">
        <v>143</v>
      </c>
      <c r="N17" s="506"/>
      <c r="O17" s="506"/>
      <c r="P17" s="506"/>
      <c r="Q17" s="507"/>
      <c r="R17" s="500" t="s">
        <v>144</v>
      </c>
      <c r="S17" s="501"/>
      <c r="T17" s="501"/>
      <c r="U17" s="501"/>
      <c r="V17" s="502"/>
      <c r="W17" s="410" t="s">
        <v>145</v>
      </c>
      <c r="X17" s="411"/>
      <c r="Y17" s="411"/>
      <c r="Z17" s="411"/>
      <c r="AA17" s="411"/>
      <c r="AB17" s="401"/>
      <c r="AC17" s="445">
        <v>32612</v>
      </c>
      <c r="AD17" s="446"/>
      <c r="AE17" s="446"/>
      <c r="AF17" s="446"/>
      <c r="AG17" s="488"/>
      <c r="AH17" s="445">
        <v>32673</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32808492</v>
      </c>
      <c r="BO17" s="395"/>
      <c r="BP17" s="395"/>
      <c r="BQ17" s="395"/>
      <c r="BR17" s="395"/>
      <c r="BS17" s="395"/>
      <c r="BT17" s="395"/>
      <c r="BU17" s="396"/>
      <c r="BV17" s="394">
        <v>32047296</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63"/>
      <c r="B18" s="516" t="s">
        <v>147</v>
      </c>
      <c r="C18" s="437"/>
      <c r="D18" s="437"/>
      <c r="E18" s="517"/>
      <c r="F18" s="517"/>
      <c r="G18" s="517"/>
      <c r="H18" s="517"/>
      <c r="I18" s="517"/>
      <c r="J18" s="517"/>
      <c r="K18" s="517"/>
      <c r="L18" s="518">
        <v>43.43</v>
      </c>
      <c r="M18" s="518"/>
      <c r="N18" s="518"/>
      <c r="O18" s="518"/>
      <c r="P18" s="518"/>
      <c r="Q18" s="518"/>
      <c r="R18" s="519"/>
      <c r="S18" s="519"/>
      <c r="T18" s="519"/>
      <c r="U18" s="519"/>
      <c r="V18" s="520"/>
      <c r="W18" s="412"/>
      <c r="X18" s="413"/>
      <c r="Y18" s="413"/>
      <c r="Z18" s="413"/>
      <c r="AA18" s="413"/>
      <c r="AB18" s="404"/>
      <c r="AC18" s="521">
        <v>59.6</v>
      </c>
      <c r="AD18" s="522"/>
      <c r="AE18" s="522"/>
      <c r="AF18" s="522"/>
      <c r="AG18" s="523"/>
      <c r="AH18" s="521">
        <v>58.9</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29235512</v>
      </c>
      <c r="BO18" s="395"/>
      <c r="BP18" s="395"/>
      <c r="BQ18" s="395"/>
      <c r="BR18" s="395"/>
      <c r="BS18" s="395"/>
      <c r="BT18" s="395"/>
      <c r="BU18" s="396"/>
      <c r="BV18" s="394">
        <v>27615932</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63"/>
      <c r="B19" s="516" t="s">
        <v>149</v>
      </c>
      <c r="C19" s="437"/>
      <c r="D19" s="437"/>
      <c r="E19" s="517"/>
      <c r="F19" s="517"/>
      <c r="G19" s="517"/>
      <c r="H19" s="517"/>
      <c r="I19" s="517"/>
      <c r="J19" s="517"/>
      <c r="K19" s="517"/>
      <c r="L19" s="525">
        <v>2620</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43346390</v>
      </c>
      <c r="BO19" s="395"/>
      <c r="BP19" s="395"/>
      <c r="BQ19" s="395"/>
      <c r="BR19" s="395"/>
      <c r="BS19" s="395"/>
      <c r="BT19" s="395"/>
      <c r="BU19" s="396"/>
      <c r="BV19" s="394">
        <v>39870140</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63"/>
      <c r="B20" s="516" t="s">
        <v>151</v>
      </c>
      <c r="C20" s="437"/>
      <c r="D20" s="437"/>
      <c r="E20" s="517"/>
      <c r="F20" s="517"/>
      <c r="G20" s="517"/>
      <c r="H20" s="517"/>
      <c r="I20" s="517"/>
      <c r="J20" s="517"/>
      <c r="K20" s="517"/>
      <c r="L20" s="525">
        <v>49077</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26149631</v>
      </c>
      <c r="BO22" s="358"/>
      <c r="BP22" s="358"/>
      <c r="BQ22" s="358"/>
      <c r="BR22" s="358"/>
      <c r="BS22" s="358"/>
      <c r="BT22" s="358"/>
      <c r="BU22" s="359"/>
      <c r="BV22" s="357">
        <v>24389143</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21786065</v>
      </c>
      <c r="BO23" s="395"/>
      <c r="BP23" s="395"/>
      <c r="BQ23" s="395"/>
      <c r="BR23" s="395"/>
      <c r="BS23" s="395"/>
      <c r="BT23" s="395"/>
      <c r="BU23" s="396"/>
      <c r="BV23" s="394">
        <v>19680923</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63"/>
      <c r="B24" s="565"/>
      <c r="C24" s="541"/>
      <c r="D24" s="542"/>
      <c r="E24" s="444" t="s">
        <v>161</v>
      </c>
      <c r="F24" s="424"/>
      <c r="G24" s="424"/>
      <c r="H24" s="424"/>
      <c r="I24" s="424"/>
      <c r="J24" s="424"/>
      <c r="K24" s="425"/>
      <c r="L24" s="445">
        <v>1</v>
      </c>
      <c r="M24" s="446"/>
      <c r="N24" s="446"/>
      <c r="O24" s="446"/>
      <c r="P24" s="488"/>
      <c r="Q24" s="445">
        <v>10760</v>
      </c>
      <c r="R24" s="446"/>
      <c r="S24" s="446"/>
      <c r="T24" s="446"/>
      <c r="U24" s="446"/>
      <c r="V24" s="488"/>
      <c r="W24" s="540"/>
      <c r="X24" s="541"/>
      <c r="Y24" s="542"/>
      <c r="Z24" s="444" t="s">
        <v>162</v>
      </c>
      <c r="AA24" s="424"/>
      <c r="AB24" s="424"/>
      <c r="AC24" s="424"/>
      <c r="AD24" s="424"/>
      <c r="AE24" s="424"/>
      <c r="AF24" s="424"/>
      <c r="AG24" s="425"/>
      <c r="AH24" s="445">
        <v>894</v>
      </c>
      <c r="AI24" s="446"/>
      <c r="AJ24" s="446"/>
      <c r="AK24" s="446"/>
      <c r="AL24" s="488"/>
      <c r="AM24" s="445">
        <v>2668590</v>
      </c>
      <c r="AN24" s="446"/>
      <c r="AO24" s="446"/>
      <c r="AP24" s="446"/>
      <c r="AQ24" s="446"/>
      <c r="AR24" s="488"/>
      <c r="AS24" s="445">
        <v>2985</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26149631</v>
      </c>
      <c r="BO24" s="395"/>
      <c r="BP24" s="395"/>
      <c r="BQ24" s="395"/>
      <c r="BR24" s="395"/>
      <c r="BS24" s="395"/>
      <c r="BT24" s="395"/>
      <c r="BU24" s="396"/>
      <c r="BV24" s="394">
        <v>24389143</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63"/>
      <c r="B25" s="565"/>
      <c r="C25" s="541"/>
      <c r="D25" s="542"/>
      <c r="E25" s="444" t="s">
        <v>164</v>
      </c>
      <c r="F25" s="424"/>
      <c r="G25" s="424"/>
      <c r="H25" s="424"/>
      <c r="I25" s="424"/>
      <c r="J25" s="424"/>
      <c r="K25" s="425"/>
      <c r="L25" s="445">
        <v>2</v>
      </c>
      <c r="M25" s="446"/>
      <c r="N25" s="446"/>
      <c r="O25" s="446"/>
      <c r="P25" s="488"/>
      <c r="Q25" s="445">
        <v>8830</v>
      </c>
      <c r="R25" s="446"/>
      <c r="S25" s="446"/>
      <c r="T25" s="446"/>
      <c r="U25" s="446"/>
      <c r="V25" s="488"/>
      <c r="W25" s="540"/>
      <c r="X25" s="541"/>
      <c r="Y25" s="542"/>
      <c r="Z25" s="444" t="s">
        <v>165</v>
      </c>
      <c r="AA25" s="424"/>
      <c r="AB25" s="424"/>
      <c r="AC25" s="424"/>
      <c r="AD25" s="424"/>
      <c r="AE25" s="424"/>
      <c r="AF25" s="424"/>
      <c r="AG25" s="425"/>
      <c r="AH25" s="445">
        <v>121</v>
      </c>
      <c r="AI25" s="446"/>
      <c r="AJ25" s="446"/>
      <c r="AK25" s="446"/>
      <c r="AL25" s="488"/>
      <c r="AM25" s="445">
        <v>381634</v>
      </c>
      <c r="AN25" s="446"/>
      <c r="AO25" s="446"/>
      <c r="AP25" s="446"/>
      <c r="AQ25" s="446"/>
      <c r="AR25" s="488"/>
      <c r="AS25" s="445">
        <v>3154</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17692562</v>
      </c>
      <c r="BO25" s="358"/>
      <c r="BP25" s="358"/>
      <c r="BQ25" s="358"/>
      <c r="BR25" s="358"/>
      <c r="BS25" s="358"/>
      <c r="BT25" s="358"/>
      <c r="BU25" s="359"/>
      <c r="BV25" s="357">
        <v>23935576</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63"/>
      <c r="B26" s="565"/>
      <c r="C26" s="541"/>
      <c r="D26" s="542"/>
      <c r="E26" s="444" t="s">
        <v>167</v>
      </c>
      <c r="F26" s="424"/>
      <c r="G26" s="424"/>
      <c r="H26" s="424"/>
      <c r="I26" s="424"/>
      <c r="J26" s="424"/>
      <c r="K26" s="425"/>
      <c r="L26" s="445">
        <v>1</v>
      </c>
      <c r="M26" s="446"/>
      <c r="N26" s="446"/>
      <c r="O26" s="446"/>
      <c r="P26" s="488"/>
      <c r="Q26" s="445">
        <v>8320</v>
      </c>
      <c r="R26" s="446"/>
      <c r="S26" s="446"/>
      <c r="T26" s="446"/>
      <c r="U26" s="446"/>
      <c r="V26" s="488"/>
      <c r="W26" s="540"/>
      <c r="X26" s="541"/>
      <c r="Y26" s="542"/>
      <c r="Z26" s="444" t="s">
        <v>168</v>
      </c>
      <c r="AA26" s="546"/>
      <c r="AB26" s="546"/>
      <c r="AC26" s="546"/>
      <c r="AD26" s="546"/>
      <c r="AE26" s="546"/>
      <c r="AF26" s="546"/>
      <c r="AG26" s="547"/>
      <c r="AH26" s="445">
        <v>11</v>
      </c>
      <c r="AI26" s="446"/>
      <c r="AJ26" s="446"/>
      <c r="AK26" s="446"/>
      <c r="AL26" s="488"/>
      <c r="AM26" s="445">
        <v>26972</v>
      </c>
      <c r="AN26" s="446"/>
      <c r="AO26" s="446"/>
      <c r="AP26" s="446"/>
      <c r="AQ26" s="446"/>
      <c r="AR26" s="488"/>
      <c r="AS26" s="445">
        <v>2452</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63"/>
      <c r="B27" s="565"/>
      <c r="C27" s="541"/>
      <c r="D27" s="542"/>
      <c r="E27" s="444" t="s">
        <v>170</v>
      </c>
      <c r="F27" s="424"/>
      <c r="G27" s="424"/>
      <c r="H27" s="424"/>
      <c r="I27" s="424"/>
      <c r="J27" s="424"/>
      <c r="K27" s="425"/>
      <c r="L27" s="445">
        <v>1</v>
      </c>
      <c r="M27" s="446"/>
      <c r="N27" s="446"/>
      <c r="O27" s="446"/>
      <c r="P27" s="488"/>
      <c r="Q27" s="445">
        <v>5510</v>
      </c>
      <c r="R27" s="446"/>
      <c r="S27" s="446"/>
      <c r="T27" s="446"/>
      <c r="U27" s="446"/>
      <c r="V27" s="488"/>
      <c r="W27" s="540"/>
      <c r="X27" s="541"/>
      <c r="Y27" s="542"/>
      <c r="Z27" s="444" t="s">
        <v>171</v>
      </c>
      <c r="AA27" s="424"/>
      <c r="AB27" s="424"/>
      <c r="AC27" s="424"/>
      <c r="AD27" s="424"/>
      <c r="AE27" s="424"/>
      <c r="AF27" s="424"/>
      <c r="AG27" s="425"/>
      <c r="AH27" s="445" t="s">
        <v>122</v>
      </c>
      <c r="AI27" s="446"/>
      <c r="AJ27" s="446"/>
      <c r="AK27" s="446"/>
      <c r="AL27" s="488"/>
      <c r="AM27" s="445" t="s">
        <v>122</v>
      </c>
      <c r="AN27" s="446"/>
      <c r="AO27" s="446"/>
      <c r="AP27" s="446"/>
      <c r="AQ27" s="446"/>
      <c r="AR27" s="488"/>
      <c r="AS27" s="445" t="s">
        <v>122</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v>1200000</v>
      </c>
      <c r="BO27" s="514"/>
      <c r="BP27" s="514"/>
      <c r="BQ27" s="514"/>
      <c r="BR27" s="514"/>
      <c r="BS27" s="514"/>
      <c r="BT27" s="514"/>
      <c r="BU27" s="515"/>
      <c r="BV27" s="513">
        <v>1200000</v>
      </c>
      <c r="BW27" s="514"/>
      <c r="BX27" s="514"/>
      <c r="BY27" s="514"/>
      <c r="BZ27" s="514"/>
      <c r="CA27" s="514"/>
      <c r="CB27" s="514"/>
      <c r="CC27" s="515"/>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63"/>
      <c r="B28" s="565"/>
      <c r="C28" s="541"/>
      <c r="D28" s="542"/>
      <c r="E28" s="444" t="s">
        <v>173</v>
      </c>
      <c r="F28" s="424"/>
      <c r="G28" s="424"/>
      <c r="H28" s="424"/>
      <c r="I28" s="424"/>
      <c r="J28" s="424"/>
      <c r="K28" s="425"/>
      <c r="L28" s="445">
        <v>1</v>
      </c>
      <c r="M28" s="446"/>
      <c r="N28" s="446"/>
      <c r="O28" s="446"/>
      <c r="P28" s="488"/>
      <c r="Q28" s="445">
        <v>5020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7804088</v>
      </c>
      <c r="BO28" s="358"/>
      <c r="BP28" s="358"/>
      <c r="BQ28" s="358"/>
      <c r="BR28" s="358"/>
      <c r="BS28" s="358"/>
      <c r="BT28" s="358"/>
      <c r="BU28" s="359"/>
      <c r="BV28" s="357">
        <v>7514585</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63"/>
      <c r="B29" s="565"/>
      <c r="C29" s="541"/>
      <c r="D29" s="542"/>
      <c r="E29" s="444" t="s">
        <v>176</v>
      </c>
      <c r="F29" s="424"/>
      <c r="G29" s="424"/>
      <c r="H29" s="424"/>
      <c r="I29" s="424"/>
      <c r="J29" s="424"/>
      <c r="K29" s="425"/>
      <c r="L29" s="445">
        <v>20</v>
      </c>
      <c r="M29" s="446"/>
      <c r="N29" s="446"/>
      <c r="O29" s="446"/>
      <c r="P29" s="488"/>
      <c r="Q29" s="445">
        <v>4690</v>
      </c>
      <c r="R29" s="446"/>
      <c r="S29" s="446"/>
      <c r="T29" s="446"/>
      <c r="U29" s="446"/>
      <c r="V29" s="488"/>
      <c r="W29" s="543"/>
      <c r="X29" s="544"/>
      <c r="Y29" s="545"/>
      <c r="Z29" s="444" t="s">
        <v>177</v>
      </c>
      <c r="AA29" s="424"/>
      <c r="AB29" s="424"/>
      <c r="AC29" s="424"/>
      <c r="AD29" s="424"/>
      <c r="AE29" s="424"/>
      <c r="AF29" s="424"/>
      <c r="AG29" s="425"/>
      <c r="AH29" s="445">
        <v>894</v>
      </c>
      <c r="AI29" s="446"/>
      <c r="AJ29" s="446"/>
      <c r="AK29" s="446"/>
      <c r="AL29" s="488"/>
      <c r="AM29" s="445">
        <v>2668590</v>
      </c>
      <c r="AN29" s="446"/>
      <c r="AO29" s="446"/>
      <c r="AP29" s="446"/>
      <c r="AQ29" s="446"/>
      <c r="AR29" s="488"/>
      <c r="AS29" s="445">
        <v>2985</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t="s">
        <v>122</v>
      </c>
      <c r="BO29" s="395"/>
      <c r="BP29" s="395"/>
      <c r="BQ29" s="395"/>
      <c r="BR29" s="395"/>
      <c r="BS29" s="395"/>
      <c r="BT29" s="395"/>
      <c r="BU29" s="396"/>
      <c r="BV29" s="394" t="s">
        <v>122</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99.7</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7069088</v>
      </c>
      <c r="BO30" s="514"/>
      <c r="BP30" s="514"/>
      <c r="BQ30" s="514"/>
      <c r="BR30" s="514"/>
      <c r="BS30" s="514"/>
      <c r="BT30" s="514"/>
      <c r="BU30" s="515"/>
      <c r="BV30" s="513">
        <v>8807104</v>
      </c>
      <c r="BW30" s="514"/>
      <c r="BX30" s="514"/>
      <c r="BY30" s="514"/>
      <c r="BZ30" s="514"/>
      <c r="CA30" s="514"/>
      <c r="CB30" s="514"/>
      <c r="CC30" s="515"/>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15">
      <c r="A33" s="163"/>
      <c r="B33" s="190"/>
      <c r="C33" s="418" t="s">
        <v>186</v>
      </c>
      <c r="D33" s="418"/>
      <c r="E33" s="383" t="s">
        <v>187</v>
      </c>
      <c r="F33" s="383"/>
      <c r="G33" s="383"/>
      <c r="H33" s="383"/>
      <c r="I33" s="383"/>
      <c r="J33" s="383"/>
      <c r="K33" s="383"/>
      <c r="L33" s="383"/>
      <c r="M33" s="383"/>
      <c r="N33" s="383"/>
      <c r="O33" s="383"/>
      <c r="P33" s="383"/>
      <c r="Q33" s="383"/>
      <c r="R33" s="383"/>
      <c r="S33" s="383"/>
      <c r="T33" s="167"/>
      <c r="U33" s="418" t="s">
        <v>186</v>
      </c>
      <c r="V33" s="418"/>
      <c r="W33" s="383" t="s">
        <v>187</v>
      </c>
      <c r="X33" s="383"/>
      <c r="Y33" s="383"/>
      <c r="Z33" s="383"/>
      <c r="AA33" s="383"/>
      <c r="AB33" s="383"/>
      <c r="AC33" s="383"/>
      <c r="AD33" s="383"/>
      <c r="AE33" s="383"/>
      <c r="AF33" s="383"/>
      <c r="AG33" s="383"/>
      <c r="AH33" s="383"/>
      <c r="AI33" s="383"/>
      <c r="AJ33" s="383"/>
      <c r="AK33" s="383"/>
      <c r="AL33" s="167"/>
      <c r="AM33" s="418" t="s">
        <v>186</v>
      </c>
      <c r="AN33" s="418"/>
      <c r="AO33" s="383" t="s">
        <v>187</v>
      </c>
      <c r="AP33" s="383"/>
      <c r="AQ33" s="383"/>
      <c r="AR33" s="383"/>
      <c r="AS33" s="383"/>
      <c r="AT33" s="383"/>
      <c r="AU33" s="383"/>
      <c r="AV33" s="383"/>
      <c r="AW33" s="383"/>
      <c r="AX33" s="383"/>
      <c r="AY33" s="383"/>
      <c r="AZ33" s="383"/>
      <c r="BA33" s="383"/>
      <c r="BB33" s="383"/>
      <c r="BC33" s="383"/>
      <c r="BD33" s="173"/>
      <c r="BE33" s="383" t="s">
        <v>188</v>
      </c>
      <c r="BF33" s="383"/>
      <c r="BG33" s="383" t="s">
        <v>189</v>
      </c>
      <c r="BH33" s="383"/>
      <c r="BI33" s="383"/>
      <c r="BJ33" s="383"/>
      <c r="BK33" s="383"/>
      <c r="BL33" s="383"/>
      <c r="BM33" s="383"/>
      <c r="BN33" s="383"/>
      <c r="BO33" s="383"/>
      <c r="BP33" s="383"/>
      <c r="BQ33" s="383"/>
      <c r="BR33" s="383"/>
      <c r="BS33" s="383"/>
      <c r="BT33" s="383"/>
      <c r="BU33" s="383"/>
      <c r="BV33" s="173"/>
      <c r="BW33" s="418" t="s">
        <v>188</v>
      </c>
      <c r="BX33" s="418"/>
      <c r="BY33" s="383" t="s">
        <v>190</v>
      </c>
      <c r="BZ33" s="383"/>
      <c r="CA33" s="383"/>
      <c r="CB33" s="383"/>
      <c r="CC33" s="383"/>
      <c r="CD33" s="383"/>
      <c r="CE33" s="383"/>
      <c r="CF33" s="383"/>
      <c r="CG33" s="383"/>
      <c r="CH33" s="383"/>
      <c r="CI33" s="383"/>
      <c r="CJ33" s="383"/>
      <c r="CK33" s="383"/>
      <c r="CL33" s="383"/>
      <c r="CM33" s="383"/>
      <c r="CN33" s="167"/>
      <c r="CO33" s="418" t="s">
        <v>186</v>
      </c>
      <c r="CP33" s="418"/>
      <c r="CQ33" s="383" t="s">
        <v>191</v>
      </c>
      <c r="CR33" s="383"/>
      <c r="CS33" s="383"/>
      <c r="CT33" s="383"/>
      <c r="CU33" s="383"/>
      <c r="CV33" s="383"/>
      <c r="CW33" s="383"/>
      <c r="CX33" s="383"/>
      <c r="CY33" s="383"/>
      <c r="CZ33" s="383"/>
      <c r="DA33" s="383"/>
      <c r="DB33" s="383"/>
      <c r="DC33" s="383"/>
      <c r="DD33" s="383"/>
      <c r="DE33" s="383"/>
      <c r="DF33" s="167"/>
      <c r="DG33" s="583" t="s">
        <v>192</v>
      </c>
      <c r="DH33" s="583"/>
      <c r="DI33" s="168"/>
    </row>
    <row r="34" spans="1:113" ht="32.25" customHeight="1" x14ac:dyDescent="0.15">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3</v>
      </c>
      <c r="V34" s="584"/>
      <c r="W34" s="585" t="str">
        <f>IF('各会計、関係団体の財政状況及び健全化判断比率'!B28="","",'各会計、関係団体の財政状況及び健全化判断比率'!B28)</f>
        <v>国民健康保険事業特別会計</v>
      </c>
      <c r="X34" s="585"/>
      <c r="Y34" s="585"/>
      <c r="Z34" s="585"/>
      <c r="AA34" s="585"/>
      <c r="AB34" s="585"/>
      <c r="AC34" s="585"/>
      <c r="AD34" s="585"/>
      <c r="AE34" s="585"/>
      <c r="AF34" s="585"/>
      <c r="AG34" s="585"/>
      <c r="AH34" s="585"/>
      <c r="AI34" s="585"/>
      <c r="AJ34" s="585"/>
      <c r="AK34" s="585"/>
      <c r="AL34" s="163"/>
      <c r="AM34" s="584">
        <f>IF(AO34="","",MAX(C34:D43,U34:V43)+1)</f>
        <v>5</v>
      </c>
      <c r="AN34" s="584"/>
      <c r="AO34" s="585" t="str">
        <f>IF('各会計、関係団体の財政状況及び健全化判断比率'!B30="","",'各会計、関係団体の財政状況及び健全化判断比率'!B30)</f>
        <v>水道事業会計</v>
      </c>
      <c r="AP34" s="585"/>
      <c r="AQ34" s="585"/>
      <c r="AR34" s="585"/>
      <c r="AS34" s="585"/>
      <c r="AT34" s="585"/>
      <c r="AU34" s="585"/>
      <c r="AV34" s="585"/>
      <c r="AW34" s="585"/>
      <c r="AX34" s="585"/>
      <c r="AY34" s="585"/>
      <c r="AZ34" s="585"/>
      <c r="BA34" s="585"/>
      <c r="BB34" s="585"/>
      <c r="BC34" s="585"/>
      <c r="BD34" s="163"/>
      <c r="BE34" s="584">
        <f>IF(BG34="","",MAX(C34:D43,U34:V43,AM34:AN43)+1)</f>
        <v>7</v>
      </c>
      <c r="BF34" s="584"/>
      <c r="BG34" s="585" t="str">
        <f>IF('各会計、関係団体の財政状況及び健全化判断比率'!B32="","",'各会計、関係団体の財政状況及び健全化判断比率'!B32)</f>
        <v>加木屋中部土地区画整理事業特別会計</v>
      </c>
      <c r="BH34" s="585"/>
      <c r="BI34" s="585"/>
      <c r="BJ34" s="585"/>
      <c r="BK34" s="585"/>
      <c r="BL34" s="585"/>
      <c r="BM34" s="585"/>
      <c r="BN34" s="585"/>
      <c r="BO34" s="585"/>
      <c r="BP34" s="585"/>
      <c r="BQ34" s="585"/>
      <c r="BR34" s="585"/>
      <c r="BS34" s="585"/>
      <c r="BT34" s="585"/>
      <c r="BU34" s="585"/>
      <c r="BV34" s="163"/>
      <c r="BW34" s="584">
        <f>IF(BY34="","",MAX(C34:D43,U34:V43,AM34:AN43,BE34:BF43)+1)</f>
        <v>8</v>
      </c>
      <c r="BX34" s="584"/>
      <c r="BY34" s="585" t="str">
        <f>IF('各会計、関係団体の財政状況及び健全化判断比率'!B68="","",'各会計、関係団体の財政状況及び健全化判断比率'!B68)</f>
        <v>西知多医療厚生組合（一般会計）</v>
      </c>
      <c r="BZ34" s="585"/>
      <c r="CA34" s="585"/>
      <c r="CB34" s="585"/>
      <c r="CC34" s="585"/>
      <c r="CD34" s="585"/>
      <c r="CE34" s="585"/>
      <c r="CF34" s="585"/>
      <c r="CG34" s="585"/>
      <c r="CH34" s="585"/>
      <c r="CI34" s="585"/>
      <c r="CJ34" s="585"/>
      <c r="CK34" s="585"/>
      <c r="CL34" s="585"/>
      <c r="CM34" s="585"/>
      <c r="CN34" s="163"/>
      <c r="CO34" s="584">
        <f>IF(CQ34="","",MAX(C34:D43,U34:V43,AM34:AN43,BE34:BF43,BW34:BX43)+1)</f>
        <v>16</v>
      </c>
      <c r="CP34" s="584"/>
      <c r="CQ34" s="585" t="str">
        <f>IF('各会計、関係団体の財政状況及び健全化判断比率'!BS7="","",'各会計、関係団体の財政状況及び健全化判断比率'!BS7)</f>
        <v>東海市土地開発公社</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68"/>
    </row>
    <row r="35" spans="1:113" ht="32.25" customHeight="1" x14ac:dyDescent="0.15">
      <c r="A35" s="163"/>
      <c r="B35" s="190"/>
      <c r="C35" s="584">
        <f>IF(E35="","",C34+1)</f>
        <v>2</v>
      </c>
      <c r="D35" s="584"/>
      <c r="E35" s="585" t="str">
        <f>IF('各会計、関係団体の財政状況及び健全化判断比率'!B8="","",'各会計、関係団体の財政状況及び健全化判断比率'!B8)</f>
        <v>太田川駅周辺土地区画整理事業特別会計</v>
      </c>
      <c r="F35" s="585"/>
      <c r="G35" s="585"/>
      <c r="H35" s="585"/>
      <c r="I35" s="585"/>
      <c r="J35" s="585"/>
      <c r="K35" s="585"/>
      <c r="L35" s="585"/>
      <c r="M35" s="585"/>
      <c r="N35" s="585"/>
      <c r="O35" s="585"/>
      <c r="P35" s="585"/>
      <c r="Q35" s="585"/>
      <c r="R35" s="585"/>
      <c r="S35" s="585"/>
      <c r="T35" s="163"/>
      <c r="U35" s="584">
        <f>IF(W35="","",U34+1)</f>
        <v>4</v>
      </c>
      <c r="V35" s="584"/>
      <c r="W35" s="585" t="str">
        <f>IF('各会計、関係団体の財政状況及び健全化判断比率'!B29="","",'各会計、関係団体の財政状況及び健全化判断比率'!B29)</f>
        <v>後期高齢者医療事業特別会計</v>
      </c>
      <c r="X35" s="585"/>
      <c r="Y35" s="585"/>
      <c r="Z35" s="585"/>
      <c r="AA35" s="585"/>
      <c r="AB35" s="585"/>
      <c r="AC35" s="585"/>
      <c r="AD35" s="585"/>
      <c r="AE35" s="585"/>
      <c r="AF35" s="585"/>
      <c r="AG35" s="585"/>
      <c r="AH35" s="585"/>
      <c r="AI35" s="585"/>
      <c r="AJ35" s="585"/>
      <c r="AK35" s="585"/>
      <c r="AL35" s="163"/>
      <c r="AM35" s="584">
        <f t="shared" ref="AM35:AM43" si="0">IF(AO35="","",AM34+1)</f>
        <v>6</v>
      </c>
      <c r="AN35" s="584"/>
      <c r="AO35" s="585" t="str">
        <f>IF('各会計、関係団体の財政状況及び健全化判断比率'!B31="","",'各会計、関係団体の財政状況及び健全化判断比率'!B31)</f>
        <v>下水道事業会計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9</v>
      </c>
      <c r="BX35" s="584"/>
      <c r="BY35" s="585" t="str">
        <f>IF('各会計、関係団体の財政状況及び健全化判断比率'!B69="","",'各会計、関係団体の財政状況及び健全化判断比率'!B69)</f>
        <v>西知多医療厚生組合（病院事業会計）</v>
      </c>
      <c r="BZ35" s="585"/>
      <c r="CA35" s="585"/>
      <c r="CB35" s="585"/>
      <c r="CC35" s="585"/>
      <c r="CD35" s="585"/>
      <c r="CE35" s="585"/>
      <c r="CF35" s="585"/>
      <c r="CG35" s="585"/>
      <c r="CH35" s="585"/>
      <c r="CI35" s="585"/>
      <c r="CJ35" s="585"/>
      <c r="CK35" s="585"/>
      <c r="CL35" s="585"/>
      <c r="CM35" s="585"/>
      <c r="CN35" s="163"/>
      <c r="CO35" s="584">
        <f t="shared" ref="CO35:CO43" si="3">IF(CQ35="","",CO34+1)</f>
        <v>17</v>
      </c>
      <c r="CP35" s="584"/>
      <c r="CQ35" s="585" t="str">
        <f>IF('各会計、関係団体の財政状況及び健全化判断比率'!BS8="","",'各会計、関係団体の財政状況及び健全化判断比率'!BS8)</f>
        <v>まちづくり東海</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15">
      <c r="A36" s="163"/>
      <c r="B36" s="190"/>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t="str">
        <f t="shared" ref="U36:U43" si="4">IF(W36="","",U35+1)</f>
        <v/>
      </c>
      <c r="V36" s="584"/>
      <c r="W36" s="585"/>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10</v>
      </c>
      <c r="BX36" s="584"/>
      <c r="BY36" s="585" t="str">
        <f>IF('各会計、関係団体の財政状況及び健全化判断比率'!B70="","",'各会計、関係団体の財政状況及び健全化判断比率'!B70)</f>
        <v>知多北部広域連合（一般会計）</v>
      </c>
      <c r="BZ36" s="585"/>
      <c r="CA36" s="585"/>
      <c r="CB36" s="585"/>
      <c r="CC36" s="585"/>
      <c r="CD36" s="585"/>
      <c r="CE36" s="585"/>
      <c r="CF36" s="585"/>
      <c r="CG36" s="585"/>
      <c r="CH36" s="585"/>
      <c r="CI36" s="585"/>
      <c r="CJ36" s="585"/>
      <c r="CK36" s="585"/>
      <c r="CL36" s="585"/>
      <c r="CM36" s="585"/>
      <c r="CN36" s="163"/>
      <c r="CO36" s="584">
        <f t="shared" si="3"/>
        <v>18</v>
      </c>
      <c r="CP36" s="584"/>
      <c r="CQ36" s="585" t="str">
        <f>IF('各会計、関係団体の財政状況及び健全化判断比率'!BS9="","",'各会計、関係団体の財政状況及び健全化判断比率'!BS9)</f>
        <v>知多地区勤労者福祉サービスセンター</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15">
      <c r="A37" s="163"/>
      <c r="B37" s="19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11</v>
      </c>
      <c r="BX37" s="584"/>
      <c r="BY37" s="585" t="str">
        <f>IF('各会計、関係団体の財政状況及び健全化判断比率'!B71="","",'各会計、関係団体の財政状況及び健全化判断比率'!B71)</f>
        <v>知多北部広域連合（介護保険事業特別会計）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15">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12</v>
      </c>
      <c r="BX38" s="584"/>
      <c r="BY38" s="585" t="str">
        <f>IF('各会計、関係団体の財政状況及び健全化判断比率'!B72="","",'各会計、関係団体の財政状況及び健全化判断比率'!B72)</f>
        <v>知北平和公園組合（一般会計）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15">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13</v>
      </c>
      <c r="BX39" s="584"/>
      <c r="BY39" s="585" t="str">
        <f>IF('各会計、関係団体の財政状況及び健全化判断比率'!B73="","",'各会計、関係団体の財政状況及び健全化判断比率'!B73)</f>
        <v>知北平和公園組合（霊園事業特別会計）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15">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14</v>
      </c>
      <c r="BX40" s="584"/>
      <c r="BY40" s="585" t="str">
        <f>IF('各会計、関係団体の財政状況及び健全化判断比率'!B74="","",'各会計、関係団体の財政状況及び健全化判断比率'!B74)</f>
        <v>愛知県後期高齢者医療広域連合（一般会計）</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15">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f t="shared" si="2"/>
        <v>15</v>
      </c>
      <c r="BX41" s="584"/>
      <c r="BY41" s="585" t="str">
        <f>IF('各会計、関係団体の財政状況及び健全化判断比率'!B75="","",'各会計、関係団体の財政状況及び健全化判断比率'!B75)</f>
        <v>愛知県後期高齢者医療広域連合（後期高齢者医療特別会計）</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15">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15">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zMu1n05ftsn+7Sbw3Pr+9R/5X0pPP5HdQKapXaQjy0xgXG/S08I76oIqBjlq/5dqrt47Jg3pKbPpZod+uiaogg==" saltValue="R5AaqKIOMfG0iBl8sE5oY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2"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39" t="s">
        <v>535</v>
      </c>
      <c r="D34" s="1139"/>
      <c r="E34" s="1140"/>
      <c r="F34" s="32">
        <v>11.8</v>
      </c>
      <c r="G34" s="33">
        <v>14.57</v>
      </c>
      <c r="H34" s="33">
        <v>11.49</v>
      </c>
      <c r="I34" s="33">
        <v>10.53</v>
      </c>
      <c r="J34" s="34">
        <v>12.4</v>
      </c>
      <c r="K34" s="22"/>
      <c r="L34" s="22"/>
      <c r="M34" s="22"/>
      <c r="N34" s="22"/>
      <c r="O34" s="22"/>
      <c r="P34" s="22"/>
    </row>
    <row r="35" spans="1:16" ht="39" customHeight="1" x14ac:dyDescent="0.15">
      <c r="A35" s="22"/>
      <c r="B35" s="35"/>
      <c r="C35" s="1135" t="s">
        <v>536</v>
      </c>
      <c r="D35" s="1135"/>
      <c r="E35" s="1136"/>
      <c r="F35" s="36">
        <v>3.17</v>
      </c>
      <c r="G35" s="37">
        <v>3.53</v>
      </c>
      <c r="H35" s="37">
        <v>4.76</v>
      </c>
      <c r="I35" s="37">
        <v>3.15</v>
      </c>
      <c r="J35" s="38">
        <v>3.3</v>
      </c>
      <c r="K35" s="22"/>
      <c r="L35" s="22"/>
      <c r="M35" s="22"/>
      <c r="N35" s="22"/>
      <c r="O35" s="22"/>
      <c r="P35" s="22"/>
    </row>
    <row r="36" spans="1:16" ht="39" customHeight="1" x14ac:dyDescent="0.15">
      <c r="A36" s="22"/>
      <c r="B36" s="35"/>
      <c r="C36" s="1135" t="s">
        <v>537</v>
      </c>
      <c r="D36" s="1135"/>
      <c r="E36" s="1136"/>
      <c r="F36" s="36">
        <v>1.57</v>
      </c>
      <c r="G36" s="37">
        <v>1.79</v>
      </c>
      <c r="H36" s="37">
        <v>1.85</v>
      </c>
      <c r="I36" s="37">
        <v>1.44</v>
      </c>
      <c r="J36" s="38">
        <v>1.9</v>
      </c>
      <c r="K36" s="22"/>
      <c r="L36" s="22"/>
      <c r="M36" s="22"/>
      <c r="N36" s="22"/>
      <c r="O36" s="22"/>
      <c r="P36" s="22"/>
    </row>
    <row r="37" spans="1:16" ht="39" customHeight="1" x14ac:dyDescent="0.15">
      <c r="A37" s="22"/>
      <c r="B37" s="35"/>
      <c r="C37" s="1135" t="s">
        <v>538</v>
      </c>
      <c r="D37" s="1135"/>
      <c r="E37" s="1136"/>
      <c r="F37" s="36">
        <v>1</v>
      </c>
      <c r="G37" s="37">
        <v>1.59</v>
      </c>
      <c r="H37" s="37">
        <v>1.17</v>
      </c>
      <c r="I37" s="37">
        <v>1.86</v>
      </c>
      <c r="J37" s="38">
        <v>1.85</v>
      </c>
      <c r="K37" s="22"/>
      <c r="L37" s="22"/>
      <c r="M37" s="22"/>
      <c r="N37" s="22"/>
      <c r="O37" s="22"/>
      <c r="P37" s="22"/>
    </row>
    <row r="38" spans="1:16" ht="39" customHeight="1" x14ac:dyDescent="0.15">
      <c r="A38" s="22"/>
      <c r="B38" s="35"/>
      <c r="C38" s="1135" t="s">
        <v>539</v>
      </c>
      <c r="D38" s="1135"/>
      <c r="E38" s="1136"/>
      <c r="F38" s="36">
        <v>0</v>
      </c>
      <c r="G38" s="37">
        <v>0.01</v>
      </c>
      <c r="H38" s="37">
        <v>0.01</v>
      </c>
      <c r="I38" s="37">
        <v>0.01</v>
      </c>
      <c r="J38" s="38">
        <v>0.01</v>
      </c>
      <c r="K38" s="22"/>
      <c r="L38" s="22"/>
      <c r="M38" s="22"/>
      <c r="N38" s="22"/>
      <c r="O38" s="22"/>
      <c r="P38" s="22"/>
    </row>
    <row r="39" spans="1:16" ht="39" customHeight="1" x14ac:dyDescent="0.15">
      <c r="A39" s="22"/>
      <c r="B39" s="35"/>
      <c r="C39" s="1135" t="s">
        <v>540</v>
      </c>
      <c r="D39" s="1135"/>
      <c r="E39" s="1136"/>
      <c r="F39" s="36">
        <v>0</v>
      </c>
      <c r="G39" s="37">
        <v>0</v>
      </c>
      <c r="H39" s="37">
        <v>0</v>
      </c>
      <c r="I39" s="37">
        <v>0</v>
      </c>
      <c r="J39" s="38">
        <v>0</v>
      </c>
      <c r="K39" s="22"/>
      <c r="L39" s="22"/>
      <c r="M39" s="22"/>
      <c r="N39" s="22"/>
      <c r="O39" s="22"/>
      <c r="P39" s="22"/>
    </row>
    <row r="40" spans="1:16" ht="39" customHeight="1" x14ac:dyDescent="0.15">
      <c r="A40" s="22"/>
      <c r="B40" s="35"/>
      <c r="C40" s="1135" t="s">
        <v>541</v>
      </c>
      <c r="D40" s="1135"/>
      <c r="E40" s="1136"/>
      <c r="F40" s="36">
        <v>0</v>
      </c>
      <c r="G40" s="37">
        <v>0</v>
      </c>
      <c r="H40" s="37">
        <v>0</v>
      </c>
      <c r="I40" s="37">
        <v>0</v>
      </c>
      <c r="J40" s="38">
        <v>0</v>
      </c>
      <c r="K40" s="22"/>
      <c r="L40" s="22"/>
      <c r="M40" s="22"/>
      <c r="N40" s="22"/>
      <c r="O40" s="22"/>
      <c r="P40" s="22"/>
    </row>
    <row r="41" spans="1:16" ht="39" customHeight="1" x14ac:dyDescent="0.15">
      <c r="A41" s="22"/>
      <c r="B41" s="35"/>
      <c r="C41" s="1135"/>
      <c r="D41" s="1135"/>
      <c r="E41" s="1136"/>
      <c r="F41" s="36"/>
      <c r="G41" s="37"/>
      <c r="H41" s="37"/>
      <c r="I41" s="37"/>
      <c r="J41" s="38"/>
      <c r="K41" s="22"/>
      <c r="L41" s="22"/>
      <c r="M41" s="22"/>
      <c r="N41" s="22"/>
      <c r="O41" s="22"/>
      <c r="P41" s="22"/>
    </row>
    <row r="42" spans="1:16" ht="39" customHeight="1" x14ac:dyDescent="0.15">
      <c r="A42" s="22"/>
      <c r="B42" s="39"/>
      <c r="C42" s="1135" t="s">
        <v>542</v>
      </c>
      <c r="D42" s="1135"/>
      <c r="E42" s="1136"/>
      <c r="F42" s="36" t="s">
        <v>502</v>
      </c>
      <c r="G42" s="37" t="s">
        <v>502</v>
      </c>
      <c r="H42" s="37" t="s">
        <v>502</v>
      </c>
      <c r="I42" s="37" t="s">
        <v>502</v>
      </c>
      <c r="J42" s="38" t="s">
        <v>502</v>
      </c>
      <c r="K42" s="22"/>
      <c r="L42" s="22"/>
      <c r="M42" s="22"/>
      <c r="N42" s="22"/>
      <c r="O42" s="22"/>
      <c r="P42" s="22"/>
    </row>
    <row r="43" spans="1:16" ht="39" customHeight="1" thickBot="1" x14ac:dyDescent="0.2">
      <c r="A43" s="22"/>
      <c r="B43" s="40"/>
      <c r="C43" s="1137" t="s">
        <v>543</v>
      </c>
      <c r="D43" s="1137"/>
      <c r="E43" s="1138"/>
      <c r="F43" s="41" t="s">
        <v>502</v>
      </c>
      <c r="G43" s="42" t="s">
        <v>502</v>
      </c>
      <c r="H43" s="42" t="s">
        <v>502</v>
      </c>
      <c r="I43" s="42" t="s">
        <v>502</v>
      </c>
      <c r="J43" s="43" t="s">
        <v>502</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VKle5mOq67ERtjxDSsuAx92jR1vUY9GIvYtolCVlrc2KngVeepwpk3B+p79W1/DCh+XlbA6VFuY+yQk+M05V9g==" saltValue="YC0Z8kJXUmC6cildAd6Cb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526</v>
      </c>
      <c r="L44" s="54" t="s">
        <v>527</v>
      </c>
      <c r="M44" s="54" t="s">
        <v>528</v>
      </c>
      <c r="N44" s="54" t="s">
        <v>529</v>
      </c>
      <c r="O44" s="55" t="s">
        <v>530</v>
      </c>
      <c r="P44" s="46"/>
      <c r="Q44" s="46"/>
      <c r="R44" s="46"/>
      <c r="S44" s="46"/>
      <c r="T44" s="46"/>
      <c r="U44" s="46"/>
    </row>
    <row r="45" spans="1:21" ht="30.75" customHeight="1" x14ac:dyDescent="0.15">
      <c r="A45" s="46"/>
      <c r="B45" s="1141" t="s">
        <v>9</v>
      </c>
      <c r="C45" s="1142"/>
      <c r="D45" s="56"/>
      <c r="E45" s="1147" t="s">
        <v>10</v>
      </c>
      <c r="F45" s="1147"/>
      <c r="G45" s="1147"/>
      <c r="H45" s="1147"/>
      <c r="I45" s="1147"/>
      <c r="J45" s="1148"/>
      <c r="K45" s="57">
        <v>2061</v>
      </c>
      <c r="L45" s="58">
        <v>2024</v>
      </c>
      <c r="M45" s="58">
        <v>2055</v>
      </c>
      <c r="N45" s="58">
        <v>2166</v>
      </c>
      <c r="O45" s="59">
        <v>2069</v>
      </c>
      <c r="P45" s="46"/>
      <c r="Q45" s="46"/>
      <c r="R45" s="46"/>
      <c r="S45" s="46"/>
      <c r="T45" s="46"/>
      <c r="U45" s="46"/>
    </row>
    <row r="46" spans="1:21" ht="30.75" customHeight="1" x14ac:dyDescent="0.15">
      <c r="A46" s="46"/>
      <c r="B46" s="1143"/>
      <c r="C46" s="1144"/>
      <c r="D46" s="60"/>
      <c r="E46" s="1149" t="s">
        <v>11</v>
      </c>
      <c r="F46" s="1149"/>
      <c r="G46" s="1149"/>
      <c r="H46" s="1149"/>
      <c r="I46" s="1149"/>
      <c r="J46" s="1150"/>
      <c r="K46" s="61" t="s">
        <v>502</v>
      </c>
      <c r="L46" s="62" t="s">
        <v>502</v>
      </c>
      <c r="M46" s="62" t="s">
        <v>502</v>
      </c>
      <c r="N46" s="62" t="s">
        <v>502</v>
      </c>
      <c r="O46" s="63" t="s">
        <v>502</v>
      </c>
      <c r="P46" s="46"/>
      <c r="Q46" s="46"/>
      <c r="R46" s="46"/>
      <c r="S46" s="46"/>
      <c r="T46" s="46"/>
      <c r="U46" s="46"/>
    </row>
    <row r="47" spans="1:21" ht="30.75" customHeight="1" x14ac:dyDescent="0.15">
      <c r="A47" s="46"/>
      <c r="B47" s="1143"/>
      <c r="C47" s="1144"/>
      <c r="D47" s="60"/>
      <c r="E47" s="1149" t="s">
        <v>12</v>
      </c>
      <c r="F47" s="1149"/>
      <c r="G47" s="1149"/>
      <c r="H47" s="1149"/>
      <c r="I47" s="1149"/>
      <c r="J47" s="1150"/>
      <c r="K47" s="61" t="s">
        <v>502</v>
      </c>
      <c r="L47" s="62" t="s">
        <v>502</v>
      </c>
      <c r="M47" s="62" t="s">
        <v>502</v>
      </c>
      <c r="N47" s="62" t="s">
        <v>502</v>
      </c>
      <c r="O47" s="63" t="s">
        <v>502</v>
      </c>
      <c r="P47" s="46"/>
      <c r="Q47" s="46"/>
      <c r="R47" s="46"/>
      <c r="S47" s="46"/>
      <c r="T47" s="46"/>
      <c r="U47" s="46"/>
    </row>
    <row r="48" spans="1:21" ht="30.75" customHeight="1" x14ac:dyDescent="0.15">
      <c r="A48" s="46"/>
      <c r="B48" s="1143"/>
      <c r="C48" s="1144"/>
      <c r="D48" s="60"/>
      <c r="E48" s="1149" t="s">
        <v>13</v>
      </c>
      <c r="F48" s="1149"/>
      <c r="G48" s="1149"/>
      <c r="H48" s="1149"/>
      <c r="I48" s="1149"/>
      <c r="J48" s="1150"/>
      <c r="K48" s="61">
        <v>1106</v>
      </c>
      <c r="L48" s="62">
        <v>1100</v>
      </c>
      <c r="M48" s="62">
        <v>1203</v>
      </c>
      <c r="N48" s="62">
        <v>1237</v>
      </c>
      <c r="O48" s="63">
        <v>1228</v>
      </c>
      <c r="P48" s="46"/>
      <c r="Q48" s="46"/>
      <c r="R48" s="46"/>
      <c r="S48" s="46"/>
      <c r="T48" s="46"/>
      <c r="U48" s="46"/>
    </row>
    <row r="49" spans="1:21" ht="30.75" customHeight="1" x14ac:dyDescent="0.15">
      <c r="A49" s="46"/>
      <c r="B49" s="1143"/>
      <c r="C49" s="1144"/>
      <c r="D49" s="60"/>
      <c r="E49" s="1149" t="s">
        <v>14</v>
      </c>
      <c r="F49" s="1149"/>
      <c r="G49" s="1149"/>
      <c r="H49" s="1149"/>
      <c r="I49" s="1149"/>
      <c r="J49" s="1150"/>
      <c r="K49" s="61">
        <v>245</v>
      </c>
      <c r="L49" s="62">
        <v>185</v>
      </c>
      <c r="M49" s="62">
        <v>257</v>
      </c>
      <c r="N49" s="62">
        <v>365</v>
      </c>
      <c r="O49" s="63">
        <v>353</v>
      </c>
      <c r="P49" s="46"/>
      <c r="Q49" s="46"/>
      <c r="R49" s="46"/>
      <c r="S49" s="46"/>
      <c r="T49" s="46"/>
      <c r="U49" s="46"/>
    </row>
    <row r="50" spans="1:21" ht="30.75" customHeight="1" x14ac:dyDescent="0.15">
      <c r="A50" s="46"/>
      <c r="B50" s="1143"/>
      <c r="C50" s="1144"/>
      <c r="D50" s="60"/>
      <c r="E50" s="1149" t="s">
        <v>15</v>
      </c>
      <c r="F50" s="1149"/>
      <c r="G50" s="1149"/>
      <c r="H50" s="1149"/>
      <c r="I50" s="1149"/>
      <c r="J50" s="1150"/>
      <c r="K50" s="61">
        <v>4</v>
      </c>
      <c r="L50" s="62">
        <v>4</v>
      </c>
      <c r="M50" s="62">
        <v>3</v>
      </c>
      <c r="N50" s="62">
        <v>3</v>
      </c>
      <c r="O50" s="63">
        <v>3</v>
      </c>
      <c r="P50" s="46"/>
      <c r="Q50" s="46"/>
      <c r="R50" s="46"/>
      <c r="S50" s="46"/>
      <c r="T50" s="46"/>
      <c r="U50" s="46"/>
    </row>
    <row r="51" spans="1:21" ht="30.75" customHeight="1" x14ac:dyDescent="0.15">
      <c r="A51" s="46"/>
      <c r="B51" s="1145"/>
      <c r="C51" s="1146"/>
      <c r="D51" s="64"/>
      <c r="E51" s="1149" t="s">
        <v>16</v>
      </c>
      <c r="F51" s="1149"/>
      <c r="G51" s="1149"/>
      <c r="H51" s="1149"/>
      <c r="I51" s="1149"/>
      <c r="J51" s="1150"/>
      <c r="K51" s="61" t="s">
        <v>502</v>
      </c>
      <c r="L51" s="62" t="s">
        <v>502</v>
      </c>
      <c r="M51" s="62" t="s">
        <v>502</v>
      </c>
      <c r="N51" s="62" t="s">
        <v>502</v>
      </c>
      <c r="O51" s="63" t="s">
        <v>502</v>
      </c>
      <c r="P51" s="46"/>
      <c r="Q51" s="46"/>
      <c r="R51" s="46"/>
      <c r="S51" s="46"/>
      <c r="T51" s="46"/>
      <c r="U51" s="46"/>
    </row>
    <row r="52" spans="1:21" ht="30.75" customHeight="1" x14ac:dyDescent="0.15">
      <c r="A52" s="46"/>
      <c r="B52" s="1151" t="s">
        <v>17</v>
      </c>
      <c r="C52" s="1152"/>
      <c r="D52" s="64"/>
      <c r="E52" s="1149" t="s">
        <v>18</v>
      </c>
      <c r="F52" s="1149"/>
      <c r="G52" s="1149"/>
      <c r="H52" s="1149"/>
      <c r="I52" s="1149"/>
      <c r="J52" s="1150"/>
      <c r="K52" s="61">
        <v>3524</v>
      </c>
      <c r="L52" s="62">
        <v>3425</v>
      </c>
      <c r="M52" s="62">
        <v>3262</v>
      </c>
      <c r="N52" s="62">
        <v>3187</v>
      </c>
      <c r="O52" s="63">
        <v>2994</v>
      </c>
      <c r="P52" s="46"/>
      <c r="Q52" s="46"/>
      <c r="R52" s="46"/>
      <c r="S52" s="46"/>
      <c r="T52" s="46"/>
      <c r="U52" s="46"/>
    </row>
    <row r="53" spans="1:21" ht="30.75" customHeight="1" thickBot="1" x14ac:dyDescent="0.2">
      <c r="A53" s="46"/>
      <c r="B53" s="1153" t="s">
        <v>19</v>
      </c>
      <c r="C53" s="1154"/>
      <c r="D53" s="65"/>
      <c r="E53" s="1155" t="s">
        <v>20</v>
      </c>
      <c r="F53" s="1155"/>
      <c r="G53" s="1155"/>
      <c r="H53" s="1155"/>
      <c r="I53" s="1155"/>
      <c r="J53" s="1156"/>
      <c r="K53" s="66">
        <v>-108</v>
      </c>
      <c r="L53" s="67">
        <v>-112</v>
      </c>
      <c r="M53" s="67">
        <v>256</v>
      </c>
      <c r="N53" s="67">
        <v>584</v>
      </c>
      <c r="O53" s="68">
        <v>659</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544</v>
      </c>
      <c r="L57" s="79" t="s">
        <v>545</v>
      </c>
      <c r="M57" s="79" t="s">
        <v>546</v>
      </c>
      <c r="N57" s="79" t="s">
        <v>547</v>
      </c>
      <c r="O57" s="80" t="s">
        <v>548</v>
      </c>
      <c r="P57" s="46"/>
      <c r="Q57" s="46"/>
      <c r="R57" s="46"/>
      <c r="S57" s="46"/>
      <c r="T57" s="46"/>
      <c r="U57" s="46"/>
    </row>
    <row r="58" spans="1:21" ht="31.5" customHeight="1" x14ac:dyDescent="0.15">
      <c r="B58" s="1157" t="s">
        <v>24</v>
      </c>
      <c r="C58" s="1158"/>
      <c r="D58" s="1163" t="s">
        <v>25</v>
      </c>
      <c r="E58" s="1164"/>
      <c r="F58" s="1164"/>
      <c r="G58" s="1164"/>
      <c r="H58" s="1164"/>
      <c r="I58" s="1164"/>
      <c r="J58" s="1165"/>
      <c r="K58" s="81" t="s">
        <v>562</v>
      </c>
      <c r="L58" s="82" t="s">
        <v>562</v>
      </c>
      <c r="M58" s="82" t="s">
        <v>562</v>
      </c>
      <c r="N58" s="82" t="s">
        <v>562</v>
      </c>
      <c r="O58" s="83" t="s">
        <v>562</v>
      </c>
    </row>
    <row r="59" spans="1:21" ht="31.5" customHeight="1" x14ac:dyDescent="0.15">
      <c r="B59" s="1159"/>
      <c r="C59" s="1160"/>
      <c r="D59" s="1166" t="s">
        <v>26</v>
      </c>
      <c r="E59" s="1167"/>
      <c r="F59" s="1167"/>
      <c r="G59" s="1167"/>
      <c r="H59" s="1167"/>
      <c r="I59" s="1167"/>
      <c r="J59" s="1168"/>
      <c r="K59" s="84" t="s">
        <v>562</v>
      </c>
      <c r="L59" s="85" t="s">
        <v>562</v>
      </c>
      <c r="M59" s="85" t="s">
        <v>562</v>
      </c>
      <c r="N59" s="85" t="s">
        <v>562</v>
      </c>
      <c r="O59" s="86" t="s">
        <v>562</v>
      </c>
    </row>
    <row r="60" spans="1:21" ht="31.5" customHeight="1" thickBot="1" x14ac:dyDescent="0.2">
      <c r="B60" s="1161"/>
      <c r="C60" s="1162"/>
      <c r="D60" s="1169" t="s">
        <v>27</v>
      </c>
      <c r="E60" s="1170"/>
      <c r="F60" s="1170"/>
      <c r="G60" s="1170"/>
      <c r="H60" s="1170"/>
      <c r="I60" s="1170"/>
      <c r="J60" s="1171"/>
      <c r="K60" s="87" t="s">
        <v>562</v>
      </c>
      <c r="L60" s="88" t="s">
        <v>562</v>
      </c>
      <c r="M60" s="88" t="s">
        <v>562</v>
      </c>
      <c r="N60" s="88" t="s">
        <v>562</v>
      </c>
      <c r="O60" s="89" t="s">
        <v>562</v>
      </c>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z6YFaqct4s62Ajugk7dh8qTGOfL/iiFYQRZ/GCbpm7Uev5Frvv/W3NacHoJUrARpPSARhFdvJhwcALpn8srAag==" saltValue="Ghj8nShdviNL381NQNWOL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526</v>
      </c>
      <c r="J40" s="101" t="s">
        <v>527</v>
      </c>
      <c r="K40" s="101" t="s">
        <v>528</v>
      </c>
      <c r="L40" s="101" t="s">
        <v>529</v>
      </c>
      <c r="M40" s="102" t="s">
        <v>530</v>
      </c>
    </row>
    <row r="41" spans="2:13" ht="27.75" customHeight="1" x14ac:dyDescent="0.15">
      <c r="B41" s="1172" t="s">
        <v>30</v>
      </c>
      <c r="C41" s="1173"/>
      <c r="D41" s="103"/>
      <c r="E41" s="1178" t="s">
        <v>31</v>
      </c>
      <c r="F41" s="1178"/>
      <c r="G41" s="1178"/>
      <c r="H41" s="1179"/>
      <c r="I41" s="330">
        <v>22775</v>
      </c>
      <c r="J41" s="331">
        <v>22623</v>
      </c>
      <c r="K41" s="331">
        <v>23719</v>
      </c>
      <c r="L41" s="331">
        <v>24389</v>
      </c>
      <c r="M41" s="332">
        <v>26150</v>
      </c>
    </row>
    <row r="42" spans="2:13" ht="27.75" customHeight="1" x14ac:dyDescent="0.15">
      <c r="B42" s="1174"/>
      <c r="C42" s="1175"/>
      <c r="D42" s="104"/>
      <c r="E42" s="1180" t="s">
        <v>32</v>
      </c>
      <c r="F42" s="1180"/>
      <c r="G42" s="1180"/>
      <c r="H42" s="1181"/>
      <c r="I42" s="333">
        <v>1165</v>
      </c>
      <c r="J42" s="334">
        <v>1228</v>
      </c>
      <c r="K42" s="334">
        <v>1520</v>
      </c>
      <c r="L42" s="334">
        <v>1716</v>
      </c>
      <c r="M42" s="335">
        <v>1792</v>
      </c>
    </row>
    <row r="43" spans="2:13" ht="27.75" customHeight="1" x14ac:dyDescent="0.15">
      <c r="B43" s="1174"/>
      <c r="C43" s="1175"/>
      <c r="D43" s="104"/>
      <c r="E43" s="1180" t="s">
        <v>33</v>
      </c>
      <c r="F43" s="1180"/>
      <c r="G43" s="1180"/>
      <c r="H43" s="1181"/>
      <c r="I43" s="333">
        <v>16730</v>
      </c>
      <c r="J43" s="334">
        <v>16439</v>
      </c>
      <c r="K43" s="334">
        <v>16893</v>
      </c>
      <c r="L43" s="334">
        <v>18363</v>
      </c>
      <c r="M43" s="335">
        <v>19643</v>
      </c>
    </row>
    <row r="44" spans="2:13" ht="27.75" customHeight="1" x14ac:dyDescent="0.15">
      <c r="B44" s="1174"/>
      <c r="C44" s="1175"/>
      <c r="D44" s="104"/>
      <c r="E44" s="1180" t="s">
        <v>34</v>
      </c>
      <c r="F44" s="1180"/>
      <c r="G44" s="1180"/>
      <c r="H44" s="1181"/>
      <c r="I44" s="333">
        <v>8290</v>
      </c>
      <c r="J44" s="334">
        <v>8737</v>
      </c>
      <c r="K44" s="334">
        <v>8449</v>
      </c>
      <c r="L44" s="334">
        <v>13151</v>
      </c>
      <c r="M44" s="335">
        <v>14608</v>
      </c>
    </row>
    <row r="45" spans="2:13" ht="27.75" customHeight="1" x14ac:dyDescent="0.15">
      <c r="B45" s="1174"/>
      <c r="C45" s="1175"/>
      <c r="D45" s="104"/>
      <c r="E45" s="1180" t="s">
        <v>35</v>
      </c>
      <c r="F45" s="1180"/>
      <c r="G45" s="1180"/>
      <c r="H45" s="1181"/>
      <c r="I45" s="333">
        <v>4059</v>
      </c>
      <c r="J45" s="334">
        <v>4254</v>
      </c>
      <c r="K45" s="334">
        <v>4180</v>
      </c>
      <c r="L45" s="334">
        <v>4835</v>
      </c>
      <c r="M45" s="335">
        <v>5214</v>
      </c>
    </row>
    <row r="46" spans="2:13" ht="27.75" customHeight="1" x14ac:dyDescent="0.15">
      <c r="B46" s="1174"/>
      <c r="C46" s="1175"/>
      <c r="D46" s="105"/>
      <c r="E46" s="1180" t="s">
        <v>36</v>
      </c>
      <c r="F46" s="1180"/>
      <c r="G46" s="1180"/>
      <c r="H46" s="1181"/>
      <c r="I46" s="333">
        <v>497</v>
      </c>
      <c r="J46" s="334">
        <v>154</v>
      </c>
      <c r="K46" s="334" t="s">
        <v>502</v>
      </c>
      <c r="L46" s="334" t="s">
        <v>502</v>
      </c>
      <c r="M46" s="335" t="s">
        <v>502</v>
      </c>
    </row>
    <row r="47" spans="2:13" ht="27.75" customHeight="1" x14ac:dyDescent="0.15">
      <c r="B47" s="1174"/>
      <c r="C47" s="1175"/>
      <c r="D47" s="106"/>
      <c r="E47" s="1182" t="s">
        <v>37</v>
      </c>
      <c r="F47" s="1183"/>
      <c r="G47" s="1183"/>
      <c r="H47" s="1184"/>
      <c r="I47" s="333" t="s">
        <v>502</v>
      </c>
      <c r="J47" s="334" t="s">
        <v>502</v>
      </c>
      <c r="K47" s="334" t="s">
        <v>502</v>
      </c>
      <c r="L47" s="334" t="s">
        <v>502</v>
      </c>
      <c r="M47" s="335" t="s">
        <v>502</v>
      </c>
    </row>
    <row r="48" spans="2:13" ht="27.75" customHeight="1" x14ac:dyDescent="0.15">
      <c r="B48" s="1174"/>
      <c r="C48" s="1175"/>
      <c r="D48" s="104"/>
      <c r="E48" s="1180" t="s">
        <v>38</v>
      </c>
      <c r="F48" s="1180"/>
      <c r="G48" s="1180"/>
      <c r="H48" s="1181"/>
      <c r="I48" s="333" t="s">
        <v>502</v>
      </c>
      <c r="J48" s="334" t="s">
        <v>502</v>
      </c>
      <c r="K48" s="334" t="s">
        <v>502</v>
      </c>
      <c r="L48" s="334" t="s">
        <v>502</v>
      </c>
      <c r="M48" s="335" t="s">
        <v>502</v>
      </c>
    </row>
    <row r="49" spans="2:13" ht="27.75" customHeight="1" x14ac:dyDescent="0.15">
      <c r="B49" s="1176"/>
      <c r="C49" s="1177"/>
      <c r="D49" s="104"/>
      <c r="E49" s="1180" t="s">
        <v>39</v>
      </c>
      <c r="F49" s="1180"/>
      <c r="G49" s="1180"/>
      <c r="H49" s="1181"/>
      <c r="I49" s="333" t="s">
        <v>502</v>
      </c>
      <c r="J49" s="334" t="s">
        <v>502</v>
      </c>
      <c r="K49" s="334" t="s">
        <v>502</v>
      </c>
      <c r="L49" s="334" t="s">
        <v>502</v>
      </c>
      <c r="M49" s="335" t="s">
        <v>502</v>
      </c>
    </row>
    <row r="50" spans="2:13" ht="27.75" customHeight="1" x14ac:dyDescent="0.15">
      <c r="B50" s="1185" t="s">
        <v>40</v>
      </c>
      <c r="C50" s="1186"/>
      <c r="D50" s="107"/>
      <c r="E50" s="1180" t="s">
        <v>41</v>
      </c>
      <c r="F50" s="1180"/>
      <c r="G50" s="1180"/>
      <c r="H50" s="1181"/>
      <c r="I50" s="333">
        <v>13484</v>
      </c>
      <c r="J50" s="334">
        <v>14380</v>
      </c>
      <c r="K50" s="334">
        <v>17606</v>
      </c>
      <c r="L50" s="334">
        <v>16707</v>
      </c>
      <c r="M50" s="335">
        <v>15262</v>
      </c>
    </row>
    <row r="51" spans="2:13" ht="27.75" customHeight="1" x14ac:dyDescent="0.15">
      <c r="B51" s="1174"/>
      <c r="C51" s="1175"/>
      <c r="D51" s="104"/>
      <c r="E51" s="1180" t="s">
        <v>42</v>
      </c>
      <c r="F51" s="1180"/>
      <c r="G51" s="1180"/>
      <c r="H51" s="1181"/>
      <c r="I51" s="333">
        <v>17489</v>
      </c>
      <c r="J51" s="334">
        <v>18484</v>
      </c>
      <c r="K51" s="334">
        <v>18805</v>
      </c>
      <c r="L51" s="334">
        <v>20130</v>
      </c>
      <c r="M51" s="335">
        <v>19396</v>
      </c>
    </row>
    <row r="52" spans="2:13" ht="27.75" customHeight="1" x14ac:dyDescent="0.15">
      <c r="B52" s="1176"/>
      <c r="C52" s="1177"/>
      <c r="D52" s="104"/>
      <c r="E52" s="1180" t="s">
        <v>43</v>
      </c>
      <c r="F52" s="1180"/>
      <c r="G52" s="1180"/>
      <c r="H52" s="1181"/>
      <c r="I52" s="333">
        <v>19579</v>
      </c>
      <c r="J52" s="334">
        <v>19865</v>
      </c>
      <c r="K52" s="334">
        <v>17226</v>
      </c>
      <c r="L52" s="334">
        <v>20429</v>
      </c>
      <c r="M52" s="335">
        <v>20422</v>
      </c>
    </row>
    <row r="53" spans="2:13" ht="27.75" customHeight="1" thickBot="1" x14ac:dyDescent="0.2">
      <c r="B53" s="1187" t="s">
        <v>19</v>
      </c>
      <c r="C53" s="1188"/>
      <c r="D53" s="108"/>
      <c r="E53" s="1189" t="s">
        <v>44</v>
      </c>
      <c r="F53" s="1189"/>
      <c r="G53" s="1189"/>
      <c r="H53" s="1190"/>
      <c r="I53" s="336">
        <v>2965</v>
      </c>
      <c r="J53" s="337">
        <v>705</v>
      </c>
      <c r="K53" s="337">
        <v>1123</v>
      </c>
      <c r="L53" s="337">
        <v>5190</v>
      </c>
      <c r="M53" s="338">
        <v>12327</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UWc/GsKcbWwAOmko0FpjAKYvWi5BERusb5eZvyWC6gONvN96mu7gUw4Awl+Elnz4ZJj61FXRVXufaPW3M4Pglw==" saltValue="t4tkG0OY2x06UbcWygwz4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528</v>
      </c>
      <c r="G54" s="117" t="s">
        <v>529</v>
      </c>
      <c r="H54" s="118" t="s">
        <v>530</v>
      </c>
    </row>
    <row r="55" spans="2:8" ht="52.5" customHeight="1" x14ac:dyDescent="0.15">
      <c r="B55" s="119"/>
      <c r="C55" s="1199" t="s">
        <v>46</v>
      </c>
      <c r="D55" s="1199"/>
      <c r="E55" s="1200"/>
      <c r="F55" s="339">
        <v>6429</v>
      </c>
      <c r="G55" s="339">
        <v>7515</v>
      </c>
      <c r="H55" s="340">
        <v>7804</v>
      </c>
    </row>
    <row r="56" spans="2:8" ht="52.5" customHeight="1" x14ac:dyDescent="0.15">
      <c r="B56" s="120"/>
      <c r="C56" s="1201" t="s">
        <v>47</v>
      </c>
      <c r="D56" s="1201"/>
      <c r="E56" s="1202"/>
      <c r="F56" s="341" t="s">
        <v>502</v>
      </c>
      <c r="G56" s="341" t="s">
        <v>502</v>
      </c>
      <c r="H56" s="342" t="s">
        <v>502</v>
      </c>
    </row>
    <row r="57" spans="2:8" ht="53.25" customHeight="1" x14ac:dyDescent="0.15">
      <c r="B57" s="120"/>
      <c r="C57" s="1203" t="s">
        <v>48</v>
      </c>
      <c r="D57" s="1203"/>
      <c r="E57" s="1204"/>
      <c r="F57" s="343">
        <v>10756</v>
      </c>
      <c r="G57" s="343">
        <v>8807</v>
      </c>
      <c r="H57" s="344">
        <v>7069</v>
      </c>
    </row>
    <row r="58" spans="2:8" ht="45.75" customHeight="1" x14ac:dyDescent="0.15">
      <c r="B58" s="121"/>
      <c r="C58" s="1191" t="s">
        <v>563</v>
      </c>
      <c r="D58" s="1192"/>
      <c r="E58" s="1193"/>
      <c r="F58" s="345">
        <v>3747</v>
      </c>
      <c r="G58" s="345">
        <v>3752</v>
      </c>
      <c r="H58" s="346">
        <v>2949</v>
      </c>
    </row>
    <row r="59" spans="2:8" ht="45.75" customHeight="1" x14ac:dyDescent="0.15">
      <c r="B59" s="121"/>
      <c r="C59" s="1191" t="s">
        <v>564</v>
      </c>
      <c r="D59" s="1192"/>
      <c r="E59" s="1193"/>
      <c r="F59" s="345">
        <v>1540</v>
      </c>
      <c r="G59" s="345">
        <v>2017</v>
      </c>
      <c r="H59" s="346">
        <v>2500</v>
      </c>
    </row>
    <row r="60" spans="2:8" ht="45.75" customHeight="1" x14ac:dyDescent="0.15">
      <c r="B60" s="121"/>
      <c r="C60" s="1191" t="s">
        <v>565</v>
      </c>
      <c r="D60" s="1192"/>
      <c r="E60" s="1193"/>
      <c r="F60" s="345">
        <v>3590</v>
      </c>
      <c r="G60" s="345">
        <v>1949</v>
      </c>
      <c r="H60" s="346">
        <v>836</v>
      </c>
    </row>
    <row r="61" spans="2:8" ht="45.75" customHeight="1" x14ac:dyDescent="0.15">
      <c r="B61" s="121"/>
      <c r="C61" s="1191" t="s">
        <v>566</v>
      </c>
      <c r="D61" s="1192"/>
      <c r="E61" s="1193"/>
      <c r="F61" s="345">
        <v>500</v>
      </c>
      <c r="G61" s="345">
        <v>487</v>
      </c>
      <c r="H61" s="346">
        <v>457</v>
      </c>
    </row>
    <row r="62" spans="2:8" ht="45.75" customHeight="1" thickBot="1" x14ac:dyDescent="0.2">
      <c r="B62" s="122"/>
      <c r="C62" s="1194" t="s">
        <v>567</v>
      </c>
      <c r="D62" s="1195"/>
      <c r="E62" s="1196"/>
      <c r="F62" s="347">
        <v>227</v>
      </c>
      <c r="G62" s="347">
        <v>206</v>
      </c>
      <c r="H62" s="348">
        <v>201</v>
      </c>
    </row>
    <row r="63" spans="2:8" ht="52.5" customHeight="1" thickBot="1" x14ac:dyDescent="0.2">
      <c r="B63" s="123"/>
      <c r="C63" s="1197" t="s">
        <v>49</v>
      </c>
      <c r="D63" s="1197"/>
      <c r="E63" s="1198"/>
      <c r="F63" s="349">
        <v>17185</v>
      </c>
      <c r="G63" s="349">
        <v>16322</v>
      </c>
      <c r="H63" s="350">
        <v>14873</v>
      </c>
    </row>
    <row r="64" spans="2:8" x14ac:dyDescent="0.15"/>
  </sheetData>
  <sheetProtection algorithmName="SHA-512" hashValue="+YSObZgAqAv94Cm87yV7g9OE3jJ7VIUbwC0aSHvw+Hq7pooUz7n3KTJuAZFB6OTw65iti+9Tr9/e9+CiVxp5Uw==" saltValue="8ynjttFNmWSIMnCBJCF8l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525</v>
      </c>
      <c r="G2" s="137"/>
      <c r="H2" s="138"/>
    </row>
    <row r="3" spans="1:8" x14ac:dyDescent="0.15">
      <c r="A3" s="134" t="s">
        <v>518</v>
      </c>
      <c r="B3" s="139"/>
      <c r="C3" s="140"/>
      <c r="D3" s="141">
        <v>50043</v>
      </c>
      <c r="E3" s="142"/>
      <c r="F3" s="143">
        <v>56416</v>
      </c>
      <c r="G3" s="144"/>
      <c r="H3" s="145"/>
    </row>
    <row r="4" spans="1:8" x14ac:dyDescent="0.15">
      <c r="A4" s="146"/>
      <c r="B4" s="147"/>
      <c r="C4" s="148"/>
      <c r="D4" s="149">
        <v>24071</v>
      </c>
      <c r="E4" s="150"/>
      <c r="F4" s="151">
        <v>32623</v>
      </c>
      <c r="G4" s="152"/>
      <c r="H4" s="153"/>
    </row>
    <row r="5" spans="1:8" x14ac:dyDescent="0.15">
      <c r="A5" s="134" t="s">
        <v>520</v>
      </c>
      <c r="B5" s="139"/>
      <c r="C5" s="140"/>
      <c r="D5" s="141">
        <v>56656</v>
      </c>
      <c r="E5" s="142"/>
      <c r="F5" s="143">
        <v>49217</v>
      </c>
      <c r="G5" s="144"/>
      <c r="H5" s="145"/>
    </row>
    <row r="6" spans="1:8" x14ac:dyDescent="0.15">
      <c r="A6" s="146"/>
      <c r="B6" s="147"/>
      <c r="C6" s="148"/>
      <c r="D6" s="149">
        <v>22518</v>
      </c>
      <c r="E6" s="150"/>
      <c r="F6" s="151">
        <v>27232</v>
      </c>
      <c r="G6" s="152"/>
      <c r="H6" s="153"/>
    </row>
    <row r="7" spans="1:8" x14ac:dyDescent="0.15">
      <c r="A7" s="134" t="s">
        <v>521</v>
      </c>
      <c r="B7" s="139"/>
      <c r="C7" s="140"/>
      <c r="D7" s="141">
        <v>87704</v>
      </c>
      <c r="E7" s="142"/>
      <c r="F7" s="143">
        <v>49211</v>
      </c>
      <c r="G7" s="144"/>
      <c r="H7" s="145"/>
    </row>
    <row r="8" spans="1:8" x14ac:dyDescent="0.15">
      <c r="A8" s="146"/>
      <c r="B8" s="147"/>
      <c r="C8" s="148"/>
      <c r="D8" s="149">
        <v>36856</v>
      </c>
      <c r="E8" s="150"/>
      <c r="F8" s="151">
        <v>28367</v>
      </c>
      <c r="G8" s="152"/>
      <c r="H8" s="153"/>
    </row>
    <row r="9" spans="1:8" x14ac:dyDescent="0.15">
      <c r="A9" s="134" t="s">
        <v>522</v>
      </c>
      <c r="B9" s="139"/>
      <c r="C9" s="140"/>
      <c r="D9" s="141">
        <v>87222</v>
      </c>
      <c r="E9" s="142"/>
      <c r="F9" s="143">
        <v>51738</v>
      </c>
      <c r="G9" s="144"/>
      <c r="H9" s="145"/>
    </row>
    <row r="10" spans="1:8" x14ac:dyDescent="0.15">
      <c r="A10" s="146"/>
      <c r="B10" s="147"/>
      <c r="C10" s="148"/>
      <c r="D10" s="149">
        <v>32739</v>
      </c>
      <c r="E10" s="150"/>
      <c r="F10" s="151">
        <v>30360</v>
      </c>
      <c r="G10" s="152"/>
      <c r="H10" s="153"/>
    </row>
    <row r="11" spans="1:8" x14ac:dyDescent="0.15">
      <c r="A11" s="134" t="s">
        <v>523</v>
      </c>
      <c r="B11" s="139"/>
      <c r="C11" s="140"/>
      <c r="D11" s="141">
        <v>129727</v>
      </c>
      <c r="E11" s="142"/>
      <c r="F11" s="143">
        <v>67158</v>
      </c>
      <c r="G11" s="144"/>
      <c r="H11" s="145"/>
    </row>
    <row r="12" spans="1:8" x14ac:dyDescent="0.15">
      <c r="A12" s="146"/>
      <c r="B12" s="147"/>
      <c r="C12" s="154"/>
      <c r="D12" s="149">
        <v>45216</v>
      </c>
      <c r="E12" s="150"/>
      <c r="F12" s="151">
        <v>42077</v>
      </c>
      <c r="G12" s="152"/>
      <c r="H12" s="153"/>
    </row>
    <row r="13" spans="1:8" x14ac:dyDescent="0.15">
      <c r="A13" s="134"/>
      <c r="B13" s="139"/>
      <c r="C13" s="140"/>
      <c r="D13" s="141">
        <v>82270</v>
      </c>
      <c r="E13" s="142"/>
      <c r="F13" s="143">
        <v>54748</v>
      </c>
      <c r="G13" s="155"/>
      <c r="H13" s="145"/>
    </row>
    <row r="14" spans="1:8" x14ac:dyDescent="0.15">
      <c r="A14" s="146"/>
      <c r="B14" s="147"/>
      <c r="C14" s="148"/>
      <c r="D14" s="149">
        <v>32280</v>
      </c>
      <c r="E14" s="150"/>
      <c r="F14" s="151">
        <v>32132</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11.81</v>
      </c>
      <c r="C19" s="156">
        <f>ROUND(VALUE(SUBSTITUTE(実質収支比率等に係る経年分析!G$48,"▲","-")),2)</f>
        <v>14.58</v>
      </c>
      <c r="D19" s="156">
        <f>ROUND(VALUE(SUBSTITUTE(実質収支比率等に係る経年分析!H$48,"▲","-")),2)</f>
        <v>11.5</v>
      </c>
      <c r="E19" s="156">
        <f>ROUND(VALUE(SUBSTITUTE(実質収支比率等に係る経年分析!I$48,"▲","-")),2)</f>
        <v>10.54</v>
      </c>
      <c r="F19" s="156">
        <f>ROUND(VALUE(SUBSTITUTE(実質収支比率等に係る経年分析!J$48,"▲","-")),2)</f>
        <v>12.4</v>
      </c>
    </row>
    <row r="20" spans="1:11" x14ac:dyDescent="0.15">
      <c r="A20" s="156" t="s">
        <v>53</v>
      </c>
      <c r="B20" s="156">
        <f>ROUND(VALUE(SUBSTITUTE(実質収支比率等に係る経年分析!F$47,"▲","-")),2)</f>
        <v>12.32</v>
      </c>
      <c r="C20" s="156">
        <f>ROUND(VALUE(SUBSTITUTE(実質収支比率等に係る経年分析!G$47,"▲","-")),2)</f>
        <v>18.13</v>
      </c>
      <c r="D20" s="156">
        <f>ROUND(VALUE(SUBSTITUTE(実質収支比率等に係る経年分析!H$47,"▲","-")),2)</f>
        <v>20.89</v>
      </c>
      <c r="E20" s="156">
        <f>ROUND(VALUE(SUBSTITUTE(実質収支比率等に係る経年分析!I$47,"▲","-")),2)</f>
        <v>23.45</v>
      </c>
      <c r="F20" s="156">
        <f>ROUND(VALUE(SUBSTITUTE(実質収支比率等に係る経年分析!J$47,"▲","-")),2)</f>
        <v>23.79</v>
      </c>
    </row>
    <row r="21" spans="1:11" x14ac:dyDescent="0.15">
      <c r="A21" s="156" t="s">
        <v>54</v>
      </c>
      <c r="B21" s="156">
        <f>IF(ISNUMBER(VALUE(SUBSTITUTE(実質収支比率等に係る経年分析!F$49,"▲","-"))),ROUND(VALUE(SUBSTITUTE(実質収支比率等に係る経年分析!F$49,"▲","-")),2),NA())</f>
        <v>-6.64</v>
      </c>
      <c r="C21" s="156">
        <f>IF(ISNUMBER(VALUE(SUBSTITUTE(実質収支比率等に係る経年分析!G$49,"▲","-"))),ROUND(VALUE(SUBSTITUTE(実質収支比率等に係る経年分析!G$49,"▲","-")),2),NA())</f>
        <v>1.89</v>
      </c>
      <c r="D21" s="156">
        <f>IF(ISNUMBER(VALUE(SUBSTITUTE(実質収支比率等に係る経年分析!H$49,"▲","-"))),ROUND(VALUE(SUBSTITUTE(実質収支比率等に係る経年分析!H$49,"▲","-")),2),NA())</f>
        <v>-6.35</v>
      </c>
      <c r="E21" s="156">
        <f>IF(ISNUMBER(VALUE(SUBSTITUTE(実質収支比率等に係る経年分析!I$49,"▲","-"))),ROUND(VALUE(SUBSTITUTE(実質収支比率等に係る経年分析!I$49,"▲","-")),2),NA())</f>
        <v>-2.64</v>
      </c>
      <c r="F21" s="156">
        <f>IF(ISNUMBER(VALUE(SUBSTITUTE(実質収支比率等に係る経年分析!J$49,"▲","-"))),ROUND(VALUE(SUBSTITUTE(実質収支比率等に係る経年分析!J$49,"▲","-")),2),NA())</f>
        <v>-2.15</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15">
      <c r="A30" s="157" t="str">
        <f>IF(連結実質赤字比率に係る赤字・黒字の構成分析!C$40="",NA(),連結実質赤字比率に係る赤字・黒字の構成分析!C$40)</f>
        <v>加木屋中部土地区画整理事業特別会計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v>
      </c>
    </row>
    <row r="31" spans="1:11" x14ac:dyDescent="0.15">
      <c r="A31" s="157" t="str">
        <f>IF(連結実質赤字比率に係る赤字・黒字の構成分析!C$39="",NA(),連結実質赤字比率に係る赤字・黒字の構成分析!C$39)</f>
        <v>太田川駅周辺土地区画整理事業特別会計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v>
      </c>
    </row>
    <row r="32" spans="1:11" x14ac:dyDescent="0.15">
      <c r="A32" s="157" t="str">
        <f>IF(連結実質赤字比率に係る赤字・黒字の構成分析!C$38="",NA(),連結実質赤字比率に係る赤字・黒字の構成分析!C$38)</f>
        <v>後期高齢者医療事業特別会計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0.01</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0.01</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0.01</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0.01</v>
      </c>
    </row>
    <row r="33" spans="1:16" x14ac:dyDescent="0.15">
      <c r="A33" s="157" t="str">
        <f>IF(連結実質赤字比率に係る赤字・黒字の構成分析!C$37="",NA(),連結実質赤字比率に係る赤字・黒字の構成分析!C$37)</f>
        <v>下水道事業会計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1</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1.59</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1.17</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1.86</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1.85</v>
      </c>
    </row>
    <row r="34" spans="1:16" x14ac:dyDescent="0.15">
      <c r="A34" s="157" t="str">
        <f>IF(連結実質赤字比率に係る赤字・黒字の構成分析!C$36="",NA(),連結実質赤字比率に係る赤字・黒字の構成分析!C$36)</f>
        <v>国民健康保険事業特別会計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1.57</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1.79</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1.85</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1.44</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1.9</v>
      </c>
    </row>
    <row r="35" spans="1:16" x14ac:dyDescent="0.15">
      <c r="A35" s="157" t="str">
        <f>IF(連結実質赤字比率に係る赤字・黒字の構成分析!C$35="",NA(),連結実質赤字比率に係る赤字・黒字の構成分析!C$35)</f>
        <v>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3.17</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3.53</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4.76</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3.15</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3.3</v>
      </c>
    </row>
    <row r="36" spans="1:16" x14ac:dyDescent="0.15">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11.8</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14.57</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11.49</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10.53</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12.4</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3524</v>
      </c>
      <c r="E42" s="158"/>
      <c r="F42" s="158"/>
      <c r="G42" s="158">
        <f>'実質公債費比率（分子）の構造'!L$52</f>
        <v>3425</v>
      </c>
      <c r="H42" s="158"/>
      <c r="I42" s="158"/>
      <c r="J42" s="158">
        <f>'実質公債費比率（分子）の構造'!M$52</f>
        <v>3262</v>
      </c>
      <c r="K42" s="158"/>
      <c r="L42" s="158"/>
      <c r="M42" s="158">
        <f>'実質公債費比率（分子）の構造'!N$52</f>
        <v>3187</v>
      </c>
      <c r="N42" s="158"/>
      <c r="O42" s="158"/>
      <c r="P42" s="158">
        <f>'実質公債費比率（分子）の構造'!O$52</f>
        <v>2994</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f>'実質公債費比率（分子）の構造'!K$50</f>
        <v>4</v>
      </c>
      <c r="C44" s="158"/>
      <c r="D44" s="158"/>
      <c r="E44" s="158">
        <f>'実質公債費比率（分子）の構造'!L$50</f>
        <v>4</v>
      </c>
      <c r="F44" s="158"/>
      <c r="G44" s="158"/>
      <c r="H44" s="158">
        <f>'実質公債費比率（分子）の構造'!M$50</f>
        <v>3</v>
      </c>
      <c r="I44" s="158"/>
      <c r="J44" s="158"/>
      <c r="K44" s="158">
        <f>'実質公債費比率（分子）の構造'!N$50</f>
        <v>3</v>
      </c>
      <c r="L44" s="158"/>
      <c r="M44" s="158"/>
      <c r="N44" s="158">
        <f>'実質公債費比率（分子）の構造'!O$50</f>
        <v>3</v>
      </c>
      <c r="O44" s="158"/>
      <c r="P44" s="158"/>
    </row>
    <row r="45" spans="1:16" x14ac:dyDescent="0.15">
      <c r="A45" s="158" t="s">
        <v>63</v>
      </c>
      <c r="B45" s="158">
        <f>'実質公債費比率（分子）の構造'!K$49</f>
        <v>245</v>
      </c>
      <c r="C45" s="158"/>
      <c r="D45" s="158"/>
      <c r="E45" s="158">
        <f>'実質公債費比率（分子）の構造'!L$49</f>
        <v>185</v>
      </c>
      <c r="F45" s="158"/>
      <c r="G45" s="158"/>
      <c r="H45" s="158">
        <f>'実質公債費比率（分子）の構造'!M$49</f>
        <v>257</v>
      </c>
      <c r="I45" s="158"/>
      <c r="J45" s="158"/>
      <c r="K45" s="158">
        <f>'実質公債費比率（分子）の構造'!N$49</f>
        <v>365</v>
      </c>
      <c r="L45" s="158"/>
      <c r="M45" s="158"/>
      <c r="N45" s="158">
        <f>'実質公債費比率（分子）の構造'!O$49</f>
        <v>353</v>
      </c>
      <c r="O45" s="158"/>
      <c r="P45" s="158"/>
    </row>
    <row r="46" spans="1:16" x14ac:dyDescent="0.15">
      <c r="A46" s="158" t="s">
        <v>64</v>
      </c>
      <c r="B46" s="158">
        <f>'実質公債費比率（分子）の構造'!K$48</f>
        <v>1106</v>
      </c>
      <c r="C46" s="158"/>
      <c r="D46" s="158"/>
      <c r="E46" s="158">
        <f>'実質公債費比率（分子）の構造'!L$48</f>
        <v>1100</v>
      </c>
      <c r="F46" s="158"/>
      <c r="G46" s="158"/>
      <c r="H46" s="158">
        <f>'実質公債費比率（分子）の構造'!M$48</f>
        <v>1203</v>
      </c>
      <c r="I46" s="158"/>
      <c r="J46" s="158"/>
      <c r="K46" s="158">
        <f>'実質公債費比率（分子）の構造'!N$48</f>
        <v>1237</v>
      </c>
      <c r="L46" s="158"/>
      <c r="M46" s="158"/>
      <c r="N46" s="158">
        <f>'実質公債費比率（分子）の構造'!O$48</f>
        <v>1228</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2061</v>
      </c>
      <c r="C49" s="158"/>
      <c r="D49" s="158"/>
      <c r="E49" s="158">
        <f>'実質公債費比率（分子）の構造'!L$45</f>
        <v>2024</v>
      </c>
      <c r="F49" s="158"/>
      <c r="G49" s="158"/>
      <c r="H49" s="158">
        <f>'実質公債費比率（分子）の構造'!M$45</f>
        <v>2055</v>
      </c>
      <c r="I49" s="158"/>
      <c r="J49" s="158"/>
      <c r="K49" s="158">
        <f>'実質公債費比率（分子）の構造'!N$45</f>
        <v>2166</v>
      </c>
      <c r="L49" s="158"/>
      <c r="M49" s="158"/>
      <c r="N49" s="158">
        <f>'実質公債費比率（分子）の構造'!O$45</f>
        <v>2069</v>
      </c>
      <c r="O49" s="158"/>
      <c r="P49" s="158"/>
    </row>
    <row r="50" spans="1:16" x14ac:dyDescent="0.15">
      <c r="A50" s="158" t="s">
        <v>67</v>
      </c>
      <c r="B50" s="158" t="e">
        <f>NA()</f>
        <v>#N/A</v>
      </c>
      <c r="C50" s="158">
        <f>IF(ISNUMBER('実質公債費比率（分子）の構造'!K$53),'実質公債費比率（分子）の構造'!K$53,NA())</f>
        <v>-108</v>
      </c>
      <c r="D50" s="158" t="e">
        <f>NA()</f>
        <v>#N/A</v>
      </c>
      <c r="E50" s="158" t="e">
        <f>NA()</f>
        <v>#N/A</v>
      </c>
      <c r="F50" s="158">
        <f>IF(ISNUMBER('実質公債費比率（分子）の構造'!L$53),'実質公債費比率（分子）の構造'!L$53,NA())</f>
        <v>-112</v>
      </c>
      <c r="G50" s="158" t="e">
        <f>NA()</f>
        <v>#N/A</v>
      </c>
      <c r="H50" s="158" t="e">
        <f>NA()</f>
        <v>#N/A</v>
      </c>
      <c r="I50" s="158">
        <f>IF(ISNUMBER('実質公債費比率（分子）の構造'!M$53),'実質公債費比率（分子）の構造'!M$53,NA())</f>
        <v>256</v>
      </c>
      <c r="J50" s="158" t="e">
        <f>NA()</f>
        <v>#N/A</v>
      </c>
      <c r="K50" s="158" t="e">
        <f>NA()</f>
        <v>#N/A</v>
      </c>
      <c r="L50" s="158">
        <f>IF(ISNUMBER('実質公債費比率（分子）の構造'!N$53),'実質公債費比率（分子）の構造'!N$53,NA())</f>
        <v>584</v>
      </c>
      <c r="M50" s="158" t="e">
        <f>NA()</f>
        <v>#N/A</v>
      </c>
      <c r="N50" s="158" t="e">
        <f>NA()</f>
        <v>#N/A</v>
      </c>
      <c r="O50" s="158">
        <f>IF(ISNUMBER('実質公債費比率（分子）の構造'!O$53),'実質公債費比率（分子）の構造'!O$53,NA())</f>
        <v>659</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19579</v>
      </c>
      <c r="E56" s="157"/>
      <c r="F56" s="157"/>
      <c r="G56" s="157">
        <f>'将来負担比率（分子）の構造'!J$52</f>
        <v>19865</v>
      </c>
      <c r="H56" s="157"/>
      <c r="I56" s="157"/>
      <c r="J56" s="157">
        <f>'将来負担比率（分子）の構造'!K$52</f>
        <v>17226</v>
      </c>
      <c r="K56" s="157"/>
      <c r="L56" s="157"/>
      <c r="M56" s="157">
        <f>'将来負担比率（分子）の構造'!L$52</f>
        <v>20429</v>
      </c>
      <c r="N56" s="157"/>
      <c r="O56" s="157"/>
      <c r="P56" s="157">
        <f>'将来負担比率（分子）の構造'!M$52</f>
        <v>20422</v>
      </c>
    </row>
    <row r="57" spans="1:16" x14ac:dyDescent="0.15">
      <c r="A57" s="157" t="s">
        <v>42</v>
      </c>
      <c r="B57" s="157"/>
      <c r="C57" s="157"/>
      <c r="D57" s="157">
        <f>'将来負担比率（分子）の構造'!I$51</f>
        <v>17489</v>
      </c>
      <c r="E57" s="157"/>
      <c r="F57" s="157"/>
      <c r="G57" s="157">
        <f>'将来負担比率（分子）の構造'!J$51</f>
        <v>18484</v>
      </c>
      <c r="H57" s="157"/>
      <c r="I57" s="157"/>
      <c r="J57" s="157">
        <f>'将来負担比率（分子）の構造'!K$51</f>
        <v>18805</v>
      </c>
      <c r="K57" s="157"/>
      <c r="L57" s="157"/>
      <c r="M57" s="157">
        <f>'将来負担比率（分子）の構造'!L$51</f>
        <v>20130</v>
      </c>
      <c r="N57" s="157"/>
      <c r="O57" s="157"/>
      <c r="P57" s="157">
        <f>'将来負担比率（分子）の構造'!M$51</f>
        <v>19396</v>
      </c>
    </row>
    <row r="58" spans="1:16" x14ac:dyDescent="0.15">
      <c r="A58" s="157" t="s">
        <v>41</v>
      </c>
      <c r="B58" s="157"/>
      <c r="C58" s="157"/>
      <c r="D58" s="157">
        <f>'将来負担比率（分子）の構造'!I$50</f>
        <v>13484</v>
      </c>
      <c r="E58" s="157"/>
      <c r="F58" s="157"/>
      <c r="G58" s="157">
        <f>'将来負担比率（分子）の構造'!J$50</f>
        <v>14380</v>
      </c>
      <c r="H58" s="157"/>
      <c r="I58" s="157"/>
      <c r="J58" s="157">
        <f>'将来負担比率（分子）の構造'!K$50</f>
        <v>17606</v>
      </c>
      <c r="K58" s="157"/>
      <c r="L58" s="157"/>
      <c r="M58" s="157">
        <f>'将来負担比率（分子）の構造'!L$50</f>
        <v>16707</v>
      </c>
      <c r="N58" s="157"/>
      <c r="O58" s="157"/>
      <c r="P58" s="157">
        <f>'将来負担比率（分子）の構造'!M$50</f>
        <v>15262</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f>'将来負担比率（分子）の構造'!I$46</f>
        <v>497</v>
      </c>
      <c r="C61" s="157"/>
      <c r="D61" s="157"/>
      <c r="E61" s="157">
        <f>'将来負担比率（分子）の構造'!J$46</f>
        <v>154</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4059</v>
      </c>
      <c r="C62" s="157"/>
      <c r="D62" s="157"/>
      <c r="E62" s="157">
        <f>'将来負担比率（分子）の構造'!J$45</f>
        <v>4254</v>
      </c>
      <c r="F62" s="157"/>
      <c r="G62" s="157"/>
      <c r="H62" s="157">
        <f>'将来負担比率（分子）の構造'!K$45</f>
        <v>4180</v>
      </c>
      <c r="I62" s="157"/>
      <c r="J62" s="157"/>
      <c r="K62" s="157">
        <f>'将来負担比率（分子）の構造'!L$45</f>
        <v>4835</v>
      </c>
      <c r="L62" s="157"/>
      <c r="M62" s="157"/>
      <c r="N62" s="157">
        <f>'将来負担比率（分子）の構造'!M$45</f>
        <v>5214</v>
      </c>
      <c r="O62" s="157"/>
      <c r="P62" s="157"/>
    </row>
    <row r="63" spans="1:16" x14ac:dyDescent="0.15">
      <c r="A63" s="157" t="s">
        <v>34</v>
      </c>
      <c r="B63" s="157">
        <f>'将来負担比率（分子）の構造'!I$44</f>
        <v>8290</v>
      </c>
      <c r="C63" s="157"/>
      <c r="D63" s="157"/>
      <c r="E63" s="157">
        <f>'将来負担比率（分子）の構造'!J$44</f>
        <v>8737</v>
      </c>
      <c r="F63" s="157"/>
      <c r="G63" s="157"/>
      <c r="H63" s="157">
        <f>'将来負担比率（分子）の構造'!K$44</f>
        <v>8449</v>
      </c>
      <c r="I63" s="157"/>
      <c r="J63" s="157"/>
      <c r="K63" s="157">
        <f>'将来負担比率（分子）の構造'!L$44</f>
        <v>13151</v>
      </c>
      <c r="L63" s="157"/>
      <c r="M63" s="157"/>
      <c r="N63" s="157">
        <f>'将来負担比率（分子）の構造'!M$44</f>
        <v>14608</v>
      </c>
      <c r="O63" s="157"/>
      <c r="P63" s="157"/>
    </row>
    <row r="64" spans="1:16" x14ac:dyDescent="0.15">
      <c r="A64" s="157" t="s">
        <v>33</v>
      </c>
      <c r="B64" s="157">
        <f>'将来負担比率（分子）の構造'!I$43</f>
        <v>16730</v>
      </c>
      <c r="C64" s="157"/>
      <c r="D64" s="157"/>
      <c r="E64" s="157">
        <f>'将来負担比率（分子）の構造'!J$43</f>
        <v>16439</v>
      </c>
      <c r="F64" s="157"/>
      <c r="G64" s="157"/>
      <c r="H64" s="157">
        <f>'将来負担比率（分子）の構造'!K$43</f>
        <v>16893</v>
      </c>
      <c r="I64" s="157"/>
      <c r="J64" s="157"/>
      <c r="K64" s="157">
        <f>'将来負担比率（分子）の構造'!L$43</f>
        <v>18363</v>
      </c>
      <c r="L64" s="157"/>
      <c r="M64" s="157"/>
      <c r="N64" s="157">
        <f>'将来負担比率（分子）の構造'!M$43</f>
        <v>19643</v>
      </c>
      <c r="O64" s="157"/>
      <c r="P64" s="157"/>
    </row>
    <row r="65" spans="1:16" x14ac:dyDescent="0.15">
      <c r="A65" s="157" t="s">
        <v>32</v>
      </c>
      <c r="B65" s="157">
        <f>'将来負担比率（分子）の構造'!I$42</f>
        <v>1165</v>
      </c>
      <c r="C65" s="157"/>
      <c r="D65" s="157"/>
      <c r="E65" s="157">
        <f>'将来負担比率（分子）の構造'!J$42</f>
        <v>1228</v>
      </c>
      <c r="F65" s="157"/>
      <c r="G65" s="157"/>
      <c r="H65" s="157">
        <f>'将来負担比率（分子）の構造'!K$42</f>
        <v>1520</v>
      </c>
      <c r="I65" s="157"/>
      <c r="J65" s="157"/>
      <c r="K65" s="157">
        <f>'将来負担比率（分子）の構造'!L$42</f>
        <v>1716</v>
      </c>
      <c r="L65" s="157"/>
      <c r="M65" s="157"/>
      <c r="N65" s="157">
        <f>'将来負担比率（分子）の構造'!M$42</f>
        <v>1792</v>
      </c>
      <c r="O65" s="157"/>
      <c r="P65" s="157"/>
    </row>
    <row r="66" spans="1:16" x14ac:dyDescent="0.15">
      <c r="A66" s="157" t="s">
        <v>31</v>
      </c>
      <c r="B66" s="157">
        <f>'将来負担比率（分子）の構造'!I$41</f>
        <v>22775</v>
      </c>
      <c r="C66" s="157"/>
      <c r="D66" s="157"/>
      <c r="E66" s="157">
        <f>'将来負担比率（分子）の構造'!J$41</f>
        <v>22623</v>
      </c>
      <c r="F66" s="157"/>
      <c r="G66" s="157"/>
      <c r="H66" s="157">
        <f>'将来負担比率（分子）の構造'!K$41</f>
        <v>23719</v>
      </c>
      <c r="I66" s="157"/>
      <c r="J66" s="157"/>
      <c r="K66" s="157">
        <f>'将来負担比率（分子）の構造'!L$41</f>
        <v>24389</v>
      </c>
      <c r="L66" s="157"/>
      <c r="M66" s="157"/>
      <c r="N66" s="157">
        <f>'将来負担比率（分子）の構造'!M$41</f>
        <v>26150</v>
      </c>
      <c r="O66" s="157"/>
      <c r="P66" s="157"/>
    </row>
    <row r="67" spans="1:16" x14ac:dyDescent="0.15">
      <c r="A67" s="157" t="s">
        <v>71</v>
      </c>
      <c r="B67" s="157" t="e">
        <f>NA()</f>
        <v>#N/A</v>
      </c>
      <c r="C67" s="157">
        <f>IF(ISNUMBER('将来負担比率（分子）の構造'!I$53), IF('将来負担比率（分子）の構造'!I$53 &lt; 0, 0, '将来負担比率（分子）の構造'!I$53), NA())</f>
        <v>2965</v>
      </c>
      <c r="D67" s="157" t="e">
        <f>NA()</f>
        <v>#N/A</v>
      </c>
      <c r="E67" s="157" t="e">
        <f>NA()</f>
        <v>#N/A</v>
      </c>
      <c r="F67" s="157">
        <f>IF(ISNUMBER('将来負担比率（分子）の構造'!J$53), IF('将来負担比率（分子）の構造'!J$53 &lt; 0, 0, '将来負担比率（分子）の構造'!J$53), NA())</f>
        <v>705</v>
      </c>
      <c r="G67" s="157" t="e">
        <f>NA()</f>
        <v>#N/A</v>
      </c>
      <c r="H67" s="157" t="e">
        <f>NA()</f>
        <v>#N/A</v>
      </c>
      <c r="I67" s="157">
        <f>IF(ISNUMBER('将来負担比率（分子）の構造'!K$53), IF('将来負担比率（分子）の構造'!K$53 &lt; 0, 0, '将来負担比率（分子）の構造'!K$53), NA())</f>
        <v>1123</v>
      </c>
      <c r="J67" s="157" t="e">
        <f>NA()</f>
        <v>#N/A</v>
      </c>
      <c r="K67" s="157" t="e">
        <f>NA()</f>
        <v>#N/A</v>
      </c>
      <c r="L67" s="157">
        <f>IF(ISNUMBER('将来負担比率（分子）の構造'!L$53), IF('将来負担比率（分子）の構造'!L$53 &lt; 0, 0, '将来負担比率（分子）の構造'!L$53), NA())</f>
        <v>5190</v>
      </c>
      <c r="M67" s="157" t="e">
        <f>NA()</f>
        <v>#N/A</v>
      </c>
      <c r="N67" s="157" t="e">
        <f>NA()</f>
        <v>#N/A</v>
      </c>
      <c r="O67" s="157">
        <f>IF(ISNUMBER('将来負担比率（分子）の構造'!M$53), IF('将来負担比率（分子）の構造'!M$53 &lt; 0, 0, '将来負担比率（分子）の構造'!M$53), NA())</f>
        <v>12327</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6429</v>
      </c>
      <c r="C72" s="161">
        <f>基金残高に係る経年分析!G55</f>
        <v>7515</v>
      </c>
      <c r="D72" s="161">
        <f>基金残高に係る経年分析!H55</f>
        <v>7804</v>
      </c>
    </row>
    <row r="73" spans="1:16" x14ac:dyDescent="0.15">
      <c r="A73" s="160" t="s">
        <v>74</v>
      </c>
      <c r="B73" s="161" t="str">
        <f>基金残高に係る経年分析!F56</f>
        <v>-</v>
      </c>
      <c r="C73" s="161" t="str">
        <f>基金残高に係る経年分析!G56</f>
        <v>-</v>
      </c>
      <c r="D73" s="161" t="str">
        <f>基金残高に係る経年分析!H56</f>
        <v>-</v>
      </c>
    </row>
    <row r="74" spans="1:16" x14ac:dyDescent="0.15">
      <c r="A74" s="160" t="s">
        <v>75</v>
      </c>
      <c r="B74" s="161">
        <f>基金残高に係る経年分析!F57</f>
        <v>10756</v>
      </c>
      <c r="C74" s="161">
        <f>基金残高に係る経年分析!G57</f>
        <v>8807</v>
      </c>
      <c r="D74" s="161">
        <f>基金残高に係る経年分析!H57</f>
        <v>7069</v>
      </c>
    </row>
  </sheetData>
  <sheetProtection algorithmName="SHA-512" hashValue="UZb62O4o7/hQQYKIfLVD+CG6JiLZdFd9gL6g8Nr48F/oU07qLVdxaeT0PfrecmW0qOo3frUzkcRJGhVLGnMi9Q==" saltValue="n7KbQ+XlLN3vPURpER7cP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215</v>
      </c>
      <c r="C5" s="597"/>
      <c r="D5" s="597"/>
      <c r="E5" s="597"/>
      <c r="F5" s="597"/>
      <c r="G5" s="597"/>
      <c r="H5" s="597"/>
      <c r="I5" s="597"/>
      <c r="J5" s="597"/>
      <c r="K5" s="597"/>
      <c r="L5" s="597"/>
      <c r="M5" s="597"/>
      <c r="N5" s="597"/>
      <c r="O5" s="597"/>
      <c r="P5" s="597"/>
      <c r="Q5" s="598"/>
      <c r="R5" s="599">
        <v>30754158</v>
      </c>
      <c r="S5" s="600"/>
      <c r="T5" s="600"/>
      <c r="U5" s="600"/>
      <c r="V5" s="600"/>
      <c r="W5" s="600"/>
      <c r="X5" s="600"/>
      <c r="Y5" s="601"/>
      <c r="Z5" s="602">
        <v>46.7</v>
      </c>
      <c r="AA5" s="602"/>
      <c r="AB5" s="602"/>
      <c r="AC5" s="602"/>
      <c r="AD5" s="603">
        <v>28456129</v>
      </c>
      <c r="AE5" s="603"/>
      <c r="AF5" s="603"/>
      <c r="AG5" s="603"/>
      <c r="AH5" s="603"/>
      <c r="AI5" s="603"/>
      <c r="AJ5" s="603"/>
      <c r="AK5" s="603"/>
      <c r="AL5" s="604">
        <v>83.6</v>
      </c>
      <c r="AM5" s="605"/>
      <c r="AN5" s="605"/>
      <c r="AO5" s="606"/>
      <c r="AP5" s="596" t="s">
        <v>216</v>
      </c>
      <c r="AQ5" s="597"/>
      <c r="AR5" s="597"/>
      <c r="AS5" s="597"/>
      <c r="AT5" s="597"/>
      <c r="AU5" s="597"/>
      <c r="AV5" s="597"/>
      <c r="AW5" s="597"/>
      <c r="AX5" s="597"/>
      <c r="AY5" s="597"/>
      <c r="AZ5" s="597"/>
      <c r="BA5" s="597"/>
      <c r="BB5" s="597"/>
      <c r="BC5" s="597"/>
      <c r="BD5" s="597"/>
      <c r="BE5" s="597"/>
      <c r="BF5" s="598"/>
      <c r="BG5" s="610">
        <v>28445599</v>
      </c>
      <c r="BH5" s="611"/>
      <c r="BI5" s="611"/>
      <c r="BJ5" s="611"/>
      <c r="BK5" s="611"/>
      <c r="BL5" s="611"/>
      <c r="BM5" s="611"/>
      <c r="BN5" s="612"/>
      <c r="BO5" s="613">
        <v>92.5</v>
      </c>
      <c r="BP5" s="613"/>
      <c r="BQ5" s="613"/>
      <c r="BR5" s="613"/>
      <c r="BS5" s="614" t="s">
        <v>122</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15">
      <c r="B6" s="607" t="s">
        <v>220</v>
      </c>
      <c r="C6" s="608"/>
      <c r="D6" s="608"/>
      <c r="E6" s="608"/>
      <c r="F6" s="608"/>
      <c r="G6" s="608"/>
      <c r="H6" s="608"/>
      <c r="I6" s="608"/>
      <c r="J6" s="608"/>
      <c r="K6" s="608"/>
      <c r="L6" s="608"/>
      <c r="M6" s="608"/>
      <c r="N6" s="608"/>
      <c r="O6" s="608"/>
      <c r="P6" s="608"/>
      <c r="Q6" s="609"/>
      <c r="R6" s="610">
        <v>387428</v>
      </c>
      <c r="S6" s="611"/>
      <c r="T6" s="611"/>
      <c r="U6" s="611"/>
      <c r="V6" s="611"/>
      <c r="W6" s="611"/>
      <c r="X6" s="611"/>
      <c r="Y6" s="612"/>
      <c r="Z6" s="613">
        <v>0.6</v>
      </c>
      <c r="AA6" s="613"/>
      <c r="AB6" s="613"/>
      <c r="AC6" s="613"/>
      <c r="AD6" s="614">
        <v>387428</v>
      </c>
      <c r="AE6" s="614"/>
      <c r="AF6" s="614"/>
      <c r="AG6" s="614"/>
      <c r="AH6" s="614"/>
      <c r="AI6" s="614"/>
      <c r="AJ6" s="614"/>
      <c r="AK6" s="614"/>
      <c r="AL6" s="615">
        <v>1.1000000000000001</v>
      </c>
      <c r="AM6" s="616"/>
      <c r="AN6" s="616"/>
      <c r="AO6" s="617"/>
      <c r="AP6" s="607" t="s">
        <v>221</v>
      </c>
      <c r="AQ6" s="608"/>
      <c r="AR6" s="608"/>
      <c r="AS6" s="608"/>
      <c r="AT6" s="608"/>
      <c r="AU6" s="608"/>
      <c r="AV6" s="608"/>
      <c r="AW6" s="608"/>
      <c r="AX6" s="608"/>
      <c r="AY6" s="608"/>
      <c r="AZ6" s="608"/>
      <c r="BA6" s="608"/>
      <c r="BB6" s="608"/>
      <c r="BC6" s="608"/>
      <c r="BD6" s="608"/>
      <c r="BE6" s="608"/>
      <c r="BF6" s="609"/>
      <c r="BG6" s="610">
        <v>28445599</v>
      </c>
      <c r="BH6" s="611"/>
      <c r="BI6" s="611"/>
      <c r="BJ6" s="611"/>
      <c r="BK6" s="611"/>
      <c r="BL6" s="611"/>
      <c r="BM6" s="611"/>
      <c r="BN6" s="612"/>
      <c r="BO6" s="613">
        <v>92.5</v>
      </c>
      <c r="BP6" s="613"/>
      <c r="BQ6" s="613"/>
      <c r="BR6" s="613"/>
      <c r="BS6" s="614" t="s">
        <v>122</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303641</v>
      </c>
      <c r="CS6" s="611"/>
      <c r="CT6" s="611"/>
      <c r="CU6" s="611"/>
      <c r="CV6" s="611"/>
      <c r="CW6" s="611"/>
      <c r="CX6" s="611"/>
      <c r="CY6" s="612"/>
      <c r="CZ6" s="604">
        <v>0.5</v>
      </c>
      <c r="DA6" s="605"/>
      <c r="DB6" s="605"/>
      <c r="DC6" s="621"/>
      <c r="DD6" s="619" t="s">
        <v>122</v>
      </c>
      <c r="DE6" s="611"/>
      <c r="DF6" s="611"/>
      <c r="DG6" s="611"/>
      <c r="DH6" s="611"/>
      <c r="DI6" s="611"/>
      <c r="DJ6" s="611"/>
      <c r="DK6" s="611"/>
      <c r="DL6" s="611"/>
      <c r="DM6" s="611"/>
      <c r="DN6" s="611"/>
      <c r="DO6" s="611"/>
      <c r="DP6" s="612"/>
      <c r="DQ6" s="619">
        <v>303435</v>
      </c>
      <c r="DR6" s="611"/>
      <c r="DS6" s="611"/>
      <c r="DT6" s="611"/>
      <c r="DU6" s="611"/>
      <c r="DV6" s="611"/>
      <c r="DW6" s="611"/>
      <c r="DX6" s="611"/>
      <c r="DY6" s="611"/>
      <c r="DZ6" s="611"/>
      <c r="EA6" s="611"/>
      <c r="EB6" s="611"/>
      <c r="EC6" s="620"/>
    </row>
    <row r="7" spans="2:143" ht="11.25" customHeight="1" x14ac:dyDescent="0.15">
      <c r="B7" s="607" t="s">
        <v>223</v>
      </c>
      <c r="C7" s="608"/>
      <c r="D7" s="608"/>
      <c r="E7" s="608"/>
      <c r="F7" s="608"/>
      <c r="G7" s="608"/>
      <c r="H7" s="608"/>
      <c r="I7" s="608"/>
      <c r="J7" s="608"/>
      <c r="K7" s="608"/>
      <c r="L7" s="608"/>
      <c r="M7" s="608"/>
      <c r="N7" s="608"/>
      <c r="O7" s="608"/>
      <c r="P7" s="608"/>
      <c r="Q7" s="609"/>
      <c r="R7" s="610">
        <v>11534</v>
      </c>
      <c r="S7" s="611"/>
      <c r="T7" s="611"/>
      <c r="U7" s="611"/>
      <c r="V7" s="611"/>
      <c r="W7" s="611"/>
      <c r="X7" s="611"/>
      <c r="Y7" s="612"/>
      <c r="Z7" s="613">
        <v>0</v>
      </c>
      <c r="AA7" s="613"/>
      <c r="AB7" s="613"/>
      <c r="AC7" s="613"/>
      <c r="AD7" s="614">
        <v>11534</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9958498</v>
      </c>
      <c r="BH7" s="611"/>
      <c r="BI7" s="611"/>
      <c r="BJ7" s="611"/>
      <c r="BK7" s="611"/>
      <c r="BL7" s="611"/>
      <c r="BM7" s="611"/>
      <c r="BN7" s="612"/>
      <c r="BO7" s="613">
        <v>32.4</v>
      </c>
      <c r="BP7" s="613"/>
      <c r="BQ7" s="613"/>
      <c r="BR7" s="613"/>
      <c r="BS7" s="614" t="s">
        <v>122</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5377917</v>
      </c>
      <c r="CS7" s="611"/>
      <c r="CT7" s="611"/>
      <c r="CU7" s="611"/>
      <c r="CV7" s="611"/>
      <c r="CW7" s="611"/>
      <c r="CX7" s="611"/>
      <c r="CY7" s="612"/>
      <c r="CZ7" s="613">
        <v>8.9</v>
      </c>
      <c r="DA7" s="613"/>
      <c r="DB7" s="613"/>
      <c r="DC7" s="613"/>
      <c r="DD7" s="619">
        <v>95114</v>
      </c>
      <c r="DE7" s="611"/>
      <c r="DF7" s="611"/>
      <c r="DG7" s="611"/>
      <c r="DH7" s="611"/>
      <c r="DI7" s="611"/>
      <c r="DJ7" s="611"/>
      <c r="DK7" s="611"/>
      <c r="DL7" s="611"/>
      <c r="DM7" s="611"/>
      <c r="DN7" s="611"/>
      <c r="DO7" s="611"/>
      <c r="DP7" s="612"/>
      <c r="DQ7" s="619">
        <v>4756061</v>
      </c>
      <c r="DR7" s="611"/>
      <c r="DS7" s="611"/>
      <c r="DT7" s="611"/>
      <c r="DU7" s="611"/>
      <c r="DV7" s="611"/>
      <c r="DW7" s="611"/>
      <c r="DX7" s="611"/>
      <c r="DY7" s="611"/>
      <c r="DZ7" s="611"/>
      <c r="EA7" s="611"/>
      <c r="EB7" s="611"/>
      <c r="EC7" s="620"/>
    </row>
    <row r="8" spans="2:143" ht="11.25" customHeight="1" x14ac:dyDescent="0.15">
      <c r="B8" s="607" t="s">
        <v>226</v>
      </c>
      <c r="C8" s="608"/>
      <c r="D8" s="608"/>
      <c r="E8" s="608"/>
      <c r="F8" s="608"/>
      <c r="G8" s="608"/>
      <c r="H8" s="608"/>
      <c r="I8" s="608"/>
      <c r="J8" s="608"/>
      <c r="K8" s="608"/>
      <c r="L8" s="608"/>
      <c r="M8" s="608"/>
      <c r="N8" s="608"/>
      <c r="O8" s="608"/>
      <c r="P8" s="608"/>
      <c r="Q8" s="609"/>
      <c r="R8" s="610">
        <v>236452</v>
      </c>
      <c r="S8" s="611"/>
      <c r="T8" s="611"/>
      <c r="U8" s="611"/>
      <c r="V8" s="611"/>
      <c r="W8" s="611"/>
      <c r="X8" s="611"/>
      <c r="Y8" s="612"/>
      <c r="Z8" s="613">
        <v>0.4</v>
      </c>
      <c r="AA8" s="613"/>
      <c r="AB8" s="613"/>
      <c r="AC8" s="613"/>
      <c r="AD8" s="614">
        <v>236452</v>
      </c>
      <c r="AE8" s="614"/>
      <c r="AF8" s="614"/>
      <c r="AG8" s="614"/>
      <c r="AH8" s="614"/>
      <c r="AI8" s="614"/>
      <c r="AJ8" s="614"/>
      <c r="AK8" s="614"/>
      <c r="AL8" s="615">
        <v>0.7</v>
      </c>
      <c r="AM8" s="616"/>
      <c r="AN8" s="616"/>
      <c r="AO8" s="617"/>
      <c r="AP8" s="607" t="s">
        <v>227</v>
      </c>
      <c r="AQ8" s="608"/>
      <c r="AR8" s="608"/>
      <c r="AS8" s="608"/>
      <c r="AT8" s="608"/>
      <c r="AU8" s="608"/>
      <c r="AV8" s="608"/>
      <c r="AW8" s="608"/>
      <c r="AX8" s="608"/>
      <c r="AY8" s="608"/>
      <c r="AZ8" s="608"/>
      <c r="BA8" s="608"/>
      <c r="BB8" s="608"/>
      <c r="BC8" s="608"/>
      <c r="BD8" s="608"/>
      <c r="BE8" s="608"/>
      <c r="BF8" s="609"/>
      <c r="BG8" s="610">
        <v>188524</v>
      </c>
      <c r="BH8" s="611"/>
      <c r="BI8" s="611"/>
      <c r="BJ8" s="611"/>
      <c r="BK8" s="611"/>
      <c r="BL8" s="611"/>
      <c r="BM8" s="611"/>
      <c r="BN8" s="612"/>
      <c r="BO8" s="613">
        <v>0.6</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20707003</v>
      </c>
      <c r="CS8" s="611"/>
      <c r="CT8" s="611"/>
      <c r="CU8" s="611"/>
      <c r="CV8" s="611"/>
      <c r="CW8" s="611"/>
      <c r="CX8" s="611"/>
      <c r="CY8" s="612"/>
      <c r="CZ8" s="613">
        <v>34.1</v>
      </c>
      <c r="DA8" s="613"/>
      <c r="DB8" s="613"/>
      <c r="DC8" s="613"/>
      <c r="DD8" s="619">
        <v>288713</v>
      </c>
      <c r="DE8" s="611"/>
      <c r="DF8" s="611"/>
      <c r="DG8" s="611"/>
      <c r="DH8" s="611"/>
      <c r="DI8" s="611"/>
      <c r="DJ8" s="611"/>
      <c r="DK8" s="611"/>
      <c r="DL8" s="611"/>
      <c r="DM8" s="611"/>
      <c r="DN8" s="611"/>
      <c r="DO8" s="611"/>
      <c r="DP8" s="612"/>
      <c r="DQ8" s="619">
        <v>12297525</v>
      </c>
      <c r="DR8" s="611"/>
      <c r="DS8" s="611"/>
      <c r="DT8" s="611"/>
      <c r="DU8" s="611"/>
      <c r="DV8" s="611"/>
      <c r="DW8" s="611"/>
      <c r="DX8" s="611"/>
      <c r="DY8" s="611"/>
      <c r="DZ8" s="611"/>
      <c r="EA8" s="611"/>
      <c r="EB8" s="611"/>
      <c r="EC8" s="620"/>
    </row>
    <row r="9" spans="2:143" ht="11.25" customHeight="1" x14ac:dyDescent="0.15">
      <c r="B9" s="607" t="s">
        <v>229</v>
      </c>
      <c r="C9" s="608"/>
      <c r="D9" s="608"/>
      <c r="E9" s="608"/>
      <c r="F9" s="608"/>
      <c r="G9" s="608"/>
      <c r="H9" s="608"/>
      <c r="I9" s="608"/>
      <c r="J9" s="608"/>
      <c r="K9" s="608"/>
      <c r="L9" s="608"/>
      <c r="M9" s="608"/>
      <c r="N9" s="608"/>
      <c r="O9" s="608"/>
      <c r="P9" s="608"/>
      <c r="Q9" s="609"/>
      <c r="R9" s="610">
        <v>314153</v>
      </c>
      <c r="S9" s="611"/>
      <c r="T9" s="611"/>
      <c r="U9" s="611"/>
      <c r="V9" s="611"/>
      <c r="W9" s="611"/>
      <c r="X9" s="611"/>
      <c r="Y9" s="612"/>
      <c r="Z9" s="613">
        <v>0.5</v>
      </c>
      <c r="AA9" s="613"/>
      <c r="AB9" s="613"/>
      <c r="AC9" s="613"/>
      <c r="AD9" s="614">
        <v>314153</v>
      </c>
      <c r="AE9" s="614"/>
      <c r="AF9" s="614"/>
      <c r="AG9" s="614"/>
      <c r="AH9" s="614"/>
      <c r="AI9" s="614"/>
      <c r="AJ9" s="614"/>
      <c r="AK9" s="614"/>
      <c r="AL9" s="615">
        <v>0.9</v>
      </c>
      <c r="AM9" s="616"/>
      <c r="AN9" s="616"/>
      <c r="AO9" s="617"/>
      <c r="AP9" s="607" t="s">
        <v>230</v>
      </c>
      <c r="AQ9" s="608"/>
      <c r="AR9" s="608"/>
      <c r="AS9" s="608"/>
      <c r="AT9" s="608"/>
      <c r="AU9" s="608"/>
      <c r="AV9" s="608"/>
      <c r="AW9" s="608"/>
      <c r="AX9" s="608"/>
      <c r="AY9" s="608"/>
      <c r="AZ9" s="608"/>
      <c r="BA9" s="608"/>
      <c r="BB9" s="608"/>
      <c r="BC9" s="608"/>
      <c r="BD9" s="608"/>
      <c r="BE9" s="608"/>
      <c r="BF9" s="609"/>
      <c r="BG9" s="610">
        <v>7367805</v>
      </c>
      <c r="BH9" s="611"/>
      <c r="BI9" s="611"/>
      <c r="BJ9" s="611"/>
      <c r="BK9" s="611"/>
      <c r="BL9" s="611"/>
      <c r="BM9" s="611"/>
      <c r="BN9" s="612"/>
      <c r="BO9" s="613">
        <v>24</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5327189</v>
      </c>
      <c r="CS9" s="611"/>
      <c r="CT9" s="611"/>
      <c r="CU9" s="611"/>
      <c r="CV9" s="611"/>
      <c r="CW9" s="611"/>
      <c r="CX9" s="611"/>
      <c r="CY9" s="612"/>
      <c r="CZ9" s="613">
        <v>8.8000000000000007</v>
      </c>
      <c r="DA9" s="613"/>
      <c r="DB9" s="613"/>
      <c r="DC9" s="613"/>
      <c r="DD9" s="619">
        <v>197044</v>
      </c>
      <c r="DE9" s="611"/>
      <c r="DF9" s="611"/>
      <c r="DG9" s="611"/>
      <c r="DH9" s="611"/>
      <c r="DI9" s="611"/>
      <c r="DJ9" s="611"/>
      <c r="DK9" s="611"/>
      <c r="DL9" s="611"/>
      <c r="DM9" s="611"/>
      <c r="DN9" s="611"/>
      <c r="DO9" s="611"/>
      <c r="DP9" s="612"/>
      <c r="DQ9" s="619">
        <v>4597875</v>
      </c>
      <c r="DR9" s="611"/>
      <c r="DS9" s="611"/>
      <c r="DT9" s="611"/>
      <c r="DU9" s="611"/>
      <c r="DV9" s="611"/>
      <c r="DW9" s="611"/>
      <c r="DX9" s="611"/>
      <c r="DY9" s="611"/>
      <c r="DZ9" s="611"/>
      <c r="EA9" s="611"/>
      <c r="EB9" s="611"/>
      <c r="EC9" s="620"/>
    </row>
    <row r="10" spans="2:143" ht="11.25" customHeight="1" x14ac:dyDescent="0.15">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403615</v>
      </c>
      <c r="BH10" s="611"/>
      <c r="BI10" s="611"/>
      <c r="BJ10" s="611"/>
      <c r="BK10" s="611"/>
      <c r="BL10" s="611"/>
      <c r="BM10" s="611"/>
      <c r="BN10" s="612"/>
      <c r="BO10" s="613">
        <v>1.3</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153923</v>
      </c>
      <c r="CS10" s="611"/>
      <c r="CT10" s="611"/>
      <c r="CU10" s="611"/>
      <c r="CV10" s="611"/>
      <c r="CW10" s="611"/>
      <c r="CX10" s="611"/>
      <c r="CY10" s="612"/>
      <c r="CZ10" s="613">
        <v>0.3</v>
      </c>
      <c r="DA10" s="613"/>
      <c r="DB10" s="613"/>
      <c r="DC10" s="613"/>
      <c r="DD10" s="619">
        <v>1265</v>
      </c>
      <c r="DE10" s="611"/>
      <c r="DF10" s="611"/>
      <c r="DG10" s="611"/>
      <c r="DH10" s="611"/>
      <c r="DI10" s="611"/>
      <c r="DJ10" s="611"/>
      <c r="DK10" s="611"/>
      <c r="DL10" s="611"/>
      <c r="DM10" s="611"/>
      <c r="DN10" s="611"/>
      <c r="DO10" s="611"/>
      <c r="DP10" s="612"/>
      <c r="DQ10" s="619">
        <v>109154</v>
      </c>
      <c r="DR10" s="611"/>
      <c r="DS10" s="611"/>
      <c r="DT10" s="611"/>
      <c r="DU10" s="611"/>
      <c r="DV10" s="611"/>
      <c r="DW10" s="611"/>
      <c r="DX10" s="611"/>
      <c r="DY10" s="611"/>
      <c r="DZ10" s="611"/>
      <c r="EA10" s="611"/>
      <c r="EB10" s="611"/>
      <c r="EC10" s="620"/>
    </row>
    <row r="11" spans="2:143" ht="11.25" customHeight="1" x14ac:dyDescent="0.15">
      <c r="B11" s="607" t="s">
        <v>235</v>
      </c>
      <c r="C11" s="608"/>
      <c r="D11" s="608"/>
      <c r="E11" s="608"/>
      <c r="F11" s="608"/>
      <c r="G11" s="608"/>
      <c r="H11" s="608"/>
      <c r="I11" s="608"/>
      <c r="J11" s="608"/>
      <c r="K11" s="608"/>
      <c r="L11" s="608"/>
      <c r="M11" s="608"/>
      <c r="N11" s="608"/>
      <c r="O11" s="608"/>
      <c r="P11" s="608"/>
      <c r="Q11" s="609"/>
      <c r="R11" s="610">
        <v>3067485</v>
      </c>
      <c r="S11" s="611"/>
      <c r="T11" s="611"/>
      <c r="U11" s="611"/>
      <c r="V11" s="611"/>
      <c r="W11" s="611"/>
      <c r="X11" s="611"/>
      <c r="Y11" s="612"/>
      <c r="Z11" s="615">
        <v>4.7</v>
      </c>
      <c r="AA11" s="616"/>
      <c r="AB11" s="616"/>
      <c r="AC11" s="622"/>
      <c r="AD11" s="619">
        <v>3067485</v>
      </c>
      <c r="AE11" s="611"/>
      <c r="AF11" s="611"/>
      <c r="AG11" s="611"/>
      <c r="AH11" s="611"/>
      <c r="AI11" s="611"/>
      <c r="AJ11" s="611"/>
      <c r="AK11" s="612"/>
      <c r="AL11" s="615">
        <v>9</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1998554</v>
      </c>
      <c r="BH11" s="611"/>
      <c r="BI11" s="611"/>
      <c r="BJ11" s="611"/>
      <c r="BK11" s="611"/>
      <c r="BL11" s="611"/>
      <c r="BM11" s="611"/>
      <c r="BN11" s="612"/>
      <c r="BO11" s="613">
        <v>6.5</v>
      </c>
      <c r="BP11" s="613"/>
      <c r="BQ11" s="613"/>
      <c r="BR11" s="613"/>
      <c r="BS11" s="614" t="s">
        <v>122</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825703</v>
      </c>
      <c r="CS11" s="611"/>
      <c r="CT11" s="611"/>
      <c r="CU11" s="611"/>
      <c r="CV11" s="611"/>
      <c r="CW11" s="611"/>
      <c r="CX11" s="611"/>
      <c r="CY11" s="612"/>
      <c r="CZ11" s="613">
        <v>1.4</v>
      </c>
      <c r="DA11" s="613"/>
      <c r="DB11" s="613"/>
      <c r="DC11" s="613"/>
      <c r="DD11" s="619">
        <v>252252</v>
      </c>
      <c r="DE11" s="611"/>
      <c r="DF11" s="611"/>
      <c r="DG11" s="611"/>
      <c r="DH11" s="611"/>
      <c r="DI11" s="611"/>
      <c r="DJ11" s="611"/>
      <c r="DK11" s="611"/>
      <c r="DL11" s="611"/>
      <c r="DM11" s="611"/>
      <c r="DN11" s="611"/>
      <c r="DO11" s="611"/>
      <c r="DP11" s="612"/>
      <c r="DQ11" s="619">
        <v>639087</v>
      </c>
      <c r="DR11" s="611"/>
      <c r="DS11" s="611"/>
      <c r="DT11" s="611"/>
      <c r="DU11" s="611"/>
      <c r="DV11" s="611"/>
      <c r="DW11" s="611"/>
      <c r="DX11" s="611"/>
      <c r="DY11" s="611"/>
      <c r="DZ11" s="611"/>
      <c r="EA11" s="611"/>
      <c r="EB11" s="611"/>
      <c r="EC11" s="620"/>
    </row>
    <row r="12" spans="2:143" ht="11.25" customHeight="1" x14ac:dyDescent="0.15">
      <c r="B12" s="607" t="s">
        <v>238</v>
      </c>
      <c r="C12" s="608"/>
      <c r="D12" s="608"/>
      <c r="E12" s="608"/>
      <c r="F12" s="608"/>
      <c r="G12" s="608"/>
      <c r="H12" s="608"/>
      <c r="I12" s="608"/>
      <c r="J12" s="608"/>
      <c r="K12" s="608"/>
      <c r="L12" s="608"/>
      <c r="M12" s="608"/>
      <c r="N12" s="608"/>
      <c r="O12" s="608"/>
      <c r="P12" s="608"/>
      <c r="Q12" s="609"/>
      <c r="R12" s="610" t="s">
        <v>122</v>
      </c>
      <c r="S12" s="611"/>
      <c r="T12" s="611"/>
      <c r="U12" s="611"/>
      <c r="V12" s="611"/>
      <c r="W12" s="611"/>
      <c r="X12" s="611"/>
      <c r="Y12" s="612"/>
      <c r="Z12" s="613" t="s">
        <v>122</v>
      </c>
      <c r="AA12" s="613"/>
      <c r="AB12" s="613"/>
      <c r="AC12" s="613"/>
      <c r="AD12" s="614" t="s">
        <v>122</v>
      </c>
      <c r="AE12" s="614"/>
      <c r="AF12" s="614"/>
      <c r="AG12" s="614"/>
      <c r="AH12" s="614"/>
      <c r="AI12" s="614"/>
      <c r="AJ12" s="614"/>
      <c r="AK12" s="614"/>
      <c r="AL12" s="615" t="s">
        <v>122</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17243142</v>
      </c>
      <c r="BH12" s="611"/>
      <c r="BI12" s="611"/>
      <c r="BJ12" s="611"/>
      <c r="BK12" s="611"/>
      <c r="BL12" s="611"/>
      <c r="BM12" s="611"/>
      <c r="BN12" s="612"/>
      <c r="BO12" s="613">
        <v>56.1</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645028</v>
      </c>
      <c r="CS12" s="611"/>
      <c r="CT12" s="611"/>
      <c r="CU12" s="611"/>
      <c r="CV12" s="611"/>
      <c r="CW12" s="611"/>
      <c r="CX12" s="611"/>
      <c r="CY12" s="612"/>
      <c r="CZ12" s="613">
        <v>1.1000000000000001</v>
      </c>
      <c r="DA12" s="613"/>
      <c r="DB12" s="613"/>
      <c r="DC12" s="613"/>
      <c r="DD12" s="619">
        <v>4355</v>
      </c>
      <c r="DE12" s="611"/>
      <c r="DF12" s="611"/>
      <c r="DG12" s="611"/>
      <c r="DH12" s="611"/>
      <c r="DI12" s="611"/>
      <c r="DJ12" s="611"/>
      <c r="DK12" s="611"/>
      <c r="DL12" s="611"/>
      <c r="DM12" s="611"/>
      <c r="DN12" s="611"/>
      <c r="DO12" s="611"/>
      <c r="DP12" s="612"/>
      <c r="DQ12" s="619">
        <v>531499</v>
      </c>
      <c r="DR12" s="611"/>
      <c r="DS12" s="611"/>
      <c r="DT12" s="611"/>
      <c r="DU12" s="611"/>
      <c r="DV12" s="611"/>
      <c r="DW12" s="611"/>
      <c r="DX12" s="611"/>
      <c r="DY12" s="611"/>
      <c r="DZ12" s="611"/>
      <c r="EA12" s="611"/>
      <c r="EB12" s="611"/>
      <c r="EC12" s="620"/>
    </row>
    <row r="13" spans="2:143" ht="11.25" customHeight="1" x14ac:dyDescent="0.15">
      <c r="B13" s="607" t="s">
        <v>241</v>
      </c>
      <c r="C13" s="608"/>
      <c r="D13" s="608"/>
      <c r="E13" s="608"/>
      <c r="F13" s="608"/>
      <c r="G13" s="608"/>
      <c r="H13" s="608"/>
      <c r="I13" s="608"/>
      <c r="J13" s="608"/>
      <c r="K13" s="608"/>
      <c r="L13" s="608"/>
      <c r="M13" s="608"/>
      <c r="N13" s="608"/>
      <c r="O13" s="608"/>
      <c r="P13" s="608"/>
      <c r="Q13" s="609"/>
      <c r="R13" s="610">
        <v>3879</v>
      </c>
      <c r="S13" s="611"/>
      <c r="T13" s="611"/>
      <c r="U13" s="611"/>
      <c r="V13" s="611"/>
      <c r="W13" s="611"/>
      <c r="X13" s="611"/>
      <c r="Y13" s="612"/>
      <c r="Z13" s="613">
        <v>0</v>
      </c>
      <c r="AA13" s="613"/>
      <c r="AB13" s="613"/>
      <c r="AC13" s="613"/>
      <c r="AD13" s="614">
        <v>3879</v>
      </c>
      <c r="AE13" s="614"/>
      <c r="AF13" s="614"/>
      <c r="AG13" s="614"/>
      <c r="AH13" s="614"/>
      <c r="AI13" s="614"/>
      <c r="AJ13" s="614"/>
      <c r="AK13" s="614"/>
      <c r="AL13" s="615">
        <v>0</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17193832</v>
      </c>
      <c r="BH13" s="611"/>
      <c r="BI13" s="611"/>
      <c r="BJ13" s="611"/>
      <c r="BK13" s="611"/>
      <c r="BL13" s="611"/>
      <c r="BM13" s="611"/>
      <c r="BN13" s="612"/>
      <c r="BO13" s="613">
        <v>55.9</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12831575</v>
      </c>
      <c r="CS13" s="611"/>
      <c r="CT13" s="611"/>
      <c r="CU13" s="611"/>
      <c r="CV13" s="611"/>
      <c r="CW13" s="611"/>
      <c r="CX13" s="611"/>
      <c r="CY13" s="612"/>
      <c r="CZ13" s="613">
        <v>21.1</v>
      </c>
      <c r="DA13" s="613"/>
      <c r="DB13" s="613"/>
      <c r="DC13" s="613"/>
      <c r="DD13" s="619">
        <v>8776711</v>
      </c>
      <c r="DE13" s="611"/>
      <c r="DF13" s="611"/>
      <c r="DG13" s="611"/>
      <c r="DH13" s="611"/>
      <c r="DI13" s="611"/>
      <c r="DJ13" s="611"/>
      <c r="DK13" s="611"/>
      <c r="DL13" s="611"/>
      <c r="DM13" s="611"/>
      <c r="DN13" s="611"/>
      <c r="DO13" s="611"/>
      <c r="DP13" s="612"/>
      <c r="DQ13" s="619">
        <v>5558496</v>
      </c>
      <c r="DR13" s="611"/>
      <c r="DS13" s="611"/>
      <c r="DT13" s="611"/>
      <c r="DU13" s="611"/>
      <c r="DV13" s="611"/>
      <c r="DW13" s="611"/>
      <c r="DX13" s="611"/>
      <c r="DY13" s="611"/>
      <c r="DZ13" s="611"/>
      <c r="EA13" s="611"/>
      <c r="EB13" s="611"/>
      <c r="EC13" s="620"/>
    </row>
    <row r="14" spans="2:143" ht="11.25" customHeight="1" x14ac:dyDescent="0.15">
      <c r="B14" s="607" t="s">
        <v>244</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337671</v>
      </c>
      <c r="BH14" s="611"/>
      <c r="BI14" s="611"/>
      <c r="BJ14" s="611"/>
      <c r="BK14" s="611"/>
      <c r="BL14" s="611"/>
      <c r="BM14" s="611"/>
      <c r="BN14" s="612"/>
      <c r="BO14" s="613">
        <v>1.1000000000000001</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1533307</v>
      </c>
      <c r="CS14" s="611"/>
      <c r="CT14" s="611"/>
      <c r="CU14" s="611"/>
      <c r="CV14" s="611"/>
      <c r="CW14" s="611"/>
      <c r="CX14" s="611"/>
      <c r="CY14" s="612"/>
      <c r="CZ14" s="613">
        <v>2.5</v>
      </c>
      <c r="DA14" s="613"/>
      <c r="DB14" s="613"/>
      <c r="DC14" s="613"/>
      <c r="DD14" s="619">
        <v>187544</v>
      </c>
      <c r="DE14" s="611"/>
      <c r="DF14" s="611"/>
      <c r="DG14" s="611"/>
      <c r="DH14" s="611"/>
      <c r="DI14" s="611"/>
      <c r="DJ14" s="611"/>
      <c r="DK14" s="611"/>
      <c r="DL14" s="611"/>
      <c r="DM14" s="611"/>
      <c r="DN14" s="611"/>
      <c r="DO14" s="611"/>
      <c r="DP14" s="612"/>
      <c r="DQ14" s="619">
        <v>1491127</v>
      </c>
      <c r="DR14" s="611"/>
      <c r="DS14" s="611"/>
      <c r="DT14" s="611"/>
      <c r="DU14" s="611"/>
      <c r="DV14" s="611"/>
      <c r="DW14" s="611"/>
      <c r="DX14" s="611"/>
      <c r="DY14" s="611"/>
      <c r="DZ14" s="611"/>
      <c r="EA14" s="611"/>
      <c r="EB14" s="611"/>
      <c r="EC14" s="620"/>
    </row>
    <row r="15" spans="2:143" ht="11.25" customHeight="1" x14ac:dyDescent="0.15">
      <c r="B15" s="607" t="s">
        <v>247</v>
      </c>
      <c r="C15" s="608"/>
      <c r="D15" s="608"/>
      <c r="E15" s="608"/>
      <c r="F15" s="608"/>
      <c r="G15" s="608"/>
      <c r="H15" s="608"/>
      <c r="I15" s="608"/>
      <c r="J15" s="608"/>
      <c r="K15" s="608"/>
      <c r="L15" s="608"/>
      <c r="M15" s="608"/>
      <c r="N15" s="608"/>
      <c r="O15" s="608"/>
      <c r="P15" s="608"/>
      <c r="Q15" s="609"/>
      <c r="R15" s="610">
        <v>75634</v>
      </c>
      <c r="S15" s="611"/>
      <c r="T15" s="611"/>
      <c r="U15" s="611"/>
      <c r="V15" s="611"/>
      <c r="W15" s="611"/>
      <c r="X15" s="611"/>
      <c r="Y15" s="612"/>
      <c r="Z15" s="613">
        <v>0.1</v>
      </c>
      <c r="AA15" s="613"/>
      <c r="AB15" s="613"/>
      <c r="AC15" s="613"/>
      <c r="AD15" s="614">
        <v>75634</v>
      </c>
      <c r="AE15" s="614"/>
      <c r="AF15" s="614"/>
      <c r="AG15" s="614"/>
      <c r="AH15" s="614"/>
      <c r="AI15" s="614"/>
      <c r="AJ15" s="614"/>
      <c r="AK15" s="614"/>
      <c r="AL15" s="615">
        <v>0.2</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906288</v>
      </c>
      <c r="BH15" s="611"/>
      <c r="BI15" s="611"/>
      <c r="BJ15" s="611"/>
      <c r="BK15" s="611"/>
      <c r="BL15" s="611"/>
      <c r="BM15" s="611"/>
      <c r="BN15" s="612"/>
      <c r="BO15" s="613">
        <v>2.9</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10905803</v>
      </c>
      <c r="CS15" s="611"/>
      <c r="CT15" s="611"/>
      <c r="CU15" s="611"/>
      <c r="CV15" s="611"/>
      <c r="CW15" s="611"/>
      <c r="CX15" s="611"/>
      <c r="CY15" s="612"/>
      <c r="CZ15" s="613">
        <v>18</v>
      </c>
      <c r="DA15" s="613"/>
      <c r="DB15" s="613"/>
      <c r="DC15" s="613"/>
      <c r="DD15" s="619">
        <v>4901818</v>
      </c>
      <c r="DE15" s="611"/>
      <c r="DF15" s="611"/>
      <c r="DG15" s="611"/>
      <c r="DH15" s="611"/>
      <c r="DI15" s="611"/>
      <c r="DJ15" s="611"/>
      <c r="DK15" s="611"/>
      <c r="DL15" s="611"/>
      <c r="DM15" s="611"/>
      <c r="DN15" s="611"/>
      <c r="DO15" s="611"/>
      <c r="DP15" s="612"/>
      <c r="DQ15" s="619">
        <v>6484294</v>
      </c>
      <c r="DR15" s="611"/>
      <c r="DS15" s="611"/>
      <c r="DT15" s="611"/>
      <c r="DU15" s="611"/>
      <c r="DV15" s="611"/>
      <c r="DW15" s="611"/>
      <c r="DX15" s="611"/>
      <c r="DY15" s="611"/>
      <c r="DZ15" s="611"/>
      <c r="EA15" s="611"/>
      <c r="EB15" s="611"/>
      <c r="EC15" s="620"/>
    </row>
    <row r="16" spans="2:143" ht="11.25" customHeight="1" x14ac:dyDescent="0.15">
      <c r="B16" s="607" t="s">
        <v>250</v>
      </c>
      <c r="C16" s="608"/>
      <c r="D16" s="608"/>
      <c r="E16" s="608"/>
      <c r="F16" s="608"/>
      <c r="G16" s="608"/>
      <c r="H16" s="608"/>
      <c r="I16" s="608"/>
      <c r="J16" s="608"/>
      <c r="K16" s="608"/>
      <c r="L16" s="608"/>
      <c r="M16" s="608"/>
      <c r="N16" s="608"/>
      <c r="O16" s="608"/>
      <c r="P16" s="608"/>
      <c r="Q16" s="609"/>
      <c r="R16" s="610">
        <v>591434</v>
      </c>
      <c r="S16" s="611"/>
      <c r="T16" s="611"/>
      <c r="U16" s="611"/>
      <c r="V16" s="611"/>
      <c r="W16" s="611"/>
      <c r="X16" s="611"/>
      <c r="Y16" s="612"/>
      <c r="Z16" s="613">
        <v>0.9</v>
      </c>
      <c r="AA16" s="613"/>
      <c r="AB16" s="613"/>
      <c r="AC16" s="613"/>
      <c r="AD16" s="614">
        <v>591434</v>
      </c>
      <c r="AE16" s="614"/>
      <c r="AF16" s="614"/>
      <c r="AG16" s="614"/>
      <c r="AH16" s="614"/>
      <c r="AI16" s="614"/>
      <c r="AJ16" s="614"/>
      <c r="AK16" s="614"/>
      <c r="AL16" s="615">
        <v>1.7</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v>9745</v>
      </c>
      <c r="CS16" s="611"/>
      <c r="CT16" s="611"/>
      <c r="CU16" s="611"/>
      <c r="CV16" s="611"/>
      <c r="CW16" s="611"/>
      <c r="CX16" s="611"/>
      <c r="CY16" s="612"/>
      <c r="CZ16" s="613">
        <v>0</v>
      </c>
      <c r="DA16" s="613"/>
      <c r="DB16" s="613"/>
      <c r="DC16" s="613"/>
      <c r="DD16" s="619" t="s">
        <v>122</v>
      </c>
      <c r="DE16" s="611"/>
      <c r="DF16" s="611"/>
      <c r="DG16" s="611"/>
      <c r="DH16" s="611"/>
      <c r="DI16" s="611"/>
      <c r="DJ16" s="611"/>
      <c r="DK16" s="611"/>
      <c r="DL16" s="611"/>
      <c r="DM16" s="611"/>
      <c r="DN16" s="611"/>
      <c r="DO16" s="611"/>
      <c r="DP16" s="612"/>
      <c r="DQ16" s="619">
        <v>9745</v>
      </c>
      <c r="DR16" s="611"/>
      <c r="DS16" s="611"/>
      <c r="DT16" s="611"/>
      <c r="DU16" s="611"/>
      <c r="DV16" s="611"/>
      <c r="DW16" s="611"/>
      <c r="DX16" s="611"/>
      <c r="DY16" s="611"/>
      <c r="DZ16" s="611"/>
      <c r="EA16" s="611"/>
      <c r="EB16" s="611"/>
      <c r="EC16" s="620"/>
    </row>
    <row r="17" spans="2:133" ht="11.25" customHeight="1" x14ac:dyDescent="0.15">
      <c r="B17" s="607" t="s">
        <v>253</v>
      </c>
      <c r="C17" s="608"/>
      <c r="D17" s="608"/>
      <c r="E17" s="608"/>
      <c r="F17" s="608"/>
      <c r="G17" s="608"/>
      <c r="H17" s="608"/>
      <c r="I17" s="608"/>
      <c r="J17" s="608"/>
      <c r="K17" s="608"/>
      <c r="L17" s="608"/>
      <c r="M17" s="608"/>
      <c r="N17" s="608"/>
      <c r="O17" s="608"/>
      <c r="P17" s="608"/>
      <c r="Q17" s="609"/>
      <c r="R17" s="610">
        <v>723850</v>
      </c>
      <c r="S17" s="611"/>
      <c r="T17" s="611"/>
      <c r="U17" s="611"/>
      <c r="V17" s="611"/>
      <c r="W17" s="611"/>
      <c r="X17" s="611"/>
      <c r="Y17" s="612"/>
      <c r="Z17" s="613">
        <v>1.1000000000000001</v>
      </c>
      <c r="AA17" s="613"/>
      <c r="AB17" s="613"/>
      <c r="AC17" s="613"/>
      <c r="AD17" s="614">
        <v>723850</v>
      </c>
      <c r="AE17" s="614"/>
      <c r="AF17" s="614"/>
      <c r="AG17" s="614"/>
      <c r="AH17" s="614"/>
      <c r="AI17" s="614"/>
      <c r="AJ17" s="614"/>
      <c r="AK17" s="614"/>
      <c r="AL17" s="615">
        <v>2.1</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2069363</v>
      </c>
      <c r="CS17" s="611"/>
      <c r="CT17" s="611"/>
      <c r="CU17" s="611"/>
      <c r="CV17" s="611"/>
      <c r="CW17" s="611"/>
      <c r="CX17" s="611"/>
      <c r="CY17" s="612"/>
      <c r="CZ17" s="613">
        <v>3.4</v>
      </c>
      <c r="DA17" s="613"/>
      <c r="DB17" s="613"/>
      <c r="DC17" s="613"/>
      <c r="DD17" s="619" t="s">
        <v>122</v>
      </c>
      <c r="DE17" s="611"/>
      <c r="DF17" s="611"/>
      <c r="DG17" s="611"/>
      <c r="DH17" s="611"/>
      <c r="DI17" s="611"/>
      <c r="DJ17" s="611"/>
      <c r="DK17" s="611"/>
      <c r="DL17" s="611"/>
      <c r="DM17" s="611"/>
      <c r="DN17" s="611"/>
      <c r="DO17" s="611"/>
      <c r="DP17" s="612"/>
      <c r="DQ17" s="619">
        <v>2069363</v>
      </c>
      <c r="DR17" s="611"/>
      <c r="DS17" s="611"/>
      <c r="DT17" s="611"/>
      <c r="DU17" s="611"/>
      <c r="DV17" s="611"/>
      <c r="DW17" s="611"/>
      <c r="DX17" s="611"/>
      <c r="DY17" s="611"/>
      <c r="DZ17" s="611"/>
      <c r="EA17" s="611"/>
      <c r="EB17" s="611"/>
      <c r="EC17" s="620"/>
    </row>
    <row r="18" spans="2:133" ht="11.25" customHeight="1" x14ac:dyDescent="0.15">
      <c r="B18" s="607" t="s">
        <v>256</v>
      </c>
      <c r="C18" s="608"/>
      <c r="D18" s="608"/>
      <c r="E18" s="608"/>
      <c r="F18" s="608"/>
      <c r="G18" s="608"/>
      <c r="H18" s="608"/>
      <c r="I18" s="608"/>
      <c r="J18" s="608"/>
      <c r="K18" s="608"/>
      <c r="L18" s="608"/>
      <c r="M18" s="608"/>
      <c r="N18" s="608"/>
      <c r="O18" s="608"/>
      <c r="P18" s="608"/>
      <c r="Q18" s="609"/>
      <c r="R18" s="610">
        <v>142505</v>
      </c>
      <c r="S18" s="611"/>
      <c r="T18" s="611"/>
      <c r="U18" s="611"/>
      <c r="V18" s="611"/>
      <c r="W18" s="611"/>
      <c r="X18" s="611"/>
      <c r="Y18" s="612"/>
      <c r="Z18" s="613">
        <v>0.2</v>
      </c>
      <c r="AA18" s="613"/>
      <c r="AB18" s="613"/>
      <c r="AC18" s="613"/>
      <c r="AD18" s="614">
        <v>142505</v>
      </c>
      <c r="AE18" s="614"/>
      <c r="AF18" s="614"/>
      <c r="AG18" s="614"/>
      <c r="AH18" s="614"/>
      <c r="AI18" s="614"/>
      <c r="AJ18" s="614"/>
      <c r="AK18" s="614"/>
      <c r="AL18" s="615">
        <v>0.4</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15">
      <c r="B19" s="607" t="s">
        <v>259</v>
      </c>
      <c r="C19" s="608"/>
      <c r="D19" s="608"/>
      <c r="E19" s="608"/>
      <c r="F19" s="608"/>
      <c r="G19" s="608"/>
      <c r="H19" s="608"/>
      <c r="I19" s="608"/>
      <c r="J19" s="608"/>
      <c r="K19" s="608"/>
      <c r="L19" s="608"/>
      <c r="M19" s="608"/>
      <c r="N19" s="608"/>
      <c r="O19" s="608"/>
      <c r="P19" s="608"/>
      <c r="Q19" s="609"/>
      <c r="R19" s="610">
        <v>562318</v>
      </c>
      <c r="S19" s="611"/>
      <c r="T19" s="611"/>
      <c r="U19" s="611"/>
      <c r="V19" s="611"/>
      <c r="W19" s="611"/>
      <c r="X19" s="611"/>
      <c r="Y19" s="612"/>
      <c r="Z19" s="613">
        <v>0.9</v>
      </c>
      <c r="AA19" s="613"/>
      <c r="AB19" s="613"/>
      <c r="AC19" s="613"/>
      <c r="AD19" s="614">
        <v>562318</v>
      </c>
      <c r="AE19" s="614"/>
      <c r="AF19" s="614"/>
      <c r="AG19" s="614"/>
      <c r="AH19" s="614"/>
      <c r="AI19" s="614"/>
      <c r="AJ19" s="614"/>
      <c r="AK19" s="614"/>
      <c r="AL19" s="615">
        <v>1.7</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2308559</v>
      </c>
      <c r="BH19" s="611"/>
      <c r="BI19" s="611"/>
      <c r="BJ19" s="611"/>
      <c r="BK19" s="611"/>
      <c r="BL19" s="611"/>
      <c r="BM19" s="611"/>
      <c r="BN19" s="612"/>
      <c r="BO19" s="613">
        <v>7.5</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15">
      <c r="B20" s="623" t="s">
        <v>262</v>
      </c>
      <c r="C20" s="624"/>
      <c r="D20" s="624"/>
      <c r="E20" s="624"/>
      <c r="F20" s="624"/>
      <c r="G20" s="624"/>
      <c r="H20" s="624"/>
      <c r="I20" s="624"/>
      <c r="J20" s="624"/>
      <c r="K20" s="624"/>
      <c r="L20" s="624"/>
      <c r="M20" s="624"/>
      <c r="N20" s="624"/>
      <c r="O20" s="624"/>
      <c r="P20" s="624"/>
      <c r="Q20" s="625"/>
      <c r="R20" s="610">
        <v>19027</v>
      </c>
      <c r="S20" s="611"/>
      <c r="T20" s="611"/>
      <c r="U20" s="611"/>
      <c r="V20" s="611"/>
      <c r="W20" s="611"/>
      <c r="X20" s="611"/>
      <c r="Y20" s="612"/>
      <c r="Z20" s="613">
        <v>0</v>
      </c>
      <c r="AA20" s="613"/>
      <c r="AB20" s="613"/>
      <c r="AC20" s="613"/>
      <c r="AD20" s="614">
        <v>19027</v>
      </c>
      <c r="AE20" s="614"/>
      <c r="AF20" s="614"/>
      <c r="AG20" s="614"/>
      <c r="AH20" s="614"/>
      <c r="AI20" s="614"/>
      <c r="AJ20" s="614"/>
      <c r="AK20" s="614"/>
      <c r="AL20" s="615">
        <v>0.1</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2308559</v>
      </c>
      <c r="BH20" s="611"/>
      <c r="BI20" s="611"/>
      <c r="BJ20" s="611"/>
      <c r="BK20" s="611"/>
      <c r="BL20" s="611"/>
      <c r="BM20" s="611"/>
      <c r="BN20" s="612"/>
      <c r="BO20" s="613">
        <v>7.5</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60690197</v>
      </c>
      <c r="CS20" s="611"/>
      <c r="CT20" s="611"/>
      <c r="CU20" s="611"/>
      <c r="CV20" s="611"/>
      <c r="CW20" s="611"/>
      <c r="CX20" s="611"/>
      <c r="CY20" s="612"/>
      <c r="CZ20" s="613">
        <v>100</v>
      </c>
      <c r="DA20" s="613"/>
      <c r="DB20" s="613"/>
      <c r="DC20" s="613"/>
      <c r="DD20" s="619">
        <v>14704816</v>
      </c>
      <c r="DE20" s="611"/>
      <c r="DF20" s="611"/>
      <c r="DG20" s="611"/>
      <c r="DH20" s="611"/>
      <c r="DI20" s="611"/>
      <c r="DJ20" s="611"/>
      <c r="DK20" s="611"/>
      <c r="DL20" s="611"/>
      <c r="DM20" s="611"/>
      <c r="DN20" s="611"/>
      <c r="DO20" s="611"/>
      <c r="DP20" s="612"/>
      <c r="DQ20" s="619">
        <v>38847661</v>
      </c>
      <c r="DR20" s="611"/>
      <c r="DS20" s="611"/>
      <c r="DT20" s="611"/>
      <c r="DU20" s="611"/>
      <c r="DV20" s="611"/>
      <c r="DW20" s="611"/>
      <c r="DX20" s="611"/>
      <c r="DY20" s="611"/>
      <c r="DZ20" s="611"/>
      <c r="EA20" s="611"/>
      <c r="EB20" s="611"/>
      <c r="EC20" s="620"/>
    </row>
    <row r="21" spans="2:133" ht="11.25" customHeight="1" x14ac:dyDescent="0.15">
      <c r="B21" s="607" t="s">
        <v>265</v>
      </c>
      <c r="C21" s="608"/>
      <c r="D21" s="608"/>
      <c r="E21" s="608"/>
      <c r="F21" s="608"/>
      <c r="G21" s="608"/>
      <c r="H21" s="608"/>
      <c r="I21" s="608"/>
      <c r="J21" s="608"/>
      <c r="K21" s="608"/>
      <c r="L21" s="608"/>
      <c r="M21" s="608"/>
      <c r="N21" s="608"/>
      <c r="O21" s="608"/>
      <c r="P21" s="608"/>
      <c r="Q21" s="609"/>
      <c r="R21" s="610">
        <v>33072</v>
      </c>
      <c r="S21" s="611"/>
      <c r="T21" s="611"/>
      <c r="U21" s="611"/>
      <c r="V21" s="611"/>
      <c r="W21" s="611"/>
      <c r="X21" s="611"/>
      <c r="Y21" s="612"/>
      <c r="Z21" s="613">
        <v>0.1</v>
      </c>
      <c r="AA21" s="613"/>
      <c r="AB21" s="613"/>
      <c r="AC21" s="613"/>
      <c r="AD21" s="614" t="s">
        <v>122</v>
      </c>
      <c r="AE21" s="614"/>
      <c r="AF21" s="614"/>
      <c r="AG21" s="614"/>
      <c r="AH21" s="614"/>
      <c r="AI21" s="614"/>
      <c r="AJ21" s="614"/>
      <c r="AK21" s="614"/>
      <c r="AL21" s="615" t="s">
        <v>122</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v>10530</v>
      </c>
      <c r="BH21" s="611"/>
      <c r="BI21" s="611"/>
      <c r="BJ21" s="611"/>
      <c r="BK21" s="611"/>
      <c r="BL21" s="611"/>
      <c r="BM21" s="611"/>
      <c r="BN21" s="612"/>
      <c r="BO21" s="613">
        <v>0</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15">
      <c r="B22" s="607" t="s">
        <v>267</v>
      </c>
      <c r="C22" s="608"/>
      <c r="D22" s="608"/>
      <c r="E22" s="608"/>
      <c r="F22" s="608"/>
      <c r="G22" s="608"/>
      <c r="H22" s="608"/>
      <c r="I22" s="608"/>
      <c r="J22" s="608"/>
      <c r="K22" s="608"/>
      <c r="L22" s="608"/>
      <c r="M22" s="608"/>
      <c r="N22" s="608"/>
      <c r="O22" s="608"/>
      <c r="P22" s="608"/>
      <c r="Q22" s="609"/>
      <c r="R22" s="610" t="s">
        <v>122</v>
      </c>
      <c r="S22" s="611"/>
      <c r="T22" s="611"/>
      <c r="U22" s="611"/>
      <c r="V22" s="611"/>
      <c r="W22" s="611"/>
      <c r="X22" s="611"/>
      <c r="Y22" s="612"/>
      <c r="Z22" s="613" t="s">
        <v>122</v>
      </c>
      <c r="AA22" s="613"/>
      <c r="AB22" s="613"/>
      <c r="AC22" s="613"/>
      <c r="AD22" s="614" t="s">
        <v>122</v>
      </c>
      <c r="AE22" s="614"/>
      <c r="AF22" s="614"/>
      <c r="AG22" s="614"/>
      <c r="AH22" s="614"/>
      <c r="AI22" s="614"/>
      <c r="AJ22" s="614"/>
      <c r="AK22" s="614"/>
      <c r="AL22" s="615" t="s">
        <v>122</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270</v>
      </c>
      <c r="C23" s="608"/>
      <c r="D23" s="608"/>
      <c r="E23" s="608"/>
      <c r="F23" s="608"/>
      <c r="G23" s="608"/>
      <c r="H23" s="608"/>
      <c r="I23" s="608"/>
      <c r="J23" s="608"/>
      <c r="K23" s="608"/>
      <c r="L23" s="608"/>
      <c r="M23" s="608"/>
      <c r="N23" s="608"/>
      <c r="O23" s="608"/>
      <c r="P23" s="608"/>
      <c r="Q23" s="609"/>
      <c r="R23" s="610">
        <v>33072</v>
      </c>
      <c r="S23" s="611"/>
      <c r="T23" s="611"/>
      <c r="U23" s="611"/>
      <c r="V23" s="611"/>
      <c r="W23" s="611"/>
      <c r="X23" s="611"/>
      <c r="Y23" s="612"/>
      <c r="Z23" s="613">
        <v>0.1</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v>2298029</v>
      </c>
      <c r="BH23" s="611"/>
      <c r="BI23" s="611"/>
      <c r="BJ23" s="611"/>
      <c r="BK23" s="611"/>
      <c r="BL23" s="611"/>
      <c r="BM23" s="611"/>
      <c r="BN23" s="612"/>
      <c r="BO23" s="613">
        <v>7.5</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15">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23699927</v>
      </c>
      <c r="CS24" s="600"/>
      <c r="CT24" s="600"/>
      <c r="CU24" s="600"/>
      <c r="CV24" s="600"/>
      <c r="CW24" s="600"/>
      <c r="CX24" s="600"/>
      <c r="CY24" s="601"/>
      <c r="CZ24" s="604">
        <v>39.1</v>
      </c>
      <c r="DA24" s="605"/>
      <c r="DB24" s="605"/>
      <c r="DC24" s="621"/>
      <c r="DD24" s="642">
        <v>15875637</v>
      </c>
      <c r="DE24" s="600"/>
      <c r="DF24" s="600"/>
      <c r="DG24" s="600"/>
      <c r="DH24" s="600"/>
      <c r="DI24" s="600"/>
      <c r="DJ24" s="600"/>
      <c r="DK24" s="601"/>
      <c r="DL24" s="642">
        <v>15281587</v>
      </c>
      <c r="DM24" s="600"/>
      <c r="DN24" s="600"/>
      <c r="DO24" s="600"/>
      <c r="DP24" s="600"/>
      <c r="DQ24" s="600"/>
      <c r="DR24" s="600"/>
      <c r="DS24" s="600"/>
      <c r="DT24" s="600"/>
      <c r="DU24" s="600"/>
      <c r="DV24" s="601"/>
      <c r="DW24" s="604">
        <v>44.9</v>
      </c>
      <c r="DX24" s="605"/>
      <c r="DY24" s="605"/>
      <c r="DZ24" s="605"/>
      <c r="EA24" s="605"/>
      <c r="EB24" s="605"/>
      <c r="EC24" s="606"/>
    </row>
    <row r="25" spans="2:133" ht="11.25" customHeight="1" x14ac:dyDescent="0.15">
      <c r="B25" s="607" t="s">
        <v>280</v>
      </c>
      <c r="C25" s="608"/>
      <c r="D25" s="608"/>
      <c r="E25" s="608"/>
      <c r="F25" s="608"/>
      <c r="G25" s="608"/>
      <c r="H25" s="608"/>
      <c r="I25" s="608"/>
      <c r="J25" s="608"/>
      <c r="K25" s="608"/>
      <c r="L25" s="608"/>
      <c r="M25" s="608"/>
      <c r="N25" s="608"/>
      <c r="O25" s="608"/>
      <c r="P25" s="608"/>
      <c r="Q25" s="609"/>
      <c r="R25" s="610">
        <v>36199079</v>
      </c>
      <c r="S25" s="611"/>
      <c r="T25" s="611"/>
      <c r="U25" s="611"/>
      <c r="V25" s="611"/>
      <c r="W25" s="611"/>
      <c r="X25" s="611"/>
      <c r="Y25" s="612"/>
      <c r="Z25" s="613">
        <v>54.9</v>
      </c>
      <c r="AA25" s="613"/>
      <c r="AB25" s="613"/>
      <c r="AC25" s="613"/>
      <c r="AD25" s="614">
        <v>33867978</v>
      </c>
      <c r="AE25" s="614"/>
      <c r="AF25" s="614"/>
      <c r="AG25" s="614"/>
      <c r="AH25" s="614"/>
      <c r="AI25" s="614"/>
      <c r="AJ25" s="614"/>
      <c r="AK25" s="614"/>
      <c r="AL25" s="615">
        <v>99.5</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9538264</v>
      </c>
      <c r="CS25" s="643"/>
      <c r="CT25" s="643"/>
      <c r="CU25" s="643"/>
      <c r="CV25" s="643"/>
      <c r="CW25" s="643"/>
      <c r="CX25" s="643"/>
      <c r="CY25" s="644"/>
      <c r="CZ25" s="615">
        <v>15.7</v>
      </c>
      <c r="DA25" s="640"/>
      <c r="DB25" s="640"/>
      <c r="DC25" s="645"/>
      <c r="DD25" s="619">
        <v>8834918</v>
      </c>
      <c r="DE25" s="643"/>
      <c r="DF25" s="643"/>
      <c r="DG25" s="643"/>
      <c r="DH25" s="643"/>
      <c r="DI25" s="643"/>
      <c r="DJ25" s="643"/>
      <c r="DK25" s="644"/>
      <c r="DL25" s="619">
        <v>8545055</v>
      </c>
      <c r="DM25" s="643"/>
      <c r="DN25" s="643"/>
      <c r="DO25" s="643"/>
      <c r="DP25" s="643"/>
      <c r="DQ25" s="643"/>
      <c r="DR25" s="643"/>
      <c r="DS25" s="643"/>
      <c r="DT25" s="643"/>
      <c r="DU25" s="643"/>
      <c r="DV25" s="644"/>
      <c r="DW25" s="615">
        <v>25.1</v>
      </c>
      <c r="DX25" s="640"/>
      <c r="DY25" s="640"/>
      <c r="DZ25" s="640"/>
      <c r="EA25" s="640"/>
      <c r="EB25" s="640"/>
      <c r="EC25" s="641"/>
    </row>
    <row r="26" spans="2:133" ht="11.25" customHeight="1" x14ac:dyDescent="0.15">
      <c r="B26" s="607" t="s">
        <v>283</v>
      </c>
      <c r="C26" s="608"/>
      <c r="D26" s="608"/>
      <c r="E26" s="608"/>
      <c r="F26" s="608"/>
      <c r="G26" s="608"/>
      <c r="H26" s="608"/>
      <c r="I26" s="608"/>
      <c r="J26" s="608"/>
      <c r="K26" s="608"/>
      <c r="L26" s="608"/>
      <c r="M26" s="608"/>
      <c r="N26" s="608"/>
      <c r="O26" s="608"/>
      <c r="P26" s="608"/>
      <c r="Q26" s="609"/>
      <c r="R26" s="610">
        <v>12827</v>
      </c>
      <c r="S26" s="611"/>
      <c r="T26" s="611"/>
      <c r="U26" s="611"/>
      <c r="V26" s="611"/>
      <c r="W26" s="611"/>
      <c r="X26" s="611"/>
      <c r="Y26" s="612"/>
      <c r="Z26" s="613">
        <v>0</v>
      </c>
      <c r="AA26" s="613"/>
      <c r="AB26" s="613"/>
      <c r="AC26" s="613"/>
      <c r="AD26" s="614">
        <v>12827</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5406724</v>
      </c>
      <c r="CS26" s="611"/>
      <c r="CT26" s="611"/>
      <c r="CU26" s="611"/>
      <c r="CV26" s="611"/>
      <c r="CW26" s="611"/>
      <c r="CX26" s="611"/>
      <c r="CY26" s="612"/>
      <c r="CZ26" s="615">
        <v>8.9</v>
      </c>
      <c r="DA26" s="640"/>
      <c r="DB26" s="640"/>
      <c r="DC26" s="645"/>
      <c r="DD26" s="619">
        <v>5010611</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15">
      <c r="B27" s="607" t="s">
        <v>286</v>
      </c>
      <c r="C27" s="608"/>
      <c r="D27" s="608"/>
      <c r="E27" s="608"/>
      <c r="F27" s="608"/>
      <c r="G27" s="608"/>
      <c r="H27" s="608"/>
      <c r="I27" s="608"/>
      <c r="J27" s="608"/>
      <c r="K27" s="608"/>
      <c r="L27" s="608"/>
      <c r="M27" s="608"/>
      <c r="N27" s="608"/>
      <c r="O27" s="608"/>
      <c r="P27" s="608"/>
      <c r="Q27" s="609"/>
      <c r="R27" s="610">
        <v>386608</v>
      </c>
      <c r="S27" s="611"/>
      <c r="T27" s="611"/>
      <c r="U27" s="611"/>
      <c r="V27" s="611"/>
      <c r="W27" s="611"/>
      <c r="X27" s="611"/>
      <c r="Y27" s="612"/>
      <c r="Z27" s="613">
        <v>0.6</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30754158</v>
      </c>
      <c r="BH27" s="611"/>
      <c r="BI27" s="611"/>
      <c r="BJ27" s="611"/>
      <c r="BK27" s="611"/>
      <c r="BL27" s="611"/>
      <c r="BM27" s="611"/>
      <c r="BN27" s="612"/>
      <c r="BO27" s="613">
        <v>100</v>
      </c>
      <c r="BP27" s="613"/>
      <c r="BQ27" s="613"/>
      <c r="BR27" s="613"/>
      <c r="BS27" s="614" t="s">
        <v>122</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12092300</v>
      </c>
      <c r="CS27" s="643"/>
      <c r="CT27" s="643"/>
      <c r="CU27" s="643"/>
      <c r="CV27" s="643"/>
      <c r="CW27" s="643"/>
      <c r="CX27" s="643"/>
      <c r="CY27" s="644"/>
      <c r="CZ27" s="615">
        <v>19.899999999999999</v>
      </c>
      <c r="DA27" s="640"/>
      <c r="DB27" s="640"/>
      <c r="DC27" s="645"/>
      <c r="DD27" s="619">
        <v>4971356</v>
      </c>
      <c r="DE27" s="643"/>
      <c r="DF27" s="643"/>
      <c r="DG27" s="643"/>
      <c r="DH27" s="643"/>
      <c r="DI27" s="643"/>
      <c r="DJ27" s="643"/>
      <c r="DK27" s="644"/>
      <c r="DL27" s="619">
        <v>4667169</v>
      </c>
      <c r="DM27" s="643"/>
      <c r="DN27" s="643"/>
      <c r="DO27" s="643"/>
      <c r="DP27" s="643"/>
      <c r="DQ27" s="643"/>
      <c r="DR27" s="643"/>
      <c r="DS27" s="643"/>
      <c r="DT27" s="643"/>
      <c r="DU27" s="643"/>
      <c r="DV27" s="644"/>
      <c r="DW27" s="615">
        <v>13.7</v>
      </c>
      <c r="DX27" s="640"/>
      <c r="DY27" s="640"/>
      <c r="DZ27" s="640"/>
      <c r="EA27" s="640"/>
      <c r="EB27" s="640"/>
      <c r="EC27" s="641"/>
    </row>
    <row r="28" spans="2:133" ht="11.25" customHeight="1" x14ac:dyDescent="0.15">
      <c r="B28" s="607" t="s">
        <v>289</v>
      </c>
      <c r="C28" s="608"/>
      <c r="D28" s="608"/>
      <c r="E28" s="608"/>
      <c r="F28" s="608"/>
      <c r="G28" s="608"/>
      <c r="H28" s="608"/>
      <c r="I28" s="608"/>
      <c r="J28" s="608"/>
      <c r="K28" s="608"/>
      <c r="L28" s="608"/>
      <c r="M28" s="608"/>
      <c r="N28" s="608"/>
      <c r="O28" s="608"/>
      <c r="P28" s="608"/>
      <c r="Q28" s="609"/>
      <c r="R28" s="610">
        <v>401158</v>
      </c>
      <c r="S28" s="611"/>
      <c r="T28" s="611"/>
      <c r="U28" s="611"/>
      <c r="V28" s="611"/>
      <c r="W28" s="611"/>
      <c r="X28" s="611"/>
      <c r="Y28" s="612"/>
      <c r="Z28" s="613">
        <v>0.6</v>
      </c>
      <c r="AA28" s="613"/>
      <c r="AB28" s="613"/>
      <c r="AC28" s="613"/>
      <c r="AD28" s="614">
        <v>81776</v>
      </c>
      <c r="AE28" s="614"/>
      <c r="AF28" s="614"/>
      <c r="AG28" s="614"/>
      <c r="AH28" s="614"/>
      <c r="AI28" s="614"/>
      <c r="AJ28" s="614"/>
      <c r="AK28" s="614"/>
      <c r="AL28" s="615">
        <v>0.2</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2069363</v>
      </c>
      <c r="CS28" s="611"/>
      <c r="CT28" s="611"/>
      <c r="CU28" s="611"/>
      <c r="CV28" s="611"/>
      <c r="CW28" s="611"/>
      <c r="CX28" s="611"/>
      <c r="CY28" s="612"/>
      <c r="CZ28" s="615">
        <v>3.4</v>
      </c>
      <c r="DA28" s="640"/>
      <c r="DB28" s="640"/>
      <c r="DC28" s="645"/>
      <c r="DD28" s="619">
        <v>2069363</v>
      </c>
      <c r="DE28" s="611"/>
      <c r="DF28" s="611"/>
      <c r="DG28" s="611"/>
      <c r="DH28" s="611"/>
      <c r="DI28" s="611"/>
      <c r="DJ28" s="611"/>
      <c r="DK28" s="612"/>
      <c r="DL28" s="619">
        <v>2069363</v>
      </c>
      <c r="DM28" s="611"/>
      <c r="DN28" s="611"/>
      <c r="DO28" s="611"/>
      <c r="DP28" s="611"/>
      <c r="DQ28" s="611"/>
      <c r="DR28" s="611"/>
      <c r="DS28" s="611"/>
      <c r="DT28" s="611"/>
      <c r="DU28" s="611"/>
      <c r="DV28" s="612"/>
      <c r="DW28" s="615">
        <v>6.1</v>
      </c>
      <c r="DX28" s="640"/>
      <c r="DY28" s="640"/>
      <c r="DZ28" s="640"/>
      <c r="EA28" s="640"/>
      <c r="EB28" s="640"/>
      <c r="EC28" s="641"/>
    </row>
    <row r="29" spans="2:133" ht="11.25" customHeight="1" x14ac:dyDescent="0.15">
      <c r="B29" s="607" t="s">
        <v>291</v>
      </c>
      <c r="C29" s="608"/>
      <c r="D29" s="608"/>
      <c r="E29" s="608"/>
      <c r="F29" s="608"/>
      <c r="G29" s="608"/>
      <c r="H29" s="608"/>
      <c r="I29" s="608"/>
      <c r="J29" s="608"/>
      <c r="K29" s="608"/>
      <c r="L29" s="608"/>
      <c r="M29" s="608"/>
      <c r="N29" s="608"/>
      <c r="O29" s="608"/>
      <c r="P29" s="608"/>
      <c r="Q29" s="609"/>
      <c r="R29" s="610">
        <v>129565</v>
      </c>
      <c r="S29" s="611"/>
      <c r="T29" s="611"/>
      <c r="U29" s="611"/>
      <c r="V29" s="611"/>
      <c r="W29" s="611"/>
      <c r="X29" s="611"/>
      <c r="Y29" s="612"/>
      <c r="Z29" s="613">
        <v>0.2</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292</v>
      </c>
      <c r="CE29" s="649"/>
      <c r="CF29" s="607" t="s">
        <v>66</v>
      </c>
      <c r="CG29" s="608"/>
      <c r="CH29" s="608"/>
      <c r="CI29" s="608"/>
      <c r="CJ29" s="608"/>
      <c r="CK29" s="608"/>
      <c r="CL29" s="608"/>
      <c r="CM29" s="608"/>
      <c r="CN29" s="608"/>
      <c r="CO29" s="608"/>
      <c r="CP29" s="608"/>
      <c r="CQ29" s="609"/>
      <c r="CR29" s="610">
        <v>2069363</v>
      </c>
      <c r="CS29" s="643"/>
      <c r="CT29" s="643"/>
      <c r="CU29" s="643"/>
      <c r="CV29" s="643"/>
      <c r="CW29" s="643"/>
      <c r="CX29" s="643"/>
      <c r="CY29" s="644"/>
      <c r="CZ29" s="615">
        <v>3.4</v>
      </c>
      <c r="DA29" s="640"/>
      <c r="DB29" s="640"/>
      <c r="DC29" s="645"/>
      <c r="DD29" s="619">
        <v>2069363</v>
      </c>
      <c r="DE29" s="643"/>
      <c r="DF29" s="643"/>
      <c r="DG29" s="643"/>
      <c r="DH29" s="643"/>
      <c r="DI29" s="643"/>
      <c r="DJ29" s="643"/>
      <c r="DK29" s="644"/>
      <c r="DL29" s="619">
        <v>2069363</v>
      </c>
      <c r="DM29" s="643"/>
      <c r="DN29" s="643"/>
      <c r="DO29" s="643"/>
      <c r="DP29" s="643"/>
      <c r="DQ29" s="643"/>
      <c r="DR29" s="643"/>
      <c r="DS29" s="643"/>
      <c r="DT29" s="643"/>
      <c r="DU29" s="643"/>
      <c r="DV29" s="644"/>
      <c r="DW29" s="615">
        <v>6.1</v>
      </c>
      <c r="DX29" s="640"/>
      <c r="DY29" s="640"/>
      <c r="DZ29" s="640"/>
      <c r="EA29" s="640"/>
      <c r="EB29" s="640"/>
      <c r="EC29" s="641"/>
    </row>
    <row r="30" spans="2:133" ht="11.25" customHeight="1" x14ac:dyDescent="0.15">
      <c r="B30" s="607" t="s">
        <v>293</v>
      </c>
      <c r="C30" s="608"/>
      <c r="D30" s="608"/>
      <c r="E30" s="608"/>
      <c r="F30" s="608"/>
      <c r="G30" s="608"/>
      <c r="H30" s="608"/>
      <c r="I30" s="608"/>
      <c r="J30" s="608"/>
      <c r="K30" s="608"/>
      <c r="L30" s="608"/>
      <c r="M30" s="608"/>
      <c r="N30" s="608"/>
      <c r="O30" s="608"/>
      <c r="P30" s="608"/>
      <c r="Q30" s="609"/>
      <c r="R30" s="610">
        <v>11852977</v>
      </c>
      <c r="S30" s="611"/>
      <c r="T30" s="611"/>
      <c r="U30" s="611"/>
      <c r="V30" s="611"/>
      <c r="W30" s="611"/>
      <c r="X30" s="611"/>
      <c r="Y30" s="612"/>
      <c r="Z30" s="613">
        <v>18</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46"/>
      <c r="BI30" s="646"/>
      <c r="BJ30" s="646"/>
      <c r="BK30" s="646"/>
      <c r="BL30" s="646"/>
      <c r="BM30" s="646"/>
      <c r="BN30" s="646"/>
      <c r="BO30" s="646"/>
      <c r="BP30" s="646"/>
      <c r="BQ30" s="647"/>
      <c r="BR30" s="592" t="s">
        <v>295</v>
      </c>
      <c r="BS30" s="646"/>
      <c r="BT30" s="646"/>
      <c r="BU30" s="646"/>
      <c r="BV30" s="646"/>
      <c r="BW30" s="646"/>
      <c r="BX30" s="646"/>
      <c r="BY30" s="646"/>
      <c r="BZ30" s="646"/>
      <c r="CA30" s="646"/>
      <c r="CB30" s="647"/>
      <c r="CD30" s="650"/>
      <c r="CE30" s="651"/>
      <c r="CF30" s="607" t="s">
        <v>296</v>
      </c>
      <c r="CG30" s="608"/>
      <c r="CH30" s="608"/>
      <c r="CI30" s="608"/>
      <c r="CJ30" s="608"/>
      <c r="CK30" s="608"/>
      <c r="CL30" s="608"/>
      <c r="CM30" s="608"/>
      <c r="CN30" s="608"/>
      <c r="CO30" s="608"/>
      <c r="CP30" s="608"/>
      <c r="CQ30" s="609"/>
      <c r="CR30" s="610">
        <v>1907112</v>
      </c>
      <c r="CS30" s="611"/>
      <c r="CT30" s="611"/>
      <c r="CU30" s="611"/>
      <c r="CV30" s="611"/>
      <c r="CW30" s="611"/>
      <c r="CX30" s="611"/>
      <c r="CY30" s="612"/>
      <c r="CZ30" s="615">
        <v>3.1</v>
      </c>
      <c r="DA30" s="640"/>
      <c r="DB30" s="640"/>
      <c r="DC30" s="645"/>
      <c r="DD30" s="619">
        <v>1907112</v>
      </c>
      <c r="DE30" s="611"/>
      <c r="DF30" s="611"/>
      <c r="DG30" s="611"/>
      <c r="DH30" s="611"/>
      <c r="DI30" s="611"/>
      <c r="DJ30" s="611"/>
      <c r="DK30" s="612"/>
      <c r="DL30" s="619">
        <v>1907112</v>
      </c>
      <c r="DM30" s="611"/>
      <c r="DN30" s="611"/>
      <c r="DO30" s="611"/>
      <c r="DP30" s="611"/>
      <c r="DQ30" s="611"/>
      <c r="DR30" s="611"/>
      <c r="DS30" s="611"/>
      <c r="DT30" s="611"/>
      <c r="DU30" s="611"/>
      <c r="DV30" s="612"/>
      <c r="DW30" s="615">
        <v>5.6</v>
      </c>
      <c r="DX30" s="640"/>
      <c r="DY30" s="640"/>
      <c r="DZ30" s="640"/>
      <c r="EA30" s="640"/>
      <c r="EB30" s="640"/>
      <c r="EC30" s="641"/>
    </row>
    <row r="31" spans="2:133" ht="11.25" customHeight="1" x14ac:dyDescent="0.15">
      <c r="B31" s="623" t="s">
        <v>297</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8" t="s">
        <v>298</v>
      </c>
      <c r="AQ31" s="659"/>
      <c r="AR31" s="659"/>
      <c r="AS31" s="659"/>
      <c r="AT31" s="664" t="s">
        <v>299</v>
      </c>
      <c r="AU31" s="200"/>
      <c r="AV31" s="200"/>
      <c r="AW31" s="200"/>
      <c r="AX31" s="596" t="s">
        <v>177</v>
      </c>
      <c r="AY31" s="597"/>
      <c r="AZ31" s="597"/>
      <c r="BA31" s="597"/>
      <c r="BB31" s="597"/>
      <c r="BC31" s="597"/>
      <c r="BD31" s="597"/>
      <c r="BE31" s="597"/>
      <c r="BF31" s="598"/>
      <c r="BG31" s="657">
        <v>99.6</v>
      </c>
      <c r="BH31" s="654"/>
      <c r="BI31" s="654"/>
      <c r="BJ31" s="654"/>
      <c r="BK31" s="654"/>
      <c r="BL31" s="654"/>
      <c r="BM31" s="605">
        <v>98.7</v>
      </c>
      <c r="BN31" s="654"/>
      <c r="BO31" s="654"/>
      <c r="BP31" s="654"/>
      <c r="BQ31" s="655"/>
      <c r="BR31" s="657">
        <v>99.5</v>
      </c>
      <c r="BS31" s="654"/>
      <c r="BT31" s="654"/>
      <c r="BU31" s="654"/>
      <c r="BV31" s="654"/>
      <c r="BW31" s="654"/>
      <c r="BX31" s="605">
        <v>98.6</v>
      </c>
      <c r="BY31" s="654"/>
      <c r="BZ31" s="654"/>
      <c r="CA31" s="654"/>
      <c r="CB31" s="655"/>
      <c r="CD31" s="650"/>
      <c r="CE31" s="651"/>
      <c r="CF31" s="607" t="s">
        <v>300</v>
      </c>
      <c r="CG31" s="608"/>
      <c r="CH31" s="608"/>
      <c r="CI31" s="608"/>
      <c r="CJ31" s="608"/>
      <c r="CK31" s="608"/>
      <c r="CL31" s="608"/>
      <c r="CM31" s="608"/>
      <c r="CN31" s="608"/>
      <c r="CO31" s="608"/>
      <c r="CP31" s="608"/>
      <c r="CQ31" s="609"/>
      <c r="CR31" s="610">
        <v>162251</v>
      </c>
      <c r="CS31" s="643"/>
      <c r="CT31" s="643"/>
      <c r="CU31" s="643"/>
      <c r="CV31" s="643"/>
      <c r="CW31" s="643"/>
      <c r="CX31" s="643"/>
      <c r="CY31" s="644"/>
      <c r="CZ31" s="615">
        <v>0.3</v>
      </c>
      <c r="DA31" s="640"/>
      <c r="DB31" s="640"/>
      <c r="DC31" s="645"/>
      <c r="DD31" s="619">
        <v>162251</v>
      </c>
      <c r="DE31" s="643"/>
      <c r="DF31" s="643"/>
      <c r="DG31" s="643"/>
      <c r="DH31" s="643"/>
      <c r="DI31" s="643"/>
      <c r="DJ31" s="643"/>
      <c r="DK31" s="644"/>
      <c r="DL31" s="619">
        <v>162251</v>
      </c>
      <c r="DM31" s="643"/>
      <c r="DN31" s="643"/>
      <c r="DO31" s="643"/>
      <c r="DP31" s="643"/>
      <c r="DQ31" s="643"/>
      <c r="DR31" s="643"/>
      <c r="DS31" s="643"/>
      <c r="DT31" s="643"/>
      <c r="DU31" s="643"/>
      <c r="DV31" s="644"/>
      <c r="DW31" s="615">
        <v>0.5</v>
      </c>
      <c r="DX31" s="640"/>
      <c r="DY31" s="640"/>
      <c r="DZ31" s="640"/>
      <c r="EA31" s="640"/>
      <c r="EB31" s="640"/>
      <c r="EC31" s="641"/>
    </row>
    <row r="32" spans="2:133" ht="11.25" customHeight="1" x14ac:dyDescent="0.15">
      <c r="B32" s="607" t="s">
        <v>301</v>
      </c>
      <c r="C32" s="608"/>
      <c r="D32" s="608"/>
      <c r="E32" s="608"/>
      <c r="F32" s="608"/>
      <c r="G32" s="608"/>
      <c r="H32" s="608"/>
      <c r="I32" s="608"/>
      <c r="J32" s="608"/>
      <c r="K32" s="608"/>
      <c r="L32" s="608"/>
      <c r="M32" s="608"/>
      <c r="N32" s="608"/>
      <c r="O32" s="608"/>
      <c r="P32" s="608"/>
      <c r="Q32" s="609"/>
      <c r="R32" s="610">
        <v>2851736</v>
      </c>
      <c r="S32" s="611"/>
      <c r="T32" s="611"/>
      <c r="U32" s="611"/>
      <c r="V32" s="611"/>
      <c r="W32" s="611"/>
      <c r="X32" s="611"/>
      <c r="Y32" s="612"/>
      <c r="Z32" s="613">
        <v>4.3</v>
      </c>
      <c r="AA32" s="613"/>
      <c r="AB32" s="613"/>
      <c r="AC32" s="613"/>
      <c r="AD32" s="614" t="s">
        <v>122</v>
      </c>
      <c r="AE32" s="614"/>
      <c r="AF32" s="614"/>
      <c r="AG32" s="614"/>
      <c r="AH32" s="614"/>
      <c r="AI32" s="614"/>
      <c r="AJ32" s="614"/>
      <c r="AK32" s="614"/>
      <c r="AL32" s="615" t="s">
        <v>122</v>
      </c>
      <c r="AM32" s="616"/>
      <c r="AN32" s="616"/>
      <c r="AO32" s="617"/>
      <c r="AP32" s="660"/>
      <c r="AQ32" s="661"/>
      <c r="AR32" s="661"/>
      <c r="AS32" s="661"/>
      <c r="AT32" s="665"/>
      <c r="AU32" s="196" t="s">
        <v>302</v>
      </c>
      <c r="AX32" s="607" t="s">
        <v>303</v>
      </c>
      <c r="AY32" s="608"/>
      <c r="AZ32" s="608"/>
      <c r="BA32" s="608"/>
      <c r="BB32" s="608"/>
      <c r="BC32" s="608"/>
      <c r="BD32" s="608"/>
      <c r="BE32" s="608"/>
      <c r="BF32" s="609"/>
      <c r="BG32" s="667">
        <v>99.1</v>
      </c>
      <c r="BH32" s="643"/>
      <c r="BI32" s="643"/>
      <c r="BJ32" s="643"/>
      <c r="BK32" s="643"/>
      <c r="BL32" s="643"/>
      <c r="BM32" s="616">
        <v>96.9</v>
      </c>
      <c r="BN32" s="643"/>
      <c r="BO32" s="643"/>
      <c r="BP32" s="643"/>
      <c r="BQ32" s="656"/>
      <c r="BR32" s="667">
        <v>99</v>
      </c>
      <c r="BS32" s="643"/>
      <c r="BT32" s="643"/>
      <c r="BU32" s="643"/>
      <c r="BV32" s="643"/>
      <c r="BW32" s="643"/>
      <c r="BX32" s="616">
        <v>96.6</v>
      </c>
      <c r="BY32" s="643"/>
      <c r="BZ32" s="643"/>
      <c r="CA32" s="643"/>
      <c r="CB32" s="656"/>
      <c r="CD32" s="652"/>
      <c r="CE32" s="653"/>
      <c r="CF32" s="607" t="s">
        <v>304</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0"/>
      <c r="DB32" s="640"/>
      <c r="DC32" s="645"/>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0"/>
      <c r="DY32" s="640"/>
      <c r="DZ32" s="640"/>
      <c r="EA32" s="640"/>
      <c r="EB32" s="640"/>
      <c r="EC32" s="641"/>
    </row>
    <row r="33" spans="2:133" ht="11.25" customHeight="1" x14ac:dyDescent="0.15">
      <c r="B33" s="607" t="s">
        <v>305</v>
      </c>
      <c r="C33" s="608"/>
      <c r="D33" s="608"/>
      <c r="E33" s="608"/>
      <c r="F33" s="608"/>
      <c r="G33" s="608"/>
      <c r="H33" s="608"/>
      <c r="I33" s="608"/>
      <c r="J33" s="608"/>
      <c r="K33" s="608"/>
      <c r="L33" s="608"/>
      <c r="M33" s="608"/>
      <c r="N33" s="608"/>
      <c r="O33" s="608"/>
      <c r="P33" s="608"/>
      <c r="Q33" s="609"/>
      <c r="R33" s="610">
        <v>914690</v>
      </c>
      <c r="S33" s="611"/>
      <c r="T33" s="611"/>
      <c r="U33" s="611"/>
      <c r="V33" s="611"/>
      <c r="W33" s="611"/>
      <c r="X33" s="611"/>
      <c r="Y33" s="612"/>
      <c r="Z33" s="613">
        <v>1.4</v>
      </c>
      <c r="AA33" s="613"/>
      <c r="AB33" s="613"/>
      <c r="AC33" s="613"/>
      <c r="AD33" s="614">
        <v>82178</v>
      </c>
      <c r="AE33" s="614"/>
      <c r="AF33" s="614"/>
      <c r="AG33" s="614"/>
      <c r="AH33" s="614"/>
      <c r="AI33" s="614"/>
      <c r="AJ33" s="614"/>
      <c r="AK33" s="614"/>
      <c r="AL33" s="615">
        <v>0.2</v>
      </c>
      <c r="AM33" s="616"/>
      <c r="AN33" s="616"/>
      <c r="AO33" s="617"/>
      <c r="AP33" s="662"/>
      <c r="AQ33" s="663"/>
      <c r="AR33" s="663"/>
      <c r="AS33" s="663"/>
      <c r="AT33" s="666"/>
      <c r="AU33" s="201"/>
      <c r="AV33" s="201"/>
      <c r="AW33" s="201"/>
      <c r="AX33" s="631" t="s">
        <v>306</v>
      </c>
      <c r="AY33" s="632"/>
      <c r="AZ33" s="632"/>
      <c r="BA33" s="632"/>
      <c r="BB33" s="632"/>
      <c r="BC33" s="632"/>
      <c r="BD33" s="632"/>
      <c r="BE33" s="632"/>
      <c r="BF33" s="633"/>
      <c r="BG33" s="668">
        <v>99.8</v>
      </c>
      <c r="BH33" s="669"/>
      <c r="BI33" s="669"/>
      <c r="BJ33" s="669"/>
      <c r="BK33" s="669"/>
      <c r="BL33" s="669"/>
      <c r="BM33" s="670">
        <v>99.5</v>
      </c>
      <c r="BN33" s="669"/>
      <c r="BO33" s="669"/>
      <c r="BP33" s="669"/>
      <c r="BQ33" s="671"/>
      <c r="BR33" s="668">
        <v>99.8</v>
      </c>
      <c r="BS33" s="669"/>
      <c r="BT33" s="669"/>
      <c r="BU33" s="669"/>
      <c r="BV33" s="669"/>
      <c r="BW33" s="669"/>
      <c r="BX33" s="670">
        <v>99.5</v>
      </c>
      <c r="BY33" s="669"/>
      <c r="BZ33" s="669"/>
      <c r="CA33" s="669"/>
      <c r="CB33" s="671"/>
      <c r="CD33" s="607" t="s">
        <v>307</v>
      </c>
      <c r="CE33" s="608"/>
      <c r="CF33" s="608"/>
      <c r="CG33" s="608"/>
      <c r="CH33" s="608"/>
      <c r="CI33" s="608"/>
      <c r="CJ33" s="608"/>
      <c r="CK33" s="608"/>
      <c r="CL33" s="608"/>
      <c r="CM33" s="608"/>
      <c r="CN33" s="608"/>
      <c r="CO33" s="608"/>
      <c r="CP33" s="608"/>
      <c r="CQ33" s="609"/>
      <c r="CR33" s="610">
        <v>22275709</v>
      </c>
      <c r="CS33" s="643"/>
      <c r="CT33" s="643"/>
      <c r="CU33" s="643"/>
      <c r="CV33" s="643"/>
      <c r="CW33" s="643"/>
      <c r="CX33" s="643"/>
      <c r="CY33" s="644"/>
      <c r="CZ33" s="615">
        <v>36.700000000000003</v>
      </c>
      <c r="DA33" s="640"/>
      <c r="DB33" s="640"/>
      <c r="DC33" s="645"/>
      <c r="DD33" s="619">
        <v>19169250</v>
      </c>
      <c r="DE33" s="643"/>
      <c r="DF33" s="643"/>
      <c r="DG33" s="643"/>
      <c r="DH33" s="643"/>
      <c r="DI33" s="643"/>
      <c r="DJ33" s="643"/>
      <c r="DK33" s="644"/>
      <c r="DL33" s="619">
        <v>13953925</v>
      </c>
      <c r="DM33" s="643"/>
      <c r="DN33" s="643"/>
      <c r="DO33" s="643"/>
      <c r="DP33" s="643"/>
      <c r="DQ33" s="643"/>
      <c r="DR33" s="643"/>
      <c r="DS33" s="643"/>
      <c r="DT33" s="643"/>
      <c r="DU33" s="643"/>
      <c r="DV33" s="644"/>
      <c r="DW33" s="615">
        <v>41</v>
      </c>
      <c r="DX33" s="640"/>
      <c r="DY33" s="640"/>
      <c r="DZ33" s="640"/>
      <c r="EA33" s="640"/>
      <c r="EB33" s="640"/>
      <c r="EC33" s="641"/>
    </row>
    <row r="34" spans="2:133" ht="11.25" customHeight="1" x14ac:dyDescent="0.15">
      <c r="B34" s="607" t="s">
        <v>308</v>
      </c>
      <c r="C34" s="608"/>
      <c r="D34" s="608"/>
      <c r="E34" s="608"/>
      <c r="F34" s="608"/>
      <c r="G34" s="608"/>
      <c r="H34" s="608"/>
      <c r="I34" s="608"/>
      <c r="J34" s="608"/>
      <c r="K34" s="608"/>
      <c r="L34" s="608"/>
      <c r="M34" s="608"/>
      <c r="N34" s="608"/>
      <c r="O34" s="608"/>
      <c r="P34" s="608"/>
      <c r="Q34" s="609"/>
      <c r="R34" s="610">
        <v>187750</v>
      </c>
      <c r="S34" s="611"/>
      <c r="T34" s="611"/>
      <c r="U34" s="611"/>
      <c r="V34" s="611"/>
      <c r="W34" s="611"/>
      <c r="X34" s="611"/>
      <c r="Y34" s="612"/>
      <c r="Z34" s="613">
        <v>0.3</v>
      </c>
      <c r="AA34" s="613"/>
      <c r="AB34" s="613"/>
      <c r="AC34" s="613"/>
      <c r="AD34" s="614" t="s">
        <v>122</v>
      </c>
      <c r="AE34" s="614"/>
      <c r="AF34" s="614"/>
      <c r="AG34" s="614"/>
      <c r="AH34" s="614"/>
      <c r="AI34" s="614"/>
      <c r="AJ34" s="614"/>
      <c r="AK34" s="614"/>
      <c r="AL34" s="615" t="s">
        <v>122</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309</v>
      </c>
      <c r="CE34" s="608"/>
      <c r="CF34" s="608"/>
      <c r="CG34" s="608"/>
      <c r="CH34" s="608"/>
      <c r="CI34" s="608"/>
      <c r="CJ34" s="608"/>
      <c r="CK34" s="608"/>
      <c r="CL34" s="608"/>
      <c r="CM34" s="608"/>
      <c r="CN34" s="608"/>
      <c r="CO34" s="608"/>
      <c r="CP34" s="608"/>
      <c r="CQ34" s="609"/>
      <c r="CR34" s="610">
        <v>9542160</v>
      </c>
      <c r="CS34" s="611"/>
      <c r="CT34" s="611"/>
      <c r="CU34" s="611"/>
      <c r="CV34" s="611"/>
      <c r="CW34" s="611"/>
      <c r="CX34" s="611"/>
      <c r="CY34" s="612"/>
      <c r="CZ34" s="615">
        <v>15.7</v>
      </c>
      <c r="DA34" s="640"/>
      <c r="DB34" s="640"/>
      <c r="DC34" s="645"/>
      <c r="DD34" s="619">
        <v>7712841</v>
      </c>
      <c r="DE34" s="611"/>
      <c r="DF34" s="611"/>
      <c r="DG34" s="611"/>
      <c r="DH34" s="611"/>
      <c r="DI34" s="611"/>
      <c r="DJ34" s="611"/>
      <c r="DK34" s="612"/>
      <c r="DL34" s="619">
        <v>6724104</v>
      </c>
      <c r="DM34" s="611"/>
      <c r="DN34" s="611"/>
      <c r="DO34" s="611"/>
      <c r="DP34" s="611"/>
      <c r="DQ34" s="611"/>
      <c r="DR34" s="611"/>
      <c r="DS34" s="611"/>
      <c r="DT34" s="611"/>
      <c r="DU34" s="611"/>
      <c r="DV34" s="612"/>
      <c r="DW34" s="615">
        <v>19.7</v>
      </c>
      <c r="DX34" s="640"/>
      <c r="DY34" s="640"/>
      <c r="DZ34" s="640"/>
      <c r="EA34" s="640"/>
      <c r="EB34" s="640"/>
      <c r="EC34" s="641"/>
    </row>
    <row r="35" spans="2:133" ht="11.25" customHeight="1" x14ac:dyDescent="0.15">
      <c r="B35" s="607" t="s">
        <v>310</v>
      </c>
      <c r="C35" s="608"/>
      <c r="D35" s="608"/>
      <c r="E35" s="608"/>
      <c r="F35" s="608"/>
      <c r="G35" s="608"/>
      <c r="H35" s="608"/>
      <c r="I35" s="608"/>
      <c r="J35" s="608"/>
      <c r="K35" s="608"/>
      <c r="L35" s="608"/>
      <c r="M35" s="608"/>
      <c r="N35" s="608"/>
      <c r="O35" s="608"/>
      <c r="P35" s="608"/>
      <c r="Q35" s="609"/>
      <c r="R35" s="610">
        <v>4263185</v>
      </c>
      <c r="S35" s="611"/>
      <c r="T35" s="611"/>
      <c r="U35" s="611"/>
      <c r="V35" s="611"/>
      <c r="W35" s="611"/>
      <c r="X35" s="611"/>
      <c r="Y35" s="612"/>
      <c r="Z35" s="613">
        <v>6.5</v>
      </c>
      <c r="AA35" s="613"/>
      <c r="AB35" s="613"/>
      <c r="AC35" s="613"/>
      <c r="AD35" s="614" t="s">
        <v>122</v>
      </c>
      <c r="AE35" s="614"/>
      <c r="AF35" s="614"/>
      <c r="AG35" s="614"/>
      <c r="AH35" s="614"/>
      <c r="AI35" s="614"/>
      <c r="AJ35" s="614"/>
      <c r="AK35" s="614"/>
      <c r="AL35" s="615" t="s">
        <v>122</v>
      </c>
      <c r="AM35" s="616"/>
      <c r="AN35" s="616"/>
      <c r="AO35" s="617"/>
      <c r="AP35" s="20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565726</v>
      </c>
      <c r="CS35" s="643"/>
      <c r="CT35" s="643"/>
      <c r="CU35" s="643"/>
      <c r="CV35" s="643"/>
      <c r="CW35" s="643"/>
      <c r="CX35" s="643"/>
      <c r="CY35" s="644"/>
      <c r="CZ35" s="615">
        <v>0.9</v>
      </c>
      <c r="DA35" s="640"/>
      <c r="DB35" s="640"/>
      <c r="DC35" s="645"/>
      <c r="DD35" s="619">
        <v>549000</v>
      </c>
      <c r="DE35" s="643"/>
      <c r="DF35" s="643"/>
      <c r="DG35" s="643"/>
      <c r="DH35" s="643"/>
      <c r="DI35" s="643"/>
      <c r="DJ35" s="643"/>
      <c r="DK35" s="644"/>
      <c r="DL35" s="619">
        <v>549000</v>
      </c>
      <c r="DM35" s="643"/>
      <c r="DN35" s="643"/>
      <c r="DO35" s="643"/>
      <c r="DP35" s="643"/>
      <c r="DQ35" s="643"/>
      <c r="DR35" s="643"/>
      <c r="DS35" s="643"/>
      <c r="DT35" s="643"/>
      <c r="DU35" s="643"/>
      <c r="DV35" s="644"/>
      <c r="DW35" s="615">
        <v>1.6</v>
      </c>
      <c r="DX35" s="640"/>
      <c r="DY35" s="640"/>
      <c r="DZ35" s="640"/>
      <c r="EA35" s="640"/>
      <c r="EB35" s="640"/>
      <c r="EC35" s="641"/>
    </row>
    <row r="36" spans="2:133" ht="11.25" customHeight="1" x14ac:dyDescent="0.15">
      <c r="B36" s="607" t="s">
        <v>314</v>
      </c>
      <c r="C36" s="608"/>
      <c r="D36" s="608"/>
      <c r="E36" s="608"/>
      <c r="F36" s="608"/>
      <c r="G36" s="608"/>
      <c r="H36" s="608"/>
      <c r="I36" s="608"/>
      <c r="J36" s="608"/>
      <c r="K36" s="608"/>
      <c r="L36" s="608"/>
      <c r="M36" s="608"/>
      <c r="N36" s="608"/>
      <c r="O36" s="608"/>
      <c r="P36" s="608"/>
      <c r="Q36" s="609"/>
      <c r="R36" s="610">
        <v>2941861</v>
      </c>
      <c r="S36" s="611"/>
      <c r="T36" s="611"/>
      <c r="U36" s="611"/>
      <c r="V36" s="611"/>
      <c r="W36" s="611"/>
      <c r="X36" s="611"/>
      <c r="Y36" s="612"/>
      <c r="Z36" s="613">
        <v>4.5</v>
      </c>
      <c r="AA36" s="613"/>
      <c r="AB36" s="613"/>
      <c r="AC36" s="613"/>
      <c r="AD36" s="614" t="s">
        <v>122</v>
      </c>
      <c r="AE36" s="614"/>
      <c r="AF36" s="614"/>
      <c r="AG36" s="614"/>
      <c r="AH36" s="614"/>
      <c r="AI36" s="614"/>
      <c r="AJ36" s="614"/>
      <c r="AK36" s="614"/>
      <c r="AL36" s="615" t="s">
        <v>122</v>
      </c>
      <c r="AM36" s="616"/>
      <c r="AN36" s="616"/>
      <c r="AO36" s="617"/>
      <c r="AP36" s="206"/>
      <c r="AQ36" s="676" t="s">
        <v>315</v>
      </c>
      <c r="AR36" s="677"/>
      <c r="AS36" s="677"/>
      <c r="AT36" s="677"/>
      <c r="AU36" s="677"/>
      <c r="AV36" s="677"/>
      <c r="AW36" s="677"/>
      <c r="AX36" s="677"/>
      <c r="AY36" s="678"/>
      <c r="AZ36" s="599">
        <v>4336764</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624718</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8340585</v>
      </c>
      <c r="CS36" s="611"/>
      <c r="CT36" s="611"/>
      <c r="CU36" s="611"/>
      <c r="CV36" s="611"/>
      <c r="CW36" s="611"/>
      <c r="CX36" s="611"/>
      <c r="CY36" s="612"/>
      <c r="CZ36" s="615">
        <v>13.7</v>
      </c>
      <c r="DA36" s="640"/>
      <c r="DB36" s="640"/>
      <c r="DC36" s="645"/>
      <c r="DD36" s="619">
        <v>7762862</v>
      </c>
      <c r="DE36" s="611"/>
      <c r="DF36" s="611"/>
      <c r="DG36" s="611"/>
      <c r="DH36" s="611"/>
      <c r="DI36" s="611"/>
      <c r="DJ36" s="611"/>
      <c r="DK36" s="612"/>
      <c r="DL36" s="619">
        <v>5284306</v>
      </c>
      <c r="DM36" s="611"/>
      <c r="DN36" s="611"/>
      <c r="DO36" s="611"/>
      <c r="DP36" s="611"/>
      <c r="DQ36" s="611"/>
      <c r="DR36" s="611"/>
      <c r="DS36" s="611"/>
      <c r="DT36" s="611"/>
      <c r="DU36" s="611"/>
      <c r="DV36" s="612"/>
      <c r="DW36" s="615">
        <v>15.5</v>
      </c>
      <c r="DX36" s="640"/>
      <c r="DY36" s="640"/>
      <c r="DZ36" s="640"/>
      <c r="EA36" s="640"/>
      <c r="EB36" s="640"/>
      <c r="EC36" s="641"/>
    </row>
    <row r="37" spans="2:133" ht="11.25" customHeight="1" x14ac:dyDescent="0.15">
      <c r="B37" s="607" t="s">
        <v>318</v>
      </c>
      <c r="C37" s="608"/>
      <c r="D37" s="608"/>
      <c r="E37" s="608"/>
      <c r="F37" s="608"/>
      <c r="G37" s="608"/>
      <c r="H37" s="608"/>
      <c r="I37" s="608"/>
      <c r="J37" s="608"/>
      <c r="K37" s="608"/>
      <c r="L37" s="608"/>
      <c r="M37" s="608"/>
      <c r="N37" s="608"/>
      <c r="O37" s="608"/>
      <c r="P37" s="608"/>
      <c r="Q37" s="609"/>
      <c r="R37" s="610">
        <v>2105750</v>
      </c>
      <c r="S37" s="611"/>
      <c r="T37" s="611"/>
      <c r="U37" s="611"/>
      <c r="V37" s="611"/>
      <c r="W37" s="611"/>
      <c r="X37" s="611"/>
      <c r="Y37" s="612"/>
      <c r="Z37" s="613">
        <v>3.2</v>
      </c>
      <c r="AA37" s="613"/>
      <c r="AB37" s="613"/>
      <c r="AC37" s="613"/>
      <c r="AD37" s="614">
        <v>7060</v>
      </c>
      <c r="AE37" s="614"/>
      <c r="AF37" s="614"/>
      <c r="AG37" s="614"/>
      <c r="AH37" s="614"/>
      <c r="AI37" s="614"/>
      <c r="AJ37" s="614"/>
      <c r="AK37" s="614"/>
      <c r="AL37" s="615">
        <v>0</v>
      </c>
      <c r="AM37" s="616"/>
      <c r="AN37" s="616"/>
      <c r="AO37" s="617"/>
      <c r="AQ37" s="673" t="s">
        <v>319</v>
      </c>
      <c r="AR37" s="674"/>
      <c r="AS37" s="674"/>
      <c r="AT37" s="674"/>
      <c r="AU37" s="674"/>
      <c r="AV37" s="674"/>
      <c r="AW37" s="674"/>
      <c r="AX37" s="674"/>
      <c r="AY37" s="675"/>
      <c r="AZ37" s="610">
        <v>2144330</v>
      </c>
      <c r="BA37" s="611"/>
      <c r="BB37" s="611"/>
      <c r="BC37" s="611"/>
      <c r="BD37" s="643"/>
      <c r="BE37" s="643"/>
      <c r="BF37" s="656"/>
      <c r="BG37" s="607" t="s">
        <v>320</v>
      </c>
      <c r="BH37" s="608"/>
      <c r="BI37" s="608"/>
      <c r="BJ37" s="608"/>
      <c r="BK37" s="608"/>
      <c r="BL37" s="608"/>
      <c r="BM37" s="608"/>
      <c r="BN37" s="608"/>
      <c r="BO37" s="608"/>
      <c r="BP37" s="608"/>
      <c r="BQ37" s="608"/>
      <c r="BR37" s="608"/>
      <c r="BS37" s="608"/>
      <c r="BT37" s="608"/>
      <c r="BU37" s="609"/>
      <c r="BV37" s="610">
        <v>519783</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3502499</v>
      </c>
      <c r="CS37" s="643"/>
      <c r="CT37" s="643"/>
      <c r="CU37" s="643"/>
      <c r="CV37" s="643"/>
      <c r="CW37" s="643"/>
      <c r="CX37" s="643"/>
      <c r="CY37" s="644"/>
      <c r="CZ37" s="615">
        <v>5.8</v>
      </c>
      <c r="DA37" s="640"/>
      <c r="DB37" s="640"/>
      <c r="DC37" s="645"/>
      <c r="DD37" s="619">
        <v>3242616</v>
      </c>
      <c r="DE37" s="643"/>
      <c r="DF37" s="643"/>
      <c r="DG37" s="643"/>
      <c r="DH37" s="643"/>
      <c r="DI37" s="643"/>
      <c r="DJ37" s="643"/>
      <c r="DK37" s="644"/>
      <c r="DL37" s="619">
        <v>2529341</v>
      </c>
      <c r="DM37" s="643"/>
      <c r="DN37" s="643"/>
      <c r="DO37" s="643"/>
      <c r="DP37" s="643"/>
      <c r="DQ37" s="643"/>
      <c r="DR37" s="643"/>
      <c r="DS37" s="643"/>
      <c r="DT37" s="643"/>
      <c r="DU37" s="643"/>
      <c r="DV37" s="644"/>
      <c r="DW37" s="615">
        <v>7.4</v>
      </c>
      <c r="DX37" s="640"/>
      <c r="DY37" s="640"/>
      <c r="DZ37" s="640"/>
      <c r="EA37" s="640"/>
      <c r="EB37" s="640"/>
      <c r="EC37" s="641"/>
    </row>
    <row r="38" spans="2:133" ht="11.25" customHeight="1" x14ac:dyDescent="0.15">
      <c r="B38" s="607" t="s">
        <v>322</v>
      </c>
      <c r="C38" s="608"/>
      <c r="D38" s="608"/>
      <c r="E38" s="608"/>
      <c r="F38" s="608"/>
      <c r="G38" s="608"/>
      <c r="H38" s="608"/>
      <c r="I38" s="608"/>
      <c r="J38" s="608"/>
      <c r="K38" s="608"/>
      <c r="L38" s="608"/>
      <c r="M38" s="608"/>
      <c r="N38" s="608"/>
      <c r="O38" s="608"/>
      <c r="P38" s="608"/>
      <c r="Q38" s="609"/>
      <c r="R38" s="610">
        <v>3667600</v>
      </c>
      <c r="S38" s="611"/>
      <c r="T38" s="611"/>
      <c r="U38" s="611"/>
      <c r="V38" s="611"/>
      <c r="W38" s="611"/>
      <c r="X38" s="611"/>
      <c r="Y38" s="612"/>
      <c r="Z38" s="613">
        <v>5.6</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137635</v>
      </c>
      <c r="BA38" s="611"/>
      <c r="BB38" s="611"/>
      <c r="BC38" s="611"/>
      <c r="BD38" s="643"/>
      <c r="BE38" s="643"/>
      <c r="BF38" s="656"/>
      <c r="BG38" s="607" t="s">
        <v>324</v>
      </c>
      <c r="BH38" s="608"/>
      <c r="BI38" s="608"/>
      <c r="BJ38" s="608"/>
      <c r="BK38" s="608"/>
      <c r="BL38" s="608"/>
      <c r="BM38" s="608"/>
      <c r="BN38" s="608"/>
      <c r="BO38" s="608"/>
      <c r="BP38" s="608"/>
      <c r="BQ38" s="608"/>
      <c r="BR38" s="608"/>
      <c r="BS38" s="608"/>
      <c r="BT38" s="608"/>
      <c r="BU38" s="609"/>
      <c r="BV38" s="610">
        <v>10431</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2170699</v>
      </c>
      <c r="CS38" s="611"/>
      <c r="CT38" s="611"/>
      <c r="CU38" s="611"/>
      <c r="CV38" s="611"/>
      <c r="CW38" s="611"/>
      <c r="CX38" s="611"/>
      <c r="CY38" s="612"/>
      <c r="CZ38" s="615">
        <v>3.6</v>
      </c>
      <c r="DA38" s="640"/>
      <c r="DB38" s="640"/>
      <c r="DC38" s="645"/>
      <c r="DD38" s="619">
        <v>1635646</v>
      </c>
      <c r="DE38" s="611"/>
      <c r="DF38" s="611"/>
      <c r="DG38" s="611"/>
      <c r="DH38" s="611"/>
      <c r="DI38" s="611"/>
      <c r="DJ38" s="611"/>
      <c r="DK38" s="612"/>
      <c r="DL38" s="619">
        <v>1396515</v>
      </c>
      <c r="DM38" s="611"/>
      <c r="DN38" s="611"/>
      <c r="DO38" s="611"/>
      <c r="DP38" s="611"/>
      <c r="DQ38" s="611"/>
      <c r="DR38" s="611"/>
      <c r="DS38" s="611"/>
      <c r="DT38" s="611"/>
      <c r="DU38" s="611"/>
      <c r="DV38" s="612"/>
      <c r="DW38" s="615">
        <v>4.0999999999999996</v>
      </c>
      <c r="DX38" s="640"/>
      <c r="DY38" s="640"/>
      <c r="DZ38" s="640"/>
      <c r="EA38" s="640"/>
      <c r="EB38" s="640"/>
      <c r="EC38" s="641"/>
    </row>
    <row r="39" spans="2:133" ht="11.25" customHeight="1" x14ac:dyDescent="0.15">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v>21735</v>
      </c>
      <c r="BA39" s="611"/>
      <c r="BB39" s="611"/>
      <c r="BC39" s="611"/>
      <c r="BD39" s="643"/>
      <c r="BE39" s="643"/>
      <c r="BF39" s="656"/>
      <c r="BG39" s="607" t="s">
        <v>328</v>
      </c>
      <c r="BH39" s="608"/>
      <c r="BI39" s="608"/>
      <c r="BJ39" s="608"/>
      <c r="BK39" s="608"/>
      <c r="BL39" s="608"/>
      <c r="BM39" s="608"/>
      <c r="BN39" s="608"/>
      <c r="BO39" s="608"/>
      <c r="BP39" s="608"/>
      <c r="BQ39" s="608"/>
      <c r="BR39" s="608"/>
      <c r="BS39" s="608"/>
      <c r="BT39" s="608"/>
      <c r="BU39" s="609"/>
      <c r="BV39" s="610">
        <v>15159</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1126288</v>
      </c>
      <c r="CS39" s="643"/>
      <c r="CT39" s="643"/>
      <c r="CU39" s="643"/>
      <c r="CV39" s="643"/>
      <c r="CW39" s="643"/>
      <c r="CX39" s="643"/>
      <c r="CY39" s="644"/>
      <c r="CZ39" s="615">
        <v>1.9</v>
      </c>
      <c r="DA39" s="640"/>
      <c r="DB39" s="640"/>
      <c r="DC39" s="645"/>
      <c r="DD39" s="619">
        <v>1067000</v>
      </c>
      <c r="DE39" s="643"/>
      <c r="DF39" s="643"/>
      <c r="DG39" s="643"/>
      <c r="DH39" s="643"/>
      <c r="DI39" s="643"/>
      <c r="DJ39" s="643"/>
      <c r="DK39" s="644"/>
      <c r="DL39" s="619" t="s">
        <v>122</v>
      </c>
      <c r="DM39" s="643"/>
      <c r="DN39" s="643"/>
      <c r="DO39" s="643"/>
      <c r="DP39" s="643"/>
      <c r="DQ39" s="643"/>
      <c r="DR39" s="643"/>
      <c r="DS39" s="643"/>
      <c r="DT39" s="643"/>
      <c r="DU39" s="643"/>
      <c r="DV39" s="644"/>
      <c r="DW39" s="615" t="s">
        <v>122</v>
      </c>
      <c r="DX39" s="640"/>
      <c r="DY39" s="640"/>
      <c r="DZ39" s="640"/>
      <c r="EA39" s="640"/>
      <c r="EB39" s="640"/>
      <c r="EC39" s="641"/>
    </row>
    <row r="40" spans="2:133" ht="11.25" customHeight="1" x14ac:dyDescent="0.15">
      <c r="B40" s="607" t="s">
        <v>330</v>
      </c>
      <c r="C40" s="608"/>
      <c r="D40" s="608"/>
      <c r="E40" s="608"/>
      <c r="F40" s="608"/>
      <c r="G40" s="608"/>
      <c r="H40" s="608"/>
      <c r="I40" s="608"/>
      <c r="J40" s="608"/>
      <c r="K40" s="608"/>
      <c r="L40" s="608"/>
      <c r="M40" s="608"/>
      <c r="N40" s="608"/>
      <c r="O40" s="608"/>
      <c r="P40" s="608"/>
      <c r="Q40" s="609"/>
      <c r="R40" s="610" t="s">
        <v>122</v>
      </c>
      <c r="S40" s="611"/>
      <c r="T40" s="611"/>
      <c r="U40" s="611"/>
      <c r="V40" s="611"/>
      <c r="W40" s="611"/>
      <c r="X40" s="611"/>
      <c r="Y40" s="612"/>
      <c r="Z40" s="613" t="s">
        <v>122</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t="s">
        <v>122</v>
      </c>
      <c r="BA40" s="611"/>
      <c r="BB40" s="611"/>
      <c r="BC40" s="611"/>
      <c r="BD40" s="643"/>
      <c r="BE40" s="643"/>
      <c r="BF40" s="656"/>
      <c r="BG40" s="660" t="s">
        <v>332</v>
      </c>
      <c r="BH40" s="661"/>
      <c r="BI40" s="661"/>
      <c r="BJ40" s="661"/>
      <c r="BK40" s="661"/>
      <c r="BL40" s="202"/>
      <c r="BM40" s="608" t="s">
        <v>333</v>
      </c>
      <c r="BN40" s="608"/>
      <c r="BO40" s="608"/>
      <c r="BP40" s="608"/>
      <c r="BQ40" s="608"/>
      <c r="BR40" s="608"/>
      <c r="BS40" s="608"/>
      <c r="BT40" s="608"/>
      <c r="BU40" s="609"/>
      <c r="BV40" s="610">
        <v>143</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530251</v>
      </c>
      <c r="CS40" s="611"/>
      <c r="CT40" s="611"/>
      <c r="CU40" s="611"/>
      <c r="CV40" s="611"/>
      <c r="CW40" s="611"/>
      <c r="CX40" s="611"/>
      <c r="CY40" s="612"/>
      <c r="CZ40" s="615">
        <v>0.9</v>
      </c>
      <c r="DA40" s="640"/>
      <c r="DB40" s="640"/>
      <c r="DC40" s="645"/>
      <c r="DD40" s="619">
        <v>441901</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0"/>
      <c r="DY40" s="640"/>
      <c r="DZ40" s="640"/>
      <c r="EA40" s="640"/>
      <c r="EB40" s="640"/>
      <c r="EC40" s="641"/>
    </row>
    <row r="41" spans="2:133" ht="11.25" customHeight="1" x14ac:dyDescent="0.15">
      <c r="B41" s="631" t="s">
        <v>335</v>
      </c>
      <c r="C41" s="632"/>
      <c r="D41" s="632"/>
      <c r="E41" s="632"/>
      <c r="F41" s="632"/>
      <c r="G41" s="632"/>
      <c r="H41" s="632"/>
      <c r="I41" s="632"/>
      <c r="J41" s="632"/>
      <c r="K41" s="632"/>
      <c r="L41" s="632"/>
      <c r="M41" s="632"/>
      <c r="N41" s="632"/>
      <c r="O41" s="632"/>
      <c r="P41" s="632"/>
      <c r="Q41" s="633"/>
      <c r="R41" s="682">
        <v>65914786</v>
      </c>
      <c r="S41" s="683"/>
      <c r="T41" s="683"/>
      <c r="U41" s="683"/>
      <c r="V41" s="683"/>
      <c r="W41" s="683"/>
      <c r="X41" s="683"/>
      <c r="Y41" s="687"/>
      <c r="Z41" s="688">
        <v>100</v>
      </c>
      <c r="AA41" s="688"/>
      <c r="AB41" s="688"/>
      <c r="AC41" s="688"/>
      <c r="AD41" s="689">
        <v>34051819</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690355</v>
      </c>
      <c r="BA41" s="611"/>
      <c r="BB41" s="611"/>
      <c r="BC41" s="611"/>
      <c r="BD41" s="643"/>
      <c r="BE41" s="643"/>
      <c r="BF41" s="656"/>
      <c r="BG41" s="660"/>
      <c r="BH41" s="661"/>
      <c r="BI41" s="661"/>
      <c r="BJ41" s="661"/>
      <c r="BK41" s="661"/>
      <c r="BL41" s="202"/>
      <c r="BM41" s="608" t="s">
        <v>337</v>
      </c>
      <c r="BN41" s="608"/>
      <c r="BO41" s="608"/>
      <c r="BP41" s="608"/>
      <c r="BQ41" s="608"/>
      <c r="BR41" s="608"/>
      <c r="BS41" s="608"/>
      <c r="BT41" s="608"/>
      <c r="BU41" s="609"/>
      <c r="BV41" s="610">
        <v>1</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3"/>
      <c r="CT41" s="643"/>
      <c r="CU41" s="643"/>
      <c r="CV41" s="643"/>
      <c r="CW41" s="643"/>
      <c r="CX41" s="643"/>
      <c r="CY41" s="644"/>
      <c r="CZ41" s="615" t="s">
        <v>122</v>
      </c>
      <c r="DA41" s="640"/>
      <c r="DB41" s="640"/>
      <c r="DC41" s="645"/>
      <c r="DD41" s="619" t="s">
        <v>122</v>
      </c>
      <c r="DE41" s="643"/>
      <c r="DF41" s="643"/>
      <c r="DG41" s="643"/>
      <c r="DH41" s="643"/>
      <c r="DI41" s="643"/>
      <c r="DJ41" s="643"/>
      <c r="DK41" s="644"/>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15">
      <c r="AQ42" s="679" t="s">
        <v>339</v>
      </c>
      <c r="AR42" s="680"/>
      <c r="AS42" s="680"/>
      <c r="AT42" s="680"/>
      <c r="AU42" s="680"/>
      <c r="AV42" s="680"/>
      <c r="AW42" s="680"/>
      <c r="AX42" s="680"/>
      <c r="AY42" s="681"/>
      <c r="AZ42" s="682">
        <v>1342709</v>
      </c>
      <c r="BA42" s="683"/>
      <c r="BB42" s="683"/>
      <c r="BC42" s="683"/>
      <c r="BD42" s="669"/>
      <c r="BE42" s="669"/>
      <c r="BF42" s="671"/>
      <c r="BG42" s="662"/>
      <c r="BH42" s="663"/>
      <c r="BI42" s="663"/>
      <c r="BJ42" s="663"/>
      <c r="BK42" s="663"/>
      <c r="BL42" s="203"/>
      <c r="BM42" s="632" t="s">
        <v>340</v>
      </c>
      <c r="BN42" s="632"/>
      <c r="BO42" s="632"/>
      <c r="BP42" s="632"/>
      <c r="BQ42" s="632"/>
      <c r="BR42" s="632"/>
      <c r="BS42" s="632"/>
      <c r="BT42" s="632"/>
      <c r="BU42" s="633"/>
      <c r="BV42" s="682">
        <v>376</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14714561</v>
      </c>
      <c r="CS42" s="643"/>
      <c r="CT42" s="643"/>
      <c r="CU42" s="643"/>
      <c r="CV42" s="643"/>
      <c r="CW42" s="643"/>
      <c r="CX42" s="643"/>
      <c r="CY42" s="644"/>
      <c r="CZ42" s="615">
        <v>24.2</v>
      </c>
      <c r="DA42" s="640"/>
      <c r="DB42" s="640"/>
      <c r="DC42" s="645"/>
      <c r="DD42" s="619">
        <v>3802774</v>
      </c>
      <c r="DE42" s="643"/>
      <c r="DF42" s="643"/>
      <c r="DG42" s="643"/>
      <c r="DH42" s="643"/>
      <c r="DI42" s="643"/>
      <c r="DJ42" s="643"/>
      <c r="DK42" s="644"/>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15">
      <c r="B43" s="196" t="s">
        <v>342</v>
      </c>
      <c r="CD43" s="607" t="s">
        <v>343</v>
      </c>
      <c r="CE43" s="608"/>
      <c r="CF43" s="608"/>
      <c r="CG43" s="608"/>
      <c r="CH43" s="608"/>
      <c r="CI43" s="608"/>
      <c r="CJ43" s="608"/>
      <c r="CK43" s="608"/>
      <c r="CL43" s="608"/>
      <c r="CM43" s="608"/>
      <c r="CN43" s="608"/>
      <c r="CO43" s="608"/>
      <c r="CP43" s="608"/>
      <c r="CQ43" s="609"/>
      <c r="CR43" s="610">
        <v>243688</v>
      </c>
      <c r="CS43" s="643"/>
      <c r="CT43" s="643"/>
      <c r="CU43" s="643"/>
      <c r="CV43" s="643"/>
      <c r="CW43" s="643"/>
      <c r="CX43" s="643"/>
      <c r="CY43" s="644"/>
      <c r="CZ43" s="615">
        <v>0.4</v>
      </c>
      <c r="DA43" s="640"/>
      <c r="DB43" s="640"/>
      <c r="DC43" s="645"/>
      <c r="DD43" s="619">
        <v>243445</v>
      </c>
      <c r="DE43" s="643"/>
      <c r="DF43" s="643"/>
      <c r="DG43" s="643"/>
      <c r="DH43" s="643"/>
      <c r="DI43" s="643"/>
      <c r="DJ43" s="643"/>
      <c r="DK43" s="644"/>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15">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292</v>
      </c>
      <c r="CE44" s="649"/>
      <c r="CF44" s="607" t="s">
        <v>345</v>
      </c>
      <c r="CG44" s="608"/>
      <c r="CH44" s="608"/>
      <c r="CI44" s="608"/>
      <c r="CJ44" s="608"/>
      <c r="CK44" s="608"/>
      <c r="CL44" s="608"/>
      <c r="CM44" s="608"/>
      <c r="CN44" s="608"/>
      <c r="CO44" s="608"/>
      <c r="CP44" s="608"/>
      <c r="CQ44" s="609"/>
      <c r="CR44" s="610">
        <v>14704816</v>
      </c>
      <c r="CS44" s="611"/>
      <c r="CT44" s="611"/>
      <c r="CU44" s="611"/>
      <c r="CV44" s="611"/>
      <c r="CW44" s="611"/>
      <c r="CX44" s="611"/>
      <c r="CY44" s="612"/>
      <c r="CZ44" s="615">
        <v>24.2</v>
      </c>
      <c r="DA44" s="616"/>
      <c r="DB44" s="616"/>
      <c r="DC44" s="622"/>
      <c r="DD44" s="619">
        <v>3793029</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15">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347</v>
      </c>
      <c r="CG45" s="608"/>
      <c r="CH45" s="608"/>
      <c r="CI45" s="608"/>
      <c r="CJ45" s="608"/>
      <c r="CK45" s="608"/>
      <c r="CL45" s="608"/>
      <c r="CM45" s="608"/>
      <c r="CN45" s="608"/>
      <c r="CO45" s="608"/>
      <c r="CP45" s="608"/>
      <c r="CQ45" s="609"/>
      <c r="CR45" s="610">
        <v>9574692</v>
      </c>
      <c r="CS45" s="643"/>
      <c r="CT45" s="643"/>
      <c r="CU45" s="643"/>
      <c r="CV45" s="643"/>
      <c r="CW45" s="643"/>
      <c r="CX45" s="643"/>
      <c r="CY45" s="644"/>
      <c r="CZ45" s="615">
        <v>15.8</v>
      </c>
      <c r="DA45" s="640"/>
      <c r="DB45" s="640"/>
      <c r="DC45" s="645"/>
      <c r="DD45" s="619">
        <v>624765</v>
      </c>
      <c r="DE45" s="643"/>
      <c r="DF45" s="643"/>
      <c r="DG45" s="643"/>
      <c r="DH45" s="643"/>
      <c r="DI45" s="643"/>
      <c r="DJ45" s="643"/>
      <c r="DK45" s="644"/>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15">
      <c r="B46" s="207"/>
      <c r="CD46" s="650"/>
      <c r="CE46" s="651"/>
      <c r="CF46" s="607" t="s">
        <v>348</v>
      </c>
      <c r="CG46" s="608"/>
      <c r="CH46" s="608"/>
      <c r="CI46" s="608"/>
      <c r="CJ46" s="608"/>
      <c r="CK46" s="608"/>
      <c r="CL46" s="608"/>
      <c r="CM46" s="608"/>
      <c r="CN46" s="608"/>
      <c r="CO46" s="608"/>
      <c r="CP46" s="608"/>
      <c r="CQ46" s="609"/>
      <c r="CR46" s="610">
        <v>5125316</v>
      </c>
      <c r="CS46" s="611"/>
      <c r="CT46" s="611"/>
      <c r="CU46" s="611"/>
      <c r="CV46" s="611"/>
      <c r="CW46" s="611"/>
      <c r="CX46" s="611"/>
      <c r="CY46" s="612"/>
      <c r="CZ46" s="615">
        <v>8.4</v>
      </c>
      <c r="DA46" s="616"/>
      <c r="DB46" s="616"/>
      <c r="DC46" s="622"/>
      <c r="DD46" s="619">
        <v>3163456</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15">
      <c r="B47" s="207"/>
      <c r="CD47" s="650"/>
      <c r="CE47" s="651"/>
      <c r="CF47" s="607" t="s">
        <v>349</v>
      </c>
      <c r="CG47" s="608"/>
      <c r="CH47" s="608"/>
      <c r="CI47" s="608"/>
      <c r="CJ47" s="608"/>
      <c r="CK47" s="608"/>
      <c r="CL47" s="608"/>
      <c r="CM47" s="608"/>
      <c r="CN47" s="608"/>
      <c r="CO47" s="608"/>
      <c r="CP47" s="608"/>
      <c r="CQ47" s="609"/>
      <c r="CR47" s="610">
        <v>9745</v>
      </c>
      <c r="CS47" s="643"/>
      <c r="CT47" s="643"/>
      <c r="CU47" s="643"/>
      <c r="CV47" s="643"/>
      <c r="CW47" s="643"/>
      <c r="CX47" s="643"/>
      <c r="CY47" s="644"/>
      <c r="CZ47" s="615">
        <v>0</v>
      </c>
      <c r="DA47" s="640"/>
      <c r="DB47" s="640"/>
      <c r="DC47" s="645"/>
      <c r="DD47" s="619">
        <v>9745</v>
      </c>
      <c r="DE47" s="643"/>
      <c r="DF47" s="643"/>
      <c r="DG47" s="643"/>
      <c r="DH47" s="643"/>
      <c r="DI47" s="643"/>
      <c r="DJ47" s="643"/>
      <c r="DK47" s="644"/>
      <c r="DL47" s="693"/>
      <c r="DM47" s="694"/>
      <c r="DN47" s="694"/>
      <c r="DO47" s="694"/>
      <c r="DP47" s="694"/>
      <c r="DQ47" s="694"/>
      <c r="DR47" s="694"/>
      <c r="DS47" s="694"/>
      <c r="DT47" s="694"/>
      <c r="DU47" s="694"/>
      <c r="DV47" s="695"/>
      <c r="DW47" s="684"/>
      <c r="DX47" s="685"/>
      <c r="DY47" s="685"/>
      <c r="DZ47" s="685"/>
      <c r="EA47" s="685"/>
      <c r="EB47" s="685"/>
      <c r="EC47" s="686"/>
    </row>
    <row r="48" spans="2:133" x14ac:dyDescent="0.15">
      <c r="B48" s="207"/>
      <c r="CD48" s="652"/>
      <c r="CE48" s="653"/>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15">
      <c r="B49" s="207"/>
      <c r="CD49" s="631" t="s">
        <v>351</v>
      </c>
      <c r="CE49" s="632"/>
      <c r="CF49" s="632"/>
      <c r="CG49" s="632"/>
      <c r="CH49" s="632"/>
      <c r="CI49" s="632"/>
      <c r="CJ49" s="632"/>
      <c r="CK49" s="632"/>
      <c r="CL49" s="632"/>
      <c r="CM49" s="632"/>
      <c r="CN49" s="632"/>
      <c r="CO49" s="632"/>
      <c r="CP49" s="632"/>
      <c r="CQ49" s="633"/>
      <c r="CR49" s="682">
        <v>60690197</v>
      </c>
      <c r="CS49" s="669"/>
      <c r="CT49" s="669"/>
      <c r="CU49" s="669"/>
      <c r="CV49" s="669"/>
      <c r="CW49" s="669"/>
      <c r="CX49" s="669"/>
      <c r="CY49" s="698"/>
      <c r="CZ49" s="690">
        <v>100</v>
      </c>
      <c r="DA49" s="699"/>
      <c r="DB49" s="699"/>
      <c r="DC49" s="700"/>
      <c r="DD49" s="701">
        <v>38847661</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Lmzlm32A1BGIwcREF3AMEH0xw4PkvhRryFFiDSXNEQL8hKhM35f7RJwpL+8ArzSw/xpgJDO8opFxdu7+cN8Xxw==" saltValue="Yb+2L0FG7mVXx6Bh+hVv6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15">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7"/>
    </row>
    <row r="6" spans="1:131" s="218"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x14ac:dyDescent="0.15">
      <c r="A7" s="219">
        <v>1</v>
      </c>
      <c r="B7" s="736" t="s">
        <v>374</v>
      </c>
      <c r="C7" s="737"/>
      <c r="D7" s="737"/>
      <c r="E7" s="737"/>
      <c r="F7" s="737"/>
      <c r="G7" s="737"/>
      <c r="H7" s="737"/>
      <c r="I7" s="737"/>
      <c r="J7" s="737"/>
      <c r="K7" s="737"/>
      <c r="L7" s="737"/>
      <c r="M7" s="737"/>
      <c r="N7" s="737"/>
      <c r="O7" s="737"/>
      <c r="P7" s="738"/>
      <c r="Q7" s="739">
        <v>66177</v>
      </c>
      <c r="R7" s="740"/>
      <c r="S7" s="740"/>
      <c r="T7" s="740"/>
      <c r="U7" s="740"/>
      <c r="V7" s="740">
        <v>60953</v>
      </c>
      <c r="W7" s="740"/>
      <c r="X7" s="740"/>
      <c r="Y7" s="740"/>
      <c r="Z7" s="740"/>
      <c r="AA7" s="740">
        <v>5224</v>
      </c>
      <c r="AB7" s="740"/>
      <c r="AC7" s="740"/>
      <c r="AD7" s="740"/>
      <c r="AE7" s="741"/>
      <c r="AF7" s="742">
        <v>4069</v>
      </c>
      <c r="AG7" s="743"/>
      <c r="AH7" s="743"/>
      <c r="AI7" s="743"/>
      <c r="AJ7" s="744"/>
      <c r="AK7" s="745">
        <v>4263</v>
      </c>
      <c r="AL7" s="746"/>
      <c r="AM7" s="746"/>
      <c r="AN7" s="746"/>
      <c r="AO7" s="746"/>
      <c r="AP7" s="746">
        <v>23201</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c r="BS7" s="733" t="s">
        <v>558</v>
      </c>
      <c r="BT7" s="734"/>
      <c r="BU7" s="734"/>
      <c r="BV7" s="734"/>
      <c r="BW7" s="734"/>
      <c r="BX7" s="734"/>
      <c r="BY7" s="734"/>
      <c r="BZ7" s="734"/>
      <c r="CA7" s="734"/>
      <c r="CB7" s="734"/>
      <c r="CC7" s="734"/>
      <c r="CD7" s="734"/>
      <c r="CE7" s="734"/>
      <c r="CF7" s="734"/>
      <c r="CG7" s="749"/>
      <c r="CH7" s="730">
        <v>2</v>
      </c>
      <c r="CI7" s="731"/>
      <c r="CJ7" s="731"/>
      <c r="CK7" s="731"/>
      <c r="CL7" s="732"/>
      <c r="CM7" s="730">
        <v>135</v>
      </c>
      <c r="CN7" s="731"/>
      <c r="CO7" s="731"/>
      <c r="CP7" s="731"/>
      <c r="CQ7" s="732"/>
      <c r="CR7" s="730">
        <v>15</v>
      </c>
      <c r="CS7" s="731"/>
      <c r="CT7" s="731"/>
      <c r="CU7" s="731"/>
      <c r="CV7" s="732"/>
      <c r="CW7" s="730" t="s">
        <v>549</v>
      </c>
      <c r="CX7" s="731"/>
      <c r="CY7" s="731"/>
      <c r="CZ7" s="731"/>
      <c r="DA7" s="732"/>
      <c r="DB7" s="730">
        <v>300</v>
      </c>
      <c r="DC7" s="731"/>
      <c r="DD7" s="731"/>
      <c r="DE7" s="731"/>
      <c r="DF7" s="732"/>
      <c r="DG7" s="730">
        <v>1511</v>
      </c>
      <c r="DH7" s="731"/>
      <c r="DI7" s="731"/>
      <c r="DJ7" s="731"/>
      <c r="DK7" s="732"/>
      <c r="DL7" s="730" t="s">
        <v>549</v>
      </c>
      <c r="DM7" s="731"/>
      <c r="DN7" s="731"/>
      <c r="DO7" s="731"/>
      <c r="DP7" s="732"/>
      <c r="DQ7" s="730" t="s">
        <v>549</v>
      </c>
      <c r="DR7" s="731"/>
      <c r="DS7" s="731"/>
      <c r="DT7" s="731"/>
      <c r="DU7" s="732"/>
      <c r="DV7" s="733"/>
      <c r="DW7" s="734"/>
      <c r="DX7" s="734"/>
      <c r="DY7" s="734"/>
      <c r="DZ7" s="735"/>
      <c r="EA7" s="217"/>
    </row>
    <row r="8" spans="1:131" s="218" customFormat="1" ht="26.25" customHeight="1" x14ac:dyDescent="0.15">
      <c r="A8" s="221">
        <v>2</v>
      </c>
      <c r="B8" s="767" t="s">
        <v>375</v>
      </c>
      <c r="C8" s="768"/>
      <c r="D8" s="768"/>
      <c r="E8" s="768"/>
      <c r="F8" s="768"/>
      <c r="G8" s="768"/>
      <c r="H8" s="768"/>
      <c r="I8" s="768"/>
      <c r="J8" s="768"/>
      <c r="K8" s="768"/>
      <c r="L8" s="768"/>
      <c r="M8" s="768"/>
      <c r="N8" s="768"/>
      <c r="O8" s="768"/>
      <c r="P8" s="769"/>
      <c r="Q8" s="770">
        <v>1617</v>
      </c>
      <c r="R8" s="771"/>
      <c r="S8" s="771"/>
      <c r="T8" s="771"/>
      <c r="U8" s="771"/>
      <c r="V8" s="771">
        <v>1617</v>
      </c>
      <c r="W8" s="771"/>
      <c r="X8" s="771"/>
      <c r="Y8" s="771"/>
      <c r="Z8" s="771"/>
      <c r="AA8" s="771">
        <v>0</v>
      </c>
      <c r="AB8" s="771"/>
      <c r="AC8" s="771"/>
      <c r="AD8" s="771"/>
      <c r="AE8" s="772"/>
      <c r="AF8" s="773">
        <v>0</v>
      </c>
      <c r="AG8" s="774"/>
      <c r="AH8" s="774"/>
      <c r="AI8" s="774"/>
      <c r="AJ8" s="775"/>
      <c r="AK8" s="756">
        <v>0</v>
      </c>
      <c r="AL8" s="757"/>
      <c r="AM8" s="757"/>
      <c r="AN8" s="757"/>
      <c r="AO8" s="757"/>
      <c r="AP8" s="757">
        <v>2949</v>
      </c>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c r="BS8" s="760" t="s">
        <v>559</v>
      </c>
      <c r="BT8" s="761"/>
      <c r="BU8" s="761"/>
      <c r="BV8" s="761"/>
      <c r="BW8" s="761"/>
      <c r="BX8" s="761"/>
      <c r="BY8" s="761"/>
      <c r="BZ8" s="761"/>
      <c r="CA8" s="761"/>
      <c r="CB8" s="761"/>
      <c r="CC8" s="761"/>
      <c r="CD8" s="761"/>
      <c r="CE8" s="761"/>
      <c r="CF8" s="761"/>
      <c r="CG8" s="762"/>
      <c r="CH8" s="763">
        <v>13</v>
      </c>
      <c r="CI8" s="764"/>
      <c r="CJ8" s="764"/>
      <c r="CK8" s="764"/>
      <c r="CL8" s="765"/>
      <c r="CM8" s="763">
        <v>86</v>
      </c>
      <c r="CN8" s="764"/>
      <c r="CO8" s="764"/>
      <c r="CP8" s="764"/>
      <c r="CQ8" s="765"/>
      <c r="CR8" s="763">
        <v>27</v>
      </c>
      <c r="CS8" s="764"/>
      <c r="CT8" s="764"/>
      <c r="CU8" s="764"/>
      <c r="CV8" s="765"/>
      <c r="CW8" s="763" t="s">
        <v>549</v>
      </c>
      <c r="CX8" s="764"/>
      <c r="CY8" s="764"/>
      <c r="CZ8" s="764"/>
      <c r="DA8" s="765"/>
      <c r="DB8" s="763" t="s">
        <v>549</v>
      </c>
      <c r="DC8" s="764"/>
      <c r="DD8" s="764"/>
      <c r="DE8" s="764"/>
      <c r="DF8" s="765"/>
      <c r="DG8" s="763" t="s">
        <v>549</v>
      </c>
      <c r="DH8" s="764"/>
      <c r="DI8" s="764"/>
      <c r="DJ8" s="764"/>
      <c r="DK8" s="765"/>
      <c r="DL8" s="763" t="s">
        <v>549</v>
      </c>
      <c r="DM8" s="764"/>
      <c r="DN8" s="764"/>
      <c r="DO8" s="764"/>
      <c r="DP8" s="765"/>
      <c r="DQ8" s="763" t="s">
        <v>549</v>
      </c>
      <c r="DR8" s="764"/>
      <c r="DS8" s="764"/>
      <c r="DT8" s="764"/>
      <c r="DU8" s="765"/>
      <c r="DV8" s="760"/>
      <c r="DW8" s="761"/>
      <c r="DX8" s="761"/>
      <c r="DY8" s="761"/>
      <c r="DZ8" s="766"/>
      <c r="EA8" s="217"/>
    </row>
    <row r="9" spans="1:131" s="218" customFormat="1" ht="26.25" customHeight="1" x14ac:dyDescent="0.15">
      <c r="A9" s="221">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c r="BS9" s="760" t="s">
        <v>560</v>
      </c>
      <c r="BT9" s="761"/>
      <c r="BU9" s="761"/>
      <c r="BV9" s="761"/>
      <c r="BW9" s="761"/>
      <c r="BX9" s="761"/>
      <c r="BY9" s="761"/>
      <c r="BZ9" s="761"/>
      <c r="CA9" s="761"/>
      <c r="CB9" s="761"/>
      <c r="CC9" s="761"/>
      <c r="CD9" s="761"/>
      <c r="CE9" s="761"/>
      <c r="CF9" s="761"/>
      <c r="CG9" s="762"/>
      <c r="CH9" s="763">
        <v>1</v>
      </c>
      <c r="CI9" s="764"/>
      <c r="CJ9" s="764"/>
      <c r="CK9" s="764"/>
      <c r="CL9" s="765"/>
      <c r="CM9" s="763">
        <v>70</v>
      </c>
      <c r="CN9" s="764"/>
      <c r="CO9" s="764"/>
      <c r="CP9" s="764"/>
      <c r="CQ9" s="765"/>
      <c r="CR9" s="763">
        <v>6</v>
      </c>
      <c r="CS9" s="764"/>
      <c r="CT9" s="764"/>
      <c r="CU9" s="764"/>
      <c r="CV9" s="765"/>
      <c r="CW9" s="763">
        <v>7</v>
      </c>
      <c r="CX9" s="764"/>
      <c r="CY9" s="764"/>
      <c r="CZ9" s="764"/>
      <c r="DA9" s="765"/>
      <c r="DB9" s="763" t="s">
        <v>549</v>
      </c>
      <c r="DC9" s="764"/>
      <c r="DD9" s="764"/>
      <c r="DE9" s="764"/>
      <c r="DF9" s="765"/>
      <c r="DG9" s="763" t="s">
        <v>549</v>
      </c>
      <c r="DH9" s="764"/>
      <c r="DI9" s="764"/>
      <c r="DJ9" s="764"/>
      <c r="DK9" s="765"/>
      <c r="DL9" s="763" t="s">
        <v>549</v>
      </c>
      <c r="DM9" s="764"/>
      <c r="DN9" s="764"/>
      <c r="DO9" s="764"/>
      <c r="DP9" s="765"/>
      <c r="DQ9" s="763" t="s">
        <v>549</v>
      </c>
      <c r="DR9" s="764"/>
      <c r="DS9" s="764"/>
      <c r="DT9" s="764"/>
      <c r="DU9" s="765"/>
      <c r="DV9" s="760"/>
      <c r="DW9" s="761"/>
      <c r="DX9" s="761"/>
      <c r="DY9" s="761"/>
      <c r="DZ9" s="766"/>
      <c r="EA9" s="217"/>
    </row>
    <row r="10" spans="1:131" s="218" customFormat="1" ht="26.25" customHeight="1" x14ac:dyDescent="0.15">
      <c r="A10" s="221">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7"/>
    </row>
    <row r="11" spans="1:131" s="218" customFormat="1" ht="26.25" customHeight="1" x14ac:dyDescent="0.15">
      <c r="A11" s="221">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7"/>
    </row>
    <row r="12" spans="1:131" s="218" customFormat="1" ht="26.25" customHeight="1" x14ac:dyDescent="0.15">
      <c r="A12" s="221">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7"/>
    </row>
    <row r="13" spans="1:131" s="218" customFormat="1" ht="26.25" customHeight="1" x14ac:dyDescent="0.15">
      <c r="A13" s="22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7"/>
    </row>
    <row r="14" spans="1:131" s="218" customFormat="1" ht="26.25" customHeight="1" x14ac:dyDescent="0.15">
      <c r="A14" s="22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7"/>
    </row>
    <row r="15" spans="1:131" s="218" customFormat="1" ht="26.25" customHeight="1" x14ac:dyDescent="0.15">
      <c r="A15" s="22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7"/>
    </row>
    <row r="16" spans="1:131" s="218" customFormat="1" ht="26.25" customHeight="1" x14ac:dyDescent="0.15">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7"/>
    </row>
    <row r="17" spans="1:131" s="218" customFormat="1" ht="26.25" customHeight="1" x14ac:dyDescent="0.15">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7"/>
    </row>
    <row r="18" spans="1:131" s="218" customFormat="1" ht="26.25" customHeight="1" x14ac:dyDescent="0.15">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7"/>
    </row>
    <row r="19" spans="1:131" s="218" customFormat="1" ht="26.25" customHeight="1" x14ac:dyDescent="0.15">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7"/>
    </row>
    <row r="20" spans="1:131" s="218" customFormat="1" ht="26.25" customHeight="1" x14ac:dyDescent="0.15">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25" customHeight="1" thickBot="1" x14ac:dyDescent="0.2">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25" customHeight="1" x14ac:dyDescent="0.15">
      <c r="A22" s="221">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376</v>
      </c>
      <c r="BA22" s="793"/>
      <c r="BB22" s="793"/>
      <c r="BC22" s="793"/>
      <c r="BD22" s="794"/>
      <c r="BE22" s="215"/>
      <c r="BF22" s="215"/>
      <c r="BG22" s="215"/>
      <c r="BH22" s="215"/>
      <c r="BI22" s="215"/>
      <c r="BJ22" s="215"/>
      <c r="BK22" s="215"/>
      <c r="BL22" s="215"/>
      <c r="BM22" s="215"/>
      <c r="BN22" s="215"/>
      <c r="BO22" s="215"/>
      <c r="BP22" s="215"/>
      <c r="BQ22" s="221">
        <v>16</v>
      </c>
      <c r="BR22" s="22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25" customHeight="1" thickBot="1" x14ac:dyDescent="0.2">
      <c r="A23" s="223" t="s">
        <v>377</v>
      </c>
      <c r="B23" s="776" t="s">
        <v>378</v>
      </c>
      <c r="C23" s="777"/>
      <c r="D23" s="777"/>
      <c r="E23" s="777"/>
      <c r="F23" s="777"/>
      <c r="G23" s="777"/>
      <c r="H23" s="777"/>
      <c r="I23" s="777"/>
      <c r="J23" s="777"/>
      <c r="K23" s="777"/>
      <c r="L23" s="777"/>
      <c r="M23" s="777"/>
      <c r="N23" s="777"/>
      <c r="O23" s="777"/>
      <c r="P23" s="778"/>
      <c r="Q23" s="779">
        <v>65915</v>
      </c>
      <c r="R23" s="780"/>
      <c r="S23" s="780"/>
      <c r="T23" s="780"/>
      <c r="U23" s="780"/>
      <c r="V23" s="780">
        <v>60690</v>
      </c>
      <c r="W23" s="780"/>
      <c r="X23" s="780"/>
      <c r="Y23" s="780"/>
      <c r="Z23" s="780"/>
      <c r="AA23" s="780">
        <v>5225</v>
      </c>
      <c r="AB23" s="780"/>
      <c r="AC23" s="780"/>
      <c r="AD23" s="780"/>
      <c r="AE23" s="781"/>
      <c r="AF23" s="782">
        <v>4069</v>
      </c>
      <c r="AG23" s="780"/>
      <c r="AH23" s="780"/>
      <c r="AI23" s="780"/>
      <c r="AJ23" s="783"/>
      <c r="AK23" s="784"/>
      <c r="AL23" s="785"/>
      <c r="AM23" s="785"/>
      <c r="AN23" s="785"/>
      <c r="AO23" s="785"/>
      <c r="AP23" s="780">
        <v>26150</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1">
        <v>17</v>
      </c>
      <c r="BR23" s="22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25" customHeight="1" x14ac:dyDescent="0.15">
      <c r="A24" s="795" t="s">
        <v>379</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25" customHeight="1" thickBot="1" x14ac:dyDescent="0.2">
      <c r="A25" s="712" t="s">
        <v>380</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15">
      <c r="A26" s="714" t="s">
        <v>357</v>
      </c>
      <c r="B26" s="715"/>
      <c r="C26" s="715"/>
      <c r="D26" s="715"/>
      <c r="E26" s="715"/>
      <c r="F26" s="715"/>
      <c r="G26" s="715"/>
      <c r="H26" s="715"/>
      <c r="I26" s="715"/>
      <c r="J26" s="715"/>
      <c r="K26" s="715"/>
      <c r="L26" s="715"/>
      <c r="M26" s="715"/>
      <c r="N26" s="715"/>
      <c r="O26" s="715"/>
      <c r="P26" s="716"/>
      <c r="Q26" s="720" t="s">
        <v>381</v>
      </c>
      <c r="R26" s="721"/>
      <c r="S26" s="721"/>
      <c r="T26" s="721"/>
      <c r="U26" s="722"/>
      <c r="V26" s="720" t="s">
        <v>382</v>
      </c>
      <c r="W26" s="721"/>
      <c r="X26" s="721"/>
      <c r="Y26" s="721"/>
      <c r="Z26" s="722"/>
      <c r="AA26" s="720" t="s">
        <v>383</v>
      </c>
      <c r="AB26" s="721"/>
      <c r="AC26" s="721"/>
      <c r="AD26" s="721"/>
      <c r="AE26" s="721"/>
      <c r="AF26" s="801" t="s">
        <v>384</v>
      </c>
      <c r="AG26" s="802"/>
      <c r="AH26" s="802"/>
      <c r="AI26" s="802"/>
      <c r="AJ26" s="803"/>
      <c r="AK26" s="721" t="s">
        <v>385</v>
      </c>
      <c r="AL26" s="721"/>
      <c r="AM26" s="721"/>
      <c r="AN26" s="721"/>
      <c r="AO26" s="722"/>
      <c r="AP26" s="720" t="s">
        <v>386</v>
      </c>
      <c r="AQ26" s="721"/>
      <c r="AR26" s="721"/>
      <c r="AS26" s="721"/>
      <c r="AT26" s="722"/>
      <c r="AU26" s="720" t="s">
        <v>387</v>
      </c>
      <c r="AV26" s="721"/>
      <c r="AW26" s="721"/>
      <c r="AX26" s="721"/>
      <c r="AY26" s="722"/>
      <c r="AZ26" s="720" t="s">
        <v>388</v>
      </c>
      <c r="BA26" s="721"/>
      <c r="BB26" s="721"/>
      <c r="BC26" s="721"/>
      <c r="BD26" s="722"/>
      <c r="BE26" s="720" t="s">
        <v>364</v>
      </c>
      <c r="BF26" s="721"/>
      <c r="BG26" s="721"/>
      <c r="BH26" s="721"/>
      <c r="BI26" s="727"/>
      <c r="BJ26" s="214"/>
      <c r="BK26" s="214"/>
      <c r="BL26" s="214"/>
      <c r="BM26" s="214"/>
      <c r="BN26" s="214"/>
      <c r="BO26" s="224"/>
      <c r="BP26" s="224"/>
      <c r="BQ26" s="221">
        <v>20</v>
      </c>
      <c r="BR26" s="22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15">
      <c r="A28" s="225">
        <v>1</v>
      </c>
      <c r="B28" s="736" t="s">
        <v>389</v>
      </c>
      <c r="C28" s="737"/>
      <c r="D28" s="737"/>
      <c r="E28" s="737"/>
      <c r="F28" s="737"/>
      <c r="G28" s="737"/>
      <c r="H28" s="737"/>
      <c r="I28" s="737"/>
      <c r="J28" s="737"/>
      <c r="K28" s="737"/>
      <c r="L28" s="737"/>
      <c r="M28" s="737"/>
      <c r="N28" s="737"/>
      <c r="O28" s="737"/>
      <c r="P28" s="738"/>
      <c r="Q28" s="809">
        <v>9419</v>
      </c>
      <c r="R28" s="810"/>
      <c r="S28" s="810"/>
      <c r="T28" s="810"/>
      <c r="U28" s="810"/>
      <c r="V28" s="810">
        <v>8794</v>
      </c>
      <c r="W28" s="810"/>
      <c r="X28" s="810"/>
      <c r="Y28" s="810"/>
      <c r="Z28" s="810"/>
      <c r="AA28" s="810">
        <v>625</v>
      </c>
      <c r="AB28" s="810"/>
      <c r="AC28" s="810"/>
      <c r="AD28" s="810"/>
      <c r="AE28" s="811"/>
      <c r="AF28" s="812">
        <v>625</v>
      </c>
      <c r="AG28" s="810"/>
      <c r="AH28" s="810"/>
      <c r="AI28" s="810"/>
      <c r="AJ28" s="813"/>
      <c r="AK28" s="814">
        <v>690</v>
      </c>
      <c r="AL28" s="815"/>
      <c r="AM28" s="815"/>
      <c r="AN28" s="815"/>
      <c r="AO28" s="815"/>
      <c r="AP28" s="815" t="s">
        <v>549</v>
      </c>
      <c r="AQ28" s="815"/>
      <c r="AR28" s="815"/>
      <c r="AS28" s="815"/>
      <c r="AT28" s="815"/>
      <c r="AU28" s="815" t="s">
        <v>549</v>
      </c>
      <c r="AV28" s="815"/>
      <c r="AW28" s="815"/>
      <c r="AX28" s="815"/>
      <c r="AY28" s="815"/>
      <c r="AZ28" s="816" t="s">
        <v>549</v>
      </c>
      <c r="BA28" s="816"/>
      <c r="BB28" s="816"/>
      <c r="BC28" s="816"/>
      <c r="BD28" s="816"/>
      <c r="BE28" s="807"/>
      <c r="BF28" s="807"/>
      <c r="BG28" s="807"/>
      <c r="BH28" s="807"/>
      <c r="BI28" s="808"/>
      <c r="BJ28" s="214"/>
      <c r="BK28" s="214"/>
      <c r="BL28" s="214"/>
      <c r="BM28" s="214"/>
      <c r="BN28" s="214"/>
      <c r="BO28" s="224"/>
      <c r="BP28" s="224"/>
      <c r="BQ28" s="221">
        <v>22</v>
      </c>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15">
      <c r="A29" s="225">
        <v>2</v>
      </c>
      <c r="B29" s="767" t="s">
        <v>390</v>
      </c>
      <c r="C29" s="768"/>
      <c r="D29" s="768"/>
      <c r="E29" s="768"/>
      <c r="F29" s="768"/>
      <c r="G29" s="768"/>
      <c r="H29" s="768"/>
      <c r="I29" s="768"/>
      <c r="J29" s="768"/>
      <c r="K29" s="768"/>
      <c r="L29" s="768"/>
      <c r="M29" s="768"/>
      <c r="N29" s="768"/>
      <c r="O29" s="768"/>
      <c r="P29" s="769"/>
      <c r="Q29" s="770">
        <v>1961</v>
      </c>
      <c r="R29" s="771"/>
      <c r="S29" s="771"/>
      <c r="T29" s="771"/>
      <c r="U29" s="771"/>
      <c r="V29" s="771">
        <v>1957</v>
      </c>
      <c r="W29" s="771"/>
      <c r="X29" s="771"/>
      <c r="Y29" s="771"/>
      <c r="Z29" s="771"/>
      <c r="AA29" s="771">
        <v>4</v>
      </c>
      <c r="AB29" s="771"/>
      <c r="AC29" s="771"/>
      <c r="AD29" s="771"/>
      <c r="AE29" s="772"/>
      <c r="AF29" s="773">
        <v>4</v>
      </c>
      <c r="AG29" s="774"/>
      <c r="AH29" s="774"/>
      <c r="AI29" s="774"/>
      <c r="AJ29" s="775"/>
      <c r="AK29" s="821">
        <v>338</v>
      </c>
      <c r="AL29" s="817"/>
      <c r="AM29" s="817"/>
      <c r="AN29" s="817"/>
      <c r="AO29" s="817"/>
      <c r="AP29" s="817" t="s">
        <v>549</v>
      </c>
      <c r="AQ29" s="817"/>
      <c r="AR29" s="817"/>
      <c r="AS29" s="817"/>
      <c r="AT29" s="817"/>
      <c r="AU29" s="817" t="s">
        <v>549</v>
      </c>
      <c r="AV29" s="817"/>
      <c r="AW29" s="817"/>
      <c r="AX29" s="817"/>
      <c r="AY29" s="817"/>
      <c r="AZ29" s="818" t="s">
        <v>549</v>
      </c>
      <c r="BA29" s="818"/>
      <c r="BB29" s="818"/>
      <c r="BC29" s="818"/>
      <c r="BD29" s="818"/>
      <c r="BE29" s="819"/>
      <c r="BF29" s="819"/>
      <c r="BG29" s="819"/>
      <c r="BH29" s="819"/>
      <c r="BI29" s="820"/>
      <c r="BJ29" s="214"/>
      <c r="BK29" s="214"/>
      <c r="BL29" s="214"/>
      <c r="BM29" s="214"/>
      <c r="BN29" s="214"/>
      <c r="BO29" s="224"/>
      <c r="BP29" s="224"/>
      <c r="BQ29" s="221">
        <v>23</v>
      </c>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15">
      <c r="A30" s="225">
        <v>3</v>
      </c>
      <c r="B30" s="767" t="s">
        <v>391</v>
      </c>
      <c r="C30" s="768"/>
      <c r="D30" s="768"/>
      <c r="E30" s="768"/>
      <c r="F30" s="768"/>
      <c r="G30" s="768"/>
      <c r="H30" s="768"/>
      <c r="I30" s="768"/>
      <c r="J30" s="768"/>
      <c r="K30" s="768"/>
      <c r="L30" s="768"/>
      <c r="M30" s="768"/>
      <c r="N30" s="768"/>
      <c r="O30" s="768"/>
      <c r="P30" s="769"/>
      <c r="Q30" s="770">
        <v>2152</v>
      </c>
      <c r="R30" s="771"/>
      <c r="S30" s="771"/>
      <c r="T30" s="771"/>
      <c r="U30" s="771"/>
      <c r="V30" s="771">
        <v>2118</v>
      </c>
      <c r="W30" s="771"/>
      <c r="X30" s="771"/>
      <c r="Y30" s="771"/>
      <c r="Z30" s="771"/>
      <c r="AA30" s="771">
        <v>34</v>
      </c>
      <c r="AB30" s="771"/>
      <c r="AC30" s="771"/>
      <c r="AD30" s="771"/>
      <c r="AE30" s="772"/>
      <c r="AF30" s="773">
        <v>1085</v>
      </c>
      <c r="AG30" s="774"/>
      <c r="AH30" s="774"/>
      <c r="AI30" s="774"/>
      <c r="AJ30" s="775"/>
      <c r="AK30" s="821">
        <v>11</v>
      </c>
      <c r="AL30" s="817"/>
      <c r="AM30" s="817"/>
      <c r="AN30" s="817"/>
      <c r="AO30" s="817"/>
      <c r="AP30" s="817">
        <v>283</v>
      </c>
      <c r="AQ30" s="817"/>
      <c r="AR30" s="817"/>
      <c r="AS30" s="817"/>
      <c r="AT30" s="817"/>
      <c r="AU30" s="817">
        <v>1</v>
      </c>
      <c r="AV30" s="817"/>
      <c r="AW30" s="817"/>
      <c r="AX30" s="817"/>
      <c r="AY30" s="817"/>
      <c r="AZ30" s="818" t="s">
        <v>549</v>
      </c>
      <c r="BA30" s="818"/>
      <c r="BB30" s="818"/>
      <c r="BC30" s="818"/>
      <c r="BD30" s="818"/>
      <c r="BE30" s="819" t="s">
        <v>392</v>
      </c>
      <c r="BF30" s="819"/>
      <c r="BG30" s="819"/>
      <c r="BH30" s="819"/>
      <c r="BI30" s="820"/>
      <c r="BJ30" s="214"/>
      <c r="BK30" s="214"/>
      <c r="BL30" s="214"/>
      <c r="BM30" s="214"/>
      <c r="BN30" s="214"/>
      <c r="BO30" s="224"/>
      <c r="BP30" s="224"/>
      <c r="BQ30" s="221">
        <v>24</v>
      </c>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15">
      <c r="A31" s="225">
        <v>4</v>
      </c>
      <c r="B31" s="767" t="s">
        <v>393</v>
      </c>
      <c r="C31" s="768"/>
      <c r="D31" s="768"/>
      <c r="E31" s="768"/>
      <c r="F31" s="768"/>
      <c r="G31" s="768"/>
      <c r="H31" s="768"/>
      <c r="I31" s="768"/>
      <c r="J31" s="768"/>
      <c r="K31" s="768"/>
      <c r="L31" s="768"/>
      <c r="M31" s="768"/>
      <c r="N31" s="768"/>
      <c r="O31" s="768"/>
      <c r="P31" s="769"/>
      <c r="Q31" s="770">
        <v>4774</v>
      </c>
      <c r="R31" s="771"/>
      <c r="S31" s="771"/>
      <c r="T31" s="771"/>
      <c r="U31" s="771"/>
      <c r="V31" s="771">
        <v>5042</v>
      </c>
      <c r="W31" s="771"/>
      <c r="X31" s="771"/>
      <c r="Y31" s="771"/>
      <c r="Z31" s="771"/>
      <c r="AA31" s="771">
        <v>-268</v>
      </c>
      <c r="AB31" s="771"/>
      <c r="AC31" s="771"/>
      <c r="AD31" s="771"/>
      <c r="AE31" s="772"/>
      <c r="AF31" s="773">
        <v>610</v>
      </c>
      <c r="AG31" s="774"/>
      <c r="AH31" s="774"/>
      <c r="AI31" s="774"/>
      <c r="AJ31" s="775"/>
      <c r="AK31" s="821">
        <v>1702</v>
      </c>
      <c r="AL31" s="817"/>
      <c r="AM31" s="817"/>
      <c r="AN31" s="817"/>
      <c r="AO31" s="817"/>
      <c r="AP31" s="817">
        <v>22924</v>
      </c>
      <c r="AQ31" s="817"/>
      <c r="AR31" s="817"/>
      <c r="AS31" s="817"/>
      <c r="AT31" s="817"/>
      <c r="AU31" s="817">
        <v>19348</v>
      </c>
      <c r="AV31" s="817"/>
      <c r="AW31" s="817"/>
      <c r="AX31" s="817"/>
      <c r="AY31" s="817"/>
      <c r="AZ31" s="822" t="s">
        <v>549</v>
      </c>
      <c r="BA31" s="823"/>
      <c r="BB31" s="823"/>
      <c r="BC31" s="823"/>
      <c r="BD31" s="824"/>
      <c r="BE31" s="819" t="s">
        <v>392</v>
      </c>
      <c r="BF31" s="819"/>
      <c r="BG31" s="819"/>
      <c r="BH31" s="819"/>
      <c r="BI31" s="820"/>
      <c r="BJ31" s="214"/>
      <c r="BK31" s="214"/>
      <c r="BL31" s="214"/>
      <c r="BM31" s="214"/>
      <c r="BN31" s="214"/>
      <c r="BO31" s="224"/>
      <c r="BP31" s="224"/>
      <c r="BQ31" s="221">
        <v>25</v>
      </c>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15">
      <c r="A32" s="225">
        <v>5</v>
      </c>
      <c r="B32" s="767" t="s">
        <v>394</v>
      </c>
      <c r="C32" s="768"/>
      <c r="D32" s="768"/>
      <c r="E32" s="768"/>
      <c r="F32" s="768"/>
      <c r="G32" s="768"/>
      <c r="H32" s="768"/>
      <c r="I32" s="768"/>
      <c r="J32" s="768"/>
      <c r="K32" s="768"/>
      <c r="L32" s="768"/>
      <c r="M32" s="768"/>
      <c r="N32" s="768"/>
      <c r="O32" s="768"/>
      <c r="P32" s="769"/>
      <c r="Q32" s="770">
        <v>1007</v>
      </c>
      <c r="R32" s="771"/>
      <c r="S32" s="771"/>
      <c r="T32" s="771"/>
      <c r="U32" s="771"/>
      <c r="V32" s="771">
        <v>923</v>
      </c>
      <c r="W32" s="771"/>
      <c r="X32" s="771"/>
      <c r="Y32" s="771"/>
      <c r="Z32" s="771"/>
      <c r="AA32" s="771">
        <v>84</v>
      </c>
      <c r="AB32" s="771"/>
      <c r="AC32" s="771"/>
      <c r="AD32" s="771"/>
      <c r="AE32" s="772"/>
      <c r="AF32" s="773" t="s">
        <v>122</v>
      </c>
      <c r="AG32" s="774"/>
      <c r="AH32" s="774"/>
      <c r="AI32" s="774"/>
      <c r="AJ32" s="775"/>
      <c r="AK32" s="821">
        <v>138</v>
      </c>
      <c r="AL32" s="817"/>
      <c r="AM32" s="817"/>
      <c r="AN32" s="817"/>
      <c r="AO32" s="817"/>
      <c r="AP32" s="817">
        <v>294</v>
      </c>
      <c r="AQ32" s="817"/>
      <c r="AR32" s="817"/>
      <c r="AS32" s="817"/>
      <c r="AT32" s="817"/>
      <c r="AU32" s="817">
        <v>294</v>
      </c>
      <c r="AV32" s="817"/>
      <c r="AW32" s="817"/>
      <c r="AX32" s="817"/>
      <c r="AY32" s="817"/>
      <c r="AZ32" s="818" t="s">
        <v>549</v>
      </c>
      <c r="BA32" s="818"/>
      <c r="BB32" s="818"/>
      <c r="BC32" s="818"/>
      <c r="BD32" s="818"/>
      <c r="BE32" s="819" t="s">
        <v>395</v>
      </c>
      <c r="BF32" s="819"/>
      <c r="BG32" s="819"/>
      <c r="BH32" s="819"/>
      <c r="BI32" s="820"/>
      <c r="BJ32" s="214"/>
      <c r="BK32" s="214"/>
      <c r="BL32" s="214"/>
      <c r="BM32" s="214"/>
      <c r="BN32" s="214"/>
      <c r="BO32" s="224"/>
      <c r="BP32" s="224"/>
      <c r="BQ32" s="221">
        <v>26</v>
      </c>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15">
      <c r="A33" s="225">
        <v>6</v>
      </c>
      <c r="B33" s="767"/>
      <c r="C33" s="768"/>
      <c r="D33" s="768"/>
      <c r="E33" s="768"/>
      <c r="F33" s="768"/>
      <c r="G33" s="768"/>
      <c r="H33" s="768"/>
      <c r="I33" s="768"/>
      <c r="J33" s="768"/>
      <c r="K33" s="768"/>
      <c r="L33" s="768"/>
      <c r="M33" s="768"/>
      <c r="N33" s="768"/>
      <c r="O33" s="768"/>
      <c r="P33" s="769"/>
      <c r="Q33" s="770"/>
      <c r="R33" s="771"/>
      <c r="S33" s="771"/>
      <c r="T33" s="771"/>
      <c r="U33" s="771"/>
      <c r="V33" s="771"/>
      <c r="W33" s="771"/>
      <c r="X33" s="771"/>
      <c r="Y33" s="771"/>
      <c r="Z33" s="771"/>
      <c r="AA33" s="771"/>
      <c r="AB33" s="771"/>
      <c r="AC33" s="771"/>
      <c r="AD33" s="771"/>
      <c r="AE33" s="772"/>
      <c r="AF33" s="773"/>
      <c r="AG33" s="774"/>
      <c r="AH33" s="774"/>
      <c r="AI33" s="774"/>
      <c r="AJ33" s="775"/>
      <c r="AK33" s="821"/>
      <c r="AL33" s="817"/>
      <c r="AM33" s="817"/>
      <c r="AN33" s="817"/>
      <c r="AO33" s="817"/>
      <c r="AP33" s="817"/>
      <c r="AQ33" s="817"/>
      <c r="AR33" s="817"/>
      <c r="AS33" s="817"/>
      <c r="AT33" s="817"/>
      <c r="AU33" s="817"/>
      <c r="AV33" s="817"/>
      <c r="AW33" s="817"/>
      <c r="AX33" s="817"/>
      <c r="AY33" s="817"/>
      <c r="AZ33" s="818"/>
      <c r="BA33" s="818"/>
      <c r="BB33" s="818"/>
      <c r="BC33" s="818"/>
      <c r="BD33" s="818"/>
      <c r="BE33" s="819"/>
      <c r="BF33" s="819"/>
      <c r="BG33" s="819"/>
      <c r="BH33" s="819"/>
      <c r="BI33" s="820"/>
      <c r="BJ33" s="214"/>
      <c r="BK33" s="214"/>
      <c r="BL33" s="214"/>
      <c r="BM33" s="214"/>
      <c r="BN33" s="214"/>
      <c r="BO33" s="224"/>
      <c r="BP33" s="224"/>
      <c r="BQ33" s="221">
        <v>27</v>
      </c>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15">
      <c r="A34" s="225">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14"/>
      <c r="BK34" s="214"/>
      <c r="BL34" s="214"/>
      <c r="BM34" s="214"/>
      <c r="BN34" s="214"/>
      <c r="BO34" s="224"/>
      <c r="BP34" s="224"/>
      <c r="BQ34" s="221">
        <v>28</v>
      </c>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15">
      <c r="A35" s="225">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4"/>
      <c r="BP35" s="224"/>
      <c r="BQ35" s="221">
        <v>29</v>
      </c>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15">
      <c r="A36" s="225">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4"/>
      <c r="BP36" s="224"/>
      <c r="BQ36" s="221">
        <v>30</v>
      </c>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15">
      <c r="A37" s="225">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4"/>
      <c r="BP37" s="224"/>
      <c r="BQ37" s="221">
        <v>31</v>
      </c>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15">
      <c r="A38" s="225">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4"/>
      <c r="BP38" s="224"/>
      <c r="BQ38" s="221">
        <v>32</v>
      </c>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15">
      <c r="A39" s="225">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15">
      <c r="A40" s="221">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15">
      <c r="A41" s="22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15">
      <c r="A42" s="22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15">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15">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15">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15">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15">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15">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15">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15">
      <c r="A50" s="221">
        <v>23</v>
      </c>
      <c r="B50" s="767"/>
      <c r="C50" s="768"/>
      <c r="D50" s="768"/>
      <c r="E50" s="768"/>
      <c r="F50" s="768"/>
      <c r="G50" s="768"/>
      <c r="H50" s="768"/>
      <c r="I50" s="768"/>
      <c r="J50" s="768"/>
      <c r="K50" s="768"/>
      <c r="L50" s="768"/>
      <c r="M50" s="768"/>
      <c r="N50" s="768"/>
      <c r="O50" s="768"/>
      <c r="P50" s="769"/>
      <c r="Q50" s="825"/>
      <c r="R50" s="826"/>
      <c r="S50" s="826"/>
      <c r="T50" s="826"/>
      <c r="U50" s="826"/>
      <c r="V50" s="826"/>
      <c r="W50" s="826"/>
      <c r="X50" s="826"/>
      <c r="Y50" s="826"/>
      <c r="Z50" s="826"/>
      <c r="AA50" s="826"/>
      <c r="AB50" s="826"/>
      <c r="AC50" s="826"/>
      <c r="AD50" s="826"/>
      <c r="AE50" s="827"/>
      <c r="AF50" s="773"/>
      <c r="AG50" s="774"/>
      <c r="AH50" s="774"/>
      <c r="AI50" s="774"/>
      <c r="AJ50" s="775"/>
      <c r="AK50" s="829"/>
      <c r="AL50" s="826"/>
      <c r="AM50" s="826"/>
      <c r="AN50" s="826"/>
      <c r="AO50" s="826"/>
      <c r="AP50" s="826"/>
      <c r="AQ50" s="826"/>
      <c r="AR50" s="826"/>
      <c r="AS50" s="826"/>
      <c r="AT50" s="826"/>
      <c r="AU50" s="826"/>
      <c r="AV50" s="826"/>
      <c r="AW50" s="826"/>
      <c r="AX50" s="826"/>
      <c r="AY50" s="826"/>
      <c r="AZ50" s="828"/>
      <c r="BA50" s="828"/>
      <c r="BB50" s="828"/>
      <c r="BC50" s="828"/>
      <c r="BD50" s="828"/>
      <c r="BE50" s="819"/>
      <c r="BF50" s="819"/>
      <c r="BG50" s="819"/>
      <c r="BH50" s="819"/>
      <c r="BI50" s="820"/>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15">
      <c r="A51" s="221">
        <v>24</v>
      </c>
      <c r="B51" s="767"/>
      <c r="C51" s="768"/>
      <c r="D51" s="768"/>
      <c r="E51" s="768"/>
      <c r="F51" s="768"/>
      <c r="G51" s="768"/>
      <c r="H51" s="768"/>
      <c r="I51" s="768"/>
      <c r="J51" s="768"/>
      <c r="K51" s="768"/>
      <c r="L51" s="768"/>
      <c r="M51" s="768"/>
      <c r="N51" s="768"/>
      <c r="O51" s="768"/>
      <c r="P51" s="769"/>
      <c r="Q51" s="825"/>
      <c r="R51" s="826"/>
      <c r="S51" s="826"/>
      <c r="T51" s="826"/>
      <c r="U51" s="826"/>
      <c r="V51" s="826"/>
      <c r="W51" s="826"/>
      <c r="X51" s="826"/>
      <c r="Y51" s="826"/>
      <c r="Z51" s="826"/>
      <c r="AA51" s="826"/>
      <c r="AB51" s="826"/>
      <c r="AC51" s="826"/>
      <c r="AD51" s="826"/>
      <c r="AE51" s="827"/>
      <c r="AF51" s="773"/>
      <c r="AG51" s="774"/>
      <c r="AH51" s="774"/>
      <c r="AI51" s="774"/>
      <c r="AJ51" s="775"/>
      <c r="AK51" s="829"/>
      <c r="AL51" s="826"/>
      <c r="AM51" s="826"/>
      <c r="AN51" s="826"/>
      <c r="AO51" s="826"/>
      <c r="AP51" s="826"/>
      <c r="AQ51" s="826"/>
      <c r="AR51" s="826"/>
      <c r="AS51" s="826"/>
      <c r="AT51" s="826"/>
      <c r="AU51" s="826"/>
      <c r="AV51" s="826"/>
      <c r="AW51" s="826"/>
      <c r="AX51" s="826"/>
      <c r="AY51" s="826"/>
      <c r="AZ51" s="828"/>
      <c r="BA51" s="828"/>
      <c r="BB51" s="828"/>
      <c r="BC51" s="828"/>
      <c r="BD51" s="828"/>
      <c r="BE51" s="819"/>
      <c r="BF51" s="819"/>
      <c r="BG51" s="819"/>
      <c r="BH51" s="819"/>
      <c r="BI51" s="820"/>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15">
      <c r="A52" s="221">
        <v>25</v>
      </c>
      <c r="B52" s="767"/>
      <c r="C52" s="768"/>
      <c r="D52" s="768"/>
      <c r="E52" s="768"/>
      <c r="F52" s="768"/>
      <c r="G52" s="768"/>
      <c r="H52" s="768"/>
      <c r="I52" s="768"/>
      <c r="J52" s="768"/>
      <c r="K52" s="768"/>
      <c r="L52" s="768"/>
      <c r="M52" s="768"/>
      <c r="N52" s="768"/>
      <c r="O52" s="768"/>
      <c r="P52" s="769"/>
      <c r="Q52" s="825"/>
      <c r="R52" s="826"/>
      <c r="S52" s="826"/>
      <c r="T52" s="826"/>
      <c r="U52" s="826"/>
      <c r="V52" s="826"/>
      <c r="W52" s="826"/>
      <c r="X52" s="826"/>
      <c r="Y52" s="826"/>
      <c r="Z52" s="826"/>
      <c r="AA52" s="826"/>
      <c r="AB52" s="826"/>
      <c r="AC52" s="826"/>
      <c r="AD52" s="826"/>
      <c r="AE52" s="827"/>
      <c r="AF52" s="773"/>
      <c r="AG52" s="774"/>
      <c r="AH52" s="774"/>
      <c r="AI52" s="774"/>
      <c r="AJ52" s="775"/>
      <c r="AK52" s="829"/>
      <c r="AL52" s="826"/>
      <c r="AM52" s="826"/>
      <c r="AN52" s="826"/>
      <c r="AO52" s="826"/>
      <c r="AP52" s="826"/>
      <c r="AQ52" s="826"/>
      <c r="AR52" s="826"/>
      <c r="AS52" s="826"/>
      <c r="AT52" s="826"/>
      <c r="AU52" s="826"/>
      <c r="AV52" s="826"/>
      <c r="AW52" s="826"/>
      <c r="AX52" s="826"/>
      <c r="AY52" s="826"/>
      <c r="AZ52" s="828"/>
      <c r="BA52" s="828"/>
      <c r="BB52" s="828"/>
      <c r="BC52" s="828"/>
      <c r="BD52" s="828"/>
      <c r="BE52" s="819"/>
      <c r="BF52" s="819"/>
      <c r="BG52" s="819"/>
      <c r="BH52" s="819"/>
      <c r="BI52" s="820"/>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15">
      <c r="A53" s="221">
        <v>26</v>
      </c>
      <c r="B53" s="767"/>
      <c r="C53" s="768"/>
      <c r="D53" s="768"/>
      <c r="E53" s="768"/>
      <c r="F53" s="768"/>
      <c r="G53" s="768"/>
      <c r="H53" s="768"/>
      <c r="I53" s="768"/>
      <c r="J53" s="768"/>
      <c r="K53" s="768"/>
      <c r="L53" s="768"/>
      <c r="M53" s="768"/>
      <c r="N53" s="768"/>
      <c r="O53" s="768"/>
      <c r="P53" s="769"/>
      <c r="Q53" s="825"/>
      <c r="R53" s="826"/>
      <c r="S53" s="826"/>
      <c r="T53" s="826"/>
      <c r="U53" s="826"/>
      <c r="V53" s="826"/>
      <c r="W53" s="826"/>
      <c r="X53" s="826"/>
      <c r="Y53" s="826"/>
      <c r="Z53" s="826"/>
      <c r="AA53" s="826"/>
      <c r="AB53" s="826"/>
      <c r="AC53" s="826"/>
      <c r="AD53" s="826"/>
      <c r="AE53" s="827"/>
      <c r="AF53" s="773"/>
      <c r="AG53" s="774"/>
      <c r="AH53" s="774"/>
      <c r="AI53" s="774"/>
      <c r="AJ53" s="775"/>
      <c r="AK53" s="829"/>
      <c r="AL53" s="826"/>
      <c r="AM53" s="826"/>
      <c r="AN53" s="826"/>
      <c r="AO53" s="826"/>
      <c r="AP53" s="826"/>
      <c r="AQ53" s="826"/>
      <c r="AR53" s="826"/>
      <c r="AS53" s="826"/>
      <c r="AT53" s="826"/>
      <c r="AU53" s="826"/>
      <c r="AV53" s="826"/>
      <c r="AW53" s="826"/>
      <c r="AX53" s="826"/>
      <c r="AY53" s="826"/>
      <c r="AZ53" s="828"/>
      <c r="BA53" s="828"/>
      <c r="BB53" s="828"/>
      <c r="BC53" s="828"/>
      <c r="BD53" s="828"/>
      <c r="BE53" s="819"/>
      <c r="BF53" s="819"/>
      <c r="BG53" s="819"/>
      <c r="BH53" s="819"/>
      <c r="BI53" s="820"/>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15">
      <c r="A54" s="221">
        <v>27</v>
      </c>
      <c r="B54" s="767"/>
      <c r="C54" s="768"/>
      <c r="D54" s="768"/>
      <c r="E54" s="768"/>
      <c r="F54" s="768"/>
      <c r="G54" s="768"/>
      <c r="H54" s="768"/>
      <c r="I54" s="768"/>
      <c r="J54" s="768"/>
      <c r="K54" s="768"/>
      <c r="L54" s="768"/>
      <c r="M54" s="768"/>
      <c r="N54" s="768"/>
      <c r="O54" s="768"/>
      <c r="P54" s="769"/>
      <c r="Q54" s="825"/>
      <c r="R54" s="826"/>
      <c r="S54" s="826"/>
      <c r="T54" s="826"/>
      <c r="U54" s="826"/>
      <c r="V54" s="826"/>
      <c r="W54" s="826"/>
      <c r="X54" s="826"/>
      <c r="Y54" s="826"/>
      <c r="Z54" s="826"/>
      <c r="AA54" s="826"/>
      <c r="AB54" s="826"/>
      <c r="AC54" s="826"/>
      <c r="AD54" s="826"/>
      <c r="AE54" s="827"/>
      <c r="AF54" s="773"/>
      <c r="AG54" s="774"/>
      <c r="AH54" s="774"/>
      <c r="AI54" s="774"/>
      <c r="AJ54" s="775"/>
      <c r="AK54" s="829"/>
      <c r="AL54" s="826"/>
      <c r="AM54" s="826"/>
      <c r="AN54" s="826"/>
      <c r="AO54" s="826"/>
      <c r="AP54" s="826"/>
      <c r="AQ54" s="826"/>
      <c r="AR54" s="826"/>
      <c r="AS54" s="826"/>
      <c r="AT54" s="826"/>
      <c r="AU54" s="826"/>
      <c r="AV54" s="826"/>
      <c r="AW54" s="826"/>
      <c r="AX54" s="826"/>
      <c r="AY54" s="826"/>
      <c r="AZ54" s="828"/>
      <c r="BA54" s="828"/>
      <c r="BB54" s="828"/>
      <c r="BC54" s="828"/>
      <c r="BD54" s="828"/>
      <c r="BE54" s="819"/>
      <c r="BF54" s="819"/>
      <c r="BG54" s="819"/>
      <c r="BH54" s="819"/>
      <c r="BI54" s="820"/>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15">
      <c r="A55" s="221">
        <v>28</v>
      </c>
      <c r="B55" s="767"/>
      <c r="C55" s="768"/>
      <c r="D55" s="768"/>
      <c r="E55" s="768"/>
      <c r="F55" s="768"/>
      <c r="G55" s="768"/>
      <c r="H55" s="768"/>
      <c r="I55" s="768"/>
      <c r="J55" s="768"/>
      <c r="K55" s="768"/>
      <c r="L55" s="768"/>
      <c r="M55" s="768"/>
      <c r="N55" s="768"/>
      <c r="O55" s="768"/>
      <c r="P55" s="769"/>
      <c r="Q55" s="825"/>
      <c r="R55" s="826"/>
      <c r="S55" s="826"/>
      <c r="T55" s="826"/>
      <c r="U55" s="826"/>
      <c r="V55" s="826"/>
      <c r="W55" s="826"/>
      <c r="X55" s="826"/>
      <c r="Y55" s="826"/>
      <c r="Z55" s="826"/>
      <c r="AA55" s="826"/>
      <c r="AB55" s="826"/>
      <c r="AC55" s="826"/>
      <c r="AD55" s="826"/>
      <c r="AE55" s="827"/>
      <c r="AF55" s="773"/>
      <c r="AG55" s="774"/>
      <c r="AH55" s="774"/>
      <c r="AI55" s="774"/>
      <c r="AJ55" s="775"/>
      <c r="AK55" s="829"/>
      <c r="AL55" s="826"/>
      <c r="AM55" s="826"/>
      <c r="AN55" s="826"/>
      <c r="AO55" s="826"/>
      <c r="AP55" s="826"/>
      <c r="AQ55" s="826"/>
      <c r="AR55" s="826"/>
      <c r="AS55" s="826"/>
      <c r="AT55" s="826"/>
      <c r="AU55" s="826"/>
      <c r="AV55" s="826"/>
      <c r="AW55" s="826"/>
      <c r="AX55" s="826"/>
      <c r="AY55" s="826"/>
      <c r="AZ55" s="828"/>
      <c r="BA55" s="828"/>
      <c r="BB55" s="828"/>
      <c r="BC55" s="828"/>
      <c r="BD55" s="828"/>
      <c r="BE55" s="819"/>
      <c r="BF55" s="819"/>
      <c r="BG55" s="819"/>
      <c r="BH55" s="819"/>
      <c r="BI55" s="820"/>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15">
      <c r="A56" s="221">
        <v>29</v>
      </c>
      <c r="B56" s="767"/>
      <c r="C56" s="768"/>
      <c r="D56" s="768"/>
      <c r="E56" s="768"/>
      <c r="F56" s="768"/>
      <c r="G56" s="768"/>
      <c r="H56" s="768"/>
      <c r="I56" s="768"/>
      <c r="J56" s="768"/>
      <c r="K56" s="768"/>
      <c r="L56" s="768"/>
      <c r="M56" s="768"/>
      <c r="N56" s="768"/>
      <c r="O56" s="768"/>
      <c r="P56" s="769"/>
      <c r="Q56" s="825"/>
      <c r="R56" s="826"/>
      <c r="S56" s="826"/>
      <c r="T56" s="826"/>
      <c r="U56" s="826"/>
      <c r="V56" s="826"/>
      <c r="W56" s="826"/>
      <c r="X56" s="826"/>
      <c r="Y56" s="826"/>
      <c r="Z56" s="826"/>
      <c r="AA56" s="826"/>
      <c r="AB56" s="826"/>
      <c r="AC56" s="826"/>
      <c r="AD56" s="826"/>
      <c r="AE56" s="827"/>
      <c r="AF56" s="773"/>
      <c r="AG56" s="774"/>
      <c r="AH56" s="774"/>
      <c r="AI56" s="774"/>
      <c r="AJ56" s="775"/>
      <c r="AK56" s="829"/>
      <c r="AL56" s="826"/>
      <c r="AM56" s="826"/>
      <c r="AN56" s="826"/>
      <c r="AO56" s="826"/>
      <c r="AP56" s="826"/>
      <c r="AQ56" s="826"/>
      <c r="AR56" s="826"/>
      <c r="AS56" s="826"/>
      <c r="AT56" s="826"/>
      <c r="AU56" s="826"/>
      <c r="AV56" s="826"/>
      <c r="AW56" s="826"/>
      <c r="AX56" s="826"/>
      <c r="AY56" s="826"/>
      <c r="AZ56" s="828"/>
      <c r="BA56" s="828"/>
      <c r="BB56" s="828"/>
      <c r="BC56" s="828"/>
      <c r="BD56" s="828"/>
      <c r="BE56" s="819"/>
      <c r="BF56" s="819"/>
      <c r="BG56" s="819"/>
      <c r="BH56" s="819"/>
      <c r="BI56" s="820"/>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15">
      <c r="A57" s="221">
        <v>30</v>
      </c>
      <c r="B57" s="767"/>
      <c r="C57" s="768"/>
      <c r="D57" s="768"/>
      <c r="E57" s="768"/>
      <c r="F57" s="768"/>
      <c r="G57" s="768"/>
      <c r="H57" s="768"/>
      <c r="I57" s="768"/>
      <c r="J57" s="768"/>
      <c r="K57" s="768"/>
      <c r="L57" s="768"/>
      <c r="M57" s="768"/>
      <c r="N57" s="768"/>
      <c r="O57" s="768"/>
      <c r="P57" s="769"/>
      <c r="Q57" s="825"/>
      <c r="R57" s="826"/>
      <c r="S57" s="826"/>
      <c r="T57" s="826"/>
      <c r="U57" s="826"/>
      <c r="V57" s="826"/>
      <c r="W57" s="826"/>
      <c r="X57" s="826"/>
      <c r="Y57" s="826"/>
      <c r="Z57" s="826"/>
      <c r="AA57" s="826"/>
      <c r="AB57" s="826"/>
      <c r="AC57" s="826"/>
      <c r="AD57" s="826"/>
      <c r="AE57" s="827"/>
      <c r="AF57" s="773"/>
      <c r="AG57" s="774"/>
      <c r="AH57" s="774"/>
      <c r="AI57" s="774"/>
      <c r="AJ57" s="775"/>
      <c r="AK57" s="829"/>
      <c r="AL57" s="826"/>
      <c r="AM57" s="826"/>
      <c r="AN57" s="826"/>
      <c r="AO57" s="826"/>
      <c r="AP57" s="826"/>
      <c r="AQ57" s="826"/>
      <c r="AR57" s="826"/>
      <c r="AS57" s="826"/>
      <c r="AT57" s="826"/>
      <c r="AU57" s="826"/>
      <c r="AV57" s="826"/>
      <c r="AW57" s="826"/>
      <c r="AX57" s="826"/>
      <c r="AY57" s="826"/>
      <c r="AZ57" s="828"/>
      <c r="BA57" s="828"/>
      <c r="BB57" s="828"/>
      <c r="BC57" s="828"/>
      <c r="BD57" s="828"/>
      <c r="BE57" s="819"/>
      <c r="BF57" s="819"/>
      <c r="BG57" s="819"/>
      <c r="BH57" s="819"/>
      <c r="BI57" s="820"/>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15">
      <c r="A58" s="221">
        <v>31</v>
      </c>
      <c r="B58" s="767"/>
      <c r="C58" s="768"/>
      <c r="D58" s="768"/>
      <c r="E58" s="768"/>
      <c r="F58" s="768"/>
      <c r="G58" s="768"/>
      <c r="H58" s="768"/>
      <c r="I58" s="768"/>
      <c r="J58" s="768"/>
      <c r="K58" s="768"/>
      <c r="L58" s="768"/>
      <c r="M58" s="768"/>
      <c r="N58" s="768"/>
      <c r="O58" s="768"/>
      <c r="P58" s="769"/>
      <c r="Q58" s="825"/>
      <c r="R58" s="826"/>
      <c r="S58" s="826"/>
      <c r="T58" s="826"/>
      <c r="U58" s="826"/>
      <c r="V58" s="826"/>
      <c r="W58" s="826"/>
      <c r="X58" s="826"/>
      <c r="Y58" s="826"/>
      <c r="Z58" s="826"/>
      <c r="AA58" s="826"/>
      <c r="AB58" s="826"/>
      <c r="AC58" s="826"/>
      <c r="AD58" s="826"/>
      <c r="AE58" s="827"/>
      <c r="AF58" s="773"/>
      <c r="AG58" s="774"/>
      <c r="AH58" s="774"/>
      <c r="AI58" s="774"/>
      <c r="AJ58" s="775"/>
      <c r="AK58" s="829"/>
      <c r="AL58" s="826"/>
      <c r="AM58" s="826"/>
      <c r="AN58" s="826"/>
      <c r="AO58" s="826"/>
      <c r="AP58" s="826"/>
      <c r="AQ58" s="826"/>
      <c r="AR58" s="826"/>
      <c r="AS58" s="826"/>
      <c r="AT58" s="826"/>
      <c r="AU58" s="826"/>
      <c r="AV58" s="826"/>
      <c r="AW58" s="826"/>
      <c r="AX58" s="826"/>
      <c r="AY58" s="826"/>
      <c r="AZ58" s="828"/>
      <c r="BA58" s="828"/>
      <c r="BB58" s="828"/>
      <c r="BC58" s="828"/>
      <c r="BD58" s="828"/>
      <c r="BE58" s="819"/>
      <c r="BF58" s="819"/>
      <c r="BG58" s="819"/>
      <c r="BH58" s="819"/>
      <c r="BI58" s="820"/>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15">
      <c r="A59" s="221">
        <v>32</v>
      </c>
      <c r="B59" s="767"/>
      <c r="C59" s="768"/>
      <c r="D59" s="768"/>
      <c r="E59" s="768"/>
      <c r="F59" s="768"/>
      <c r="G59" s="768"/>
      <c r="H59" s="768"/>
      <c r="I59" s="768"/>
      <c r="J59" s="768"/>
      <c r="K59" s="768"/>
      <c r="L59" s="768"/>
      <c r="M59" s="768"/>
      <c r="N59" s="768"/>
      <c r="O59" s="768"/>
      <c r="P59" s="769"/>
      <c r="Q59" s="825"/>
      <c r="R59" s="826"/>
      <c r="S59" s="826"/>
      <c r="T59" s="826"/>
      <c r="U59" s="826"/>
      <c r="V59" s="826"/>
      <c r="W59" s="826"/>
      <c r="X59" s="826"/>
      <c r="Y59" s="826"/>
      <c r="Z59" s="826"/>
      <c r="AA59" s="826"/>
      <c r="AB59" s="826"/>
      <c r="AC59" s="826"/>
      <c r="AD59" s="826"/>
      <c r="AE59" s="827"/>
      <c r="AF59" s="773"/>
      <c r="AG59" s="774"/>
      <c r="AH59" s="774"/>
      <c r="AI59" s="774"/>
      <c r="AJ59" s="775"/>
      <c r="AK59" s="829"/>
      <c r="AL59" s="826"/>
      <c r="AM59" s="826"/>
      <c r="AN59" s="826"/>
      <c r="AO59" s="826"/>
      <c r="AP59" s="826"/>
      <c r="AQ59" s="826"/>
      <c r="AR59" s="826"/>
      <c r="AS59" s="826"/>
      <c r="AT59" s="826"/>
      <c r="AU59" s="826"/>
      <c r="AV59" s="826"/>
      <c r="AW59" s="826"/>
      <c r="AX59" s="826"/>
      <c r="AY59" s="826"/>
      <c r="AZ59" s="828"/>
      <c r="BA59" s="828"/>
      <c r="BB59" s="828"/>
      <c r="BC59" s="828"/>
      <c r="BD59" s="828"/>
      <c r="BE59" s="819"/>
      <c r="BF59" s="819"/>
      <c r="BG59" s="819"/>
      <c r="BH59" s="819"/>
      <c r="BI59" s="820"/>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15">
      <c r="A60" s="221">
        <v>33</v>
      </c>
      <c r="B60" s="767"/>
      <c r="C60" s="768"/>
      <c r="D60" s="768"/>
      <c r="E60" s="768"/>
      <c r="F60" s="768"/>
      <c r="G60" s="768"/>
      <c r="H60" s="768"/>
      <c r="I60" s="768"/>
      <c r="J60" s="768"/>
      <c r="K60" s="768"/>
      <c r="L60" s="768"/>
      <c r="M60" s="768"/>
      <c r="N60" s="768"/>
      <c r="O60" s="768"/>
      <c r="P60" s="769"/>
      <c r="Q60" s="825"/>
      <c r="R60" s="826"/>
      <c r="S60" s="826"/>
      <c r="T60" s="826"/>
      <c r="U60" s="826"/>
      <c r="V60" s="826"/>
      <c r="W60" s="826"/>
      <c r="X60" s="826"/>
      <c r="Y60" s="826"/>
      <c r="Z60" s="826"/>
      <c r="AA60" s="826"/>
      <c r="AB60" s="826"/>
      <c r="AC60" s="826"/>
      <c r="AD60" s="826"/>
      <c r="AE60" s="827"/>
      <c r="AF60" s="773"/>
      <c r="AG60" s="774"/>
      <c r="AH60" s="774"/>
      <c r="AI60" s="774"/>
      <c r="AJ60" s="775"/>
      <c r="AK60" s="829"/>
      <c r="AL60" s="826"/>
      <c r="AM60" s="826"/>
      <c r="AN60" s="826"/>
      <c r="AO60" s="826"/>
      <c r="AP60" s="826"/>
      <c r="AQ60" s="826"/>
      <c r="AR60" s="826"/>
      <c r="AS60" s="826"/>
      <c r="AT60" s="826"/>
      <c r="AU60" s="826"/>
      <c r="AV60" s="826"/>
      <c r="AW60" s="826"/>
      <c r="AX60" s="826"/>
      <c r="AY60" s="826"/>
      <c r="AZ60" s="828"/>
      <c r="BA60" s="828"/>
      <c r="BB60" s="828"/>
      <c r="BC60" s="828"/>
      <c r="BD60" s="828"/>
      <c r="BE60" s="819"/>
      <c r="BF60" s="819"/>
      <c r="BG60" s="819"/>
      <c r="BH60" s="819"/>
      <c r="BI60" s="820"/>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
      <c r="A61" s="221">
        <v>34</v>
      </c>
      <c r="B61" s="767"/>
      <c r="C61" s="768"/>
      <c r="D61" s="768"/>
      <c r="E61" s="768"/>
      <c r="F61" s="768"/>
      <c r="G61" s="768"/>
      <c r="H61" s="768"/>
      <c r="I61" s="768"/>
      <c r="J61" s="768"/>
      <c r="K61" s="768"/>
      <c r="L61" s="768"/>
      <c r="M61" s="768"/>
      <c r="N61" s="768"/>
      <c r="O61" s="768"/>
      <c r="P61" s="769"/>
      <c r="Q61" s="825"/>
      <c r="R61" s="826"/>
      <c r="S61" s="826"/>
      <c r="T61" s="826"/>
      <c r="U61" s="826"/>
      <c r="V61" s="826"/>
      <c r="W61" s="826"/>
      <c r="X61" s="826"/>
      <c r="Y61" s="826"/>
      <c r="Z61" s="826"/>
      <c r="AA61" s="826"/>
      <c r="AB61" s="826"/>
      <c r="AC61" s="826"/>
      <c r="AD61" s="826"/>
      <c r="AE61" s="827"/>
      <c r="AF61" s="773"/>
      <c r="AG61" s="774"/>
      <c r="AH61" s="774"/>
      <c r="AI61" s="774"/>
      <c r="AJ61" s="775"/>
      <c r="AK61" s="829"/>
      <c r="AL61" s="826"/>
      <c r="AM61" s="826"/>
      <c r="AN61" s="826"/>
      <c r="AO61" s="826"/>
      <c r="AP61" s="826"/>
      <c r="AQ61" s="826"/>
      <c r="AR61" s="826"/>
      <c r="AS61" s="826"/>
      <c r="AT61" s="826"/>
      <c r="AU61" s="826"/>
      <c r="AV61" s="826"/>
      <c r="AW61" s="826"/>
      <c r="AX61" s="826"/>
      <c r="AY61" s="826"/>
      <c r="AZ61" s="828"/>
      <c r="BA61" s="828"/>
      <c r="BB61" s="828"/>
      <c r="BC61" s="828"/>
      <c r="BD61" s="828"/>
      <c r="BE61" s="819"/>
      <c r="BF61" s="819"/>
      <c r="BG61" s="819"/>
      <c r="BH61" s="819"/>
      <c r="BI61" s="820"/>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15">
      <c r="A62" s="221">
        <v>35</v>
      </c>
      <c r="B62" s="767"/>
      <c r="C62" s="768"/>
      <c r="D62" s="768"/>
      <c r="E62" s="768"/>
      <c r="F62" s="768"/>
      <c r="G62" s="768"/>
      <c r="H62" s="768"/>
      <c r="I62" s="768"/>
      <c r="J62" s="768"/>
      <c r="K62" s="768"/>
      <c r="L62" s="768"/>
      <c r="M62" s="768"/>
      <c r="N62" s="768"/>
      <c r="O62" s="768"/>
      <c r="P62" s="769"/>
      <c r="Q62" s="825"/>
      <c r="R62" s="826"/>
      <c r="S62" s="826"/>
      <c r="T62" s="826"/>
      <c r="U62" s="826"/>
      <c r="V62" s="826"/>
      <c r="W62" s="826"/>
      <c r="X62" s="826"/>
      <c r="Y62" s="826"/>
      <c r="Z62" s="826"/>
      <c r="AA62" s="826"/>
      <c r="AB62" s="826"/>
      <c r="AC62" s="826"/>
      <c r="AD62" s="826"/>
      <c r="AE62" s="827"/>
      <c r="AF62" s="773"/>
      <c r="AG62" s="774"/>
      <c r="AH62" s="774"/>
      <c r="AI62" s="774"/>
      <c r="AJ62" s="775"/>
      <c r="AK62" s="829"/>
      <c r="AL62" s="826"/>
      <c r="AM62" s="826"/>
      <c r="AN62" s="826"/>
      <c r="AO62" s="826"/>
      <c r="AP62" s="826"/>
      <c r="AQ62" s="826"/>
      <c r="AR62" s="826"/>
      <c r="AS62" s="826"/>
      <c r="AT62" s="826"/>
      <c r="AU62" s="826"/>
      <c r="AV62" s="826"/>
      <c r="AW62" s="826"/>
      <c r="AX62" s="826"/>
      <c r="AY62" s="826"/>
      <c r="AZ62" s="828"/>
      <c r="BA62" s="828"/>
      <c r="BB62" s="828"/>
      <c r="BC62" s="828"/>
      <c r="BD62" s="828"/>
      <c r="BE62" s="819"/>
      <c r="BF62" s="819"/>
      <c r="BG62" s="819"/>
      <c r="BH62" s="819"/>
      <c r="BI62" s="820"/>
      <c r="BJ62" s="837" t="s">
        <v>396</v>
      </c>
      <c r="BK62" s="793"/>
      <c r="BL62" s="793"/>
      <c r="BM62" s="793"/>
      <c r="BN62" s="794"/>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
      <c r="A63" s="223" t="s">
        <v>377</v>
      </c>
      <c r="B63" s="776" t="s">
        <v>397</v>
      </c>
      <c r="C63" s="777"/>
      <c r="D63" s="777"/>
      <c r="E63" s="777"/>
      <c r="F63" s="777"/>
      <c r="G63" s="777"/>
      <c r="H63" s="777"/>
      <c r="I63" s="777"/>
      <c r="J63" s="777"/>
      <c r="K63" s="777"/>
      <c r="L63" s="777"/>
      <c r="M63" s="777"/>
      <c r="N63" s="777"/>
      <c r="O63" s="777"/>
      <c r="P63" s="778"/>
      <c r="Q63" s="830"/>
      <c r="R63" s="831"/>
      <c r="S63" s="831"/>
      <c r="T63" s="831"/>
      <c r="U63" s="831"/>
      <c r="V63" s="831"/>
      <c r="W63" s="831"/>
      <c r="X63" s="831"/>
      <c r="Y63" s="831"/>
      <c r="Z63" s="831"/>
      <c r="AA63" s="831"/>
      <c r="AB63" s="831"/>
      <c r="AC63" s="831"/>
      <c r="AD63" s="831"/>
      <c r="AE63" s="832"/>
      <c r="AF63" s="833">
        <v>2324</v>
      </c>
      <c r="AG63" s="834"/>
      <c r="AH63" s="834"/>
      <c r="AI63" s="834"/>
      <c r="AJ63" s="835"/>
      <c r="AK63" s="836"/>
      <c r="AL63" s="831"/>
      <c r="AM63" s="831"/>
      <c r="AN63" s="831"/>
      <c r="AO63" s="831"/>
      <c r="AP63" s="834">
        <v>23501</v>
      </c>
      <c r="AQ63" s="834"/>
      <c r="AR63" s="834"/>
      <c r="AS63" s="834"/>
      <c r="AT63" s="834"/>
      <c r="AU63" s="834">
        <v>19643</v>
      </c>
      <c r="AV63" s="834"/>
      <c r="AW63" s="834"/>
      <c r="AX63" s="834"/>
      <c r="AY63" s="834"/>
      <c r="AZ63" s="838"/>
      <c r="BA63" s="838"/>
      <c r="BB63" s="838"/>
      <c r="BC63" s="838"/>
      <c r="BD63" s="838"/>
      <c r="BE63" s="839"/>
      <c r="BF63" s="839"/>
      <c r="BG63" s="839"/>
      <c r="BH63" s="839"/>
      <c r="BI63" s="840"/>
      <c r="BJ63" s="841" t="s">
        <v>122</v>
      </c>
      <c r="BK63" s="842"/>
      <c r="BL63" s="842"/>
      <c r="BM63" s="842"/>
      <c r="BN63" s="843"/>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
      <c r="A65" s="214" t="s">
        <v>398</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15">
      <c r="A66" s="714" t="s">
        <v>399</v>
      </c>
      <c r="B66" s="715"/>
      <c r="C66" s="715"/>
      <c r="D66" s="715"/>
      <c r="E66" s="715"/>
      <c r="F66" s="715"/>
      <c r="G66" s="715"/>
      <c r="H66" s="715"/>
      <c r="I66" s="715"/>
      <c r="J66" s="715"/>
      <c r="K66" s="715"/>
      <c r="L66" s="715"/>
      <c r="M66" s="715"/>
      <c r="N66" s="715"/>
      <c r="O66" s="715"/>
      <c r="P66" s="716"/>
      <c r="Q66" s="720" t="s">
        <v>381</v>
      </c>
      <c r="R66" s="721"/>
      <c r="S66" s="721"/>
      <c r="T66" s="721"/>
      <c r="U66" s="722"/>
      <c r="V66" s="720" t="s">
        <v>382</v>
      </c>
      <c r="W66" s="721"/>
      <c r="X66" s="721"/>
      <c r="Y66" s="721"/>
      <c r="Z66" s="722"/>
      <c r="AA66" s="720" t="s">
        <v>383</v>
      </c>
      <c r="AB66" s="721"/>
      <c r="AC66" s="721"/>
      <c r="AD66" s="721"/>
      <c r="AE66" s="722"/>
      <c r="AF66" s="844" t="s">
        <v>384</v>
      </c>
      <c r="AG66" s="802"/>
      <c r="AH66" s="802"/>
      <c r="AI66" s="802"/>
      <c r="AJ66" s="845"/>
      <c r="AK66" s="720" t="s">
        <v>385</v>
      </c>
      <c r="AL66" s="715"/>
      <c r="AM66" s="715"/>
      <c r="AN66" s="715"/>
      <c r="AO66" s="716"/>
      <c r="AP66" s="720" t="s">
        <v>386</v>
      </c>
      <c r="AQ66" s="721"/>
      <c r="AR66" s="721"/>
      <c r="AS66" s="721"/>
      <c r="AT66" s="722"/>
      <c r="AU66" s="720" t="s">
        <v>400</v>
      </c>
      <c r="AV66" s="721"/>
      <c r="AW66" s="721"/>
      <c r="AX66" s="721"/>
      <c r="AY66" s="722"/>
      <c r="AZ66" s="720" t="s">
        <v>364</v>
      </c>
      <c r="BA66" s="721"/>
      <c r="BB66" s="721"/>
      <c r="BC66" s="721"/>
      <c r="BD66" s="727"/>
      <c r="BE66" s="224"/>
      <c r="BF66" s="224"/>
      <c r="BG66" s="224"/>
      <c r="BH66" s="224"/>
      <c r="BI66" s="224"/>
      <c r="BJ66" s="224"/>
      <c r="BK66" s="224"/>
      <c r="BL66" s="224"/>
      <c r="BM66" s="224"/>
      <c r="BN66" s="224"/>
      <c r="BO66" s="224"/>
      <c r="BP66" s="224"/>
      <c r="BQ66" s="221">
        <v>60</v>
      </c>
      <c r="BR66" s="226"/>
      <c r="BS66" s="849"/>
      <c r="BT66" s="850"/>
      <c r="BU66" s="850"/>
      <c r="BV66" s="850"/>
      <c r="BW66" s="850"/>
      <c r="BX66" s="850"/>
      <c r="BY66" s="850"/>
      <c r="BZ66" s="850"/>
      <c r="CA66" s="850"/>
      <c r="CB66" s="850"/>
      <c r="CC66" s="850"/>
      <c r="CD66" s="850"/>
      <c r="CE66" s="850"/>
      <c r="CF66" s="850"/>
      <c r="CG66" s="855"/>
      <c r="CH66" s="852"/>
      <c r="CI66" s="853"/>
      <c r="CJ66" s="853"/>
      <c r="CK66" s="853"/>
      <c r="CL66" s="854"/>
      <c r="CM66" s="852"/>
      <c r="CN66" s="853"/>
      <c r="CO66" s="853"/>
      <c r="CP66" s="853"/>
      <c r="CQ66" s="854"/>
      <c r="CR66" s="852"/>
      <c r="CS66" s="853"/>
      <c r="CT66" s="853"/>
      <c r="CU66" s="853"/>
      <c r="CV66" s="854"/>
      <c r="CW66" s="852"/>
      <c r="CX66" s="853"/>
      <c r="CY66" s="853"/>
      <c r="CZ66" s="853"/>
      <c r="DA66" s="854"/>
      <c r="DB66" s="852"/>
      <c r="DC66" s="853"/>
      <c r="DD66" s="853"/>
      <c r="DE66" s="853"/>
      <c r="DF66" s="854"/>
      <c r="DG66" s="852"/>
      <c r="DH66" s="853"/>
      <c r="DI66" s="853"/>
      <c r="DJ66" s="853"/>
      <c r="DK66" s="854"/>
      <c r="DL66" s="852"/>
      <c r="DM66" s="853"/>
      <c r="DN66" s="853"/>
      <c r="DO66" s="853"/>
      <c r="DP66" s="854"/>
      <c r="DQ66" s="852"/>
      <c r="DR66" s="853"/>
      <c r="DS66" s="853"/>
      <c r="DT66" s="853"/>
      <c r="DU66" s="854"/>
      <c r="DV66" s="849"/>
      <c r="DW66" s="850"/>
      <c r="DX66" s="850"/>
      <c r="DY66" s="850"/>
      <c r="DZ66" s="851"/>
      <c r="EA66" s="212"/>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6"/>
      <c r="AG67" s="805"/>
      <c r="AH67" s="805"/>
      <c r="AI67" s="805"/>
      <c r="AJ67" s="847"/>
      <c r="AK67" s="848"/>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9"/>
      <c r="BT67" s="850"/>
      <c r="BU67" s="850"/>
      <c r="BV67" s="850"/>
      <c r="BW67" s="850"/>
      <c r="BX67" s="850"/>
      <c r="BY67" s="850"/>
      <c r="BZ67" s="850"/>
      <c r="CA67" s="850"/>
      <c r="CB67" s="850"/>
      <c r="CC67" s="850"/>
      <c r="CD67" s="850"/>
      <c r="CE67" s="850"/>
      <c r="CF67" s="850"/>
      <c r="CG67" s="855"/>
      <c r="CH67" s="852"/>
      <c r="CI67" s="853"/>
      <c r="CJ67" s="853"/>
      <c r="CK67" s="853"/>
      <c r="CL67" s="854"/>
      <c r="CM67" s="852"/>
      <c r="CN67" s="853"/>
      <c r="CO67" s="853"/>
      <c r="CP67" s="853"/>
      <c r="CQ67" s="854"/>
      <c r="CR67" s="852"/>
      <c r="CS67" s="853"/>
      <c r="CT67" s="853"/>
      <c r="CU67" s="853"/>
      <c r="CV67" s="854"/>
      <c r="CW67" s="852"/>
      <c r="CX67" s="853"/>
      <c r="CY67" s="853"/>
      <c r="CZ67" s="853"/>
      <c r="DA67" s="854"/>
      <c r="DB67" s="852"/>
      <c r="DC67" s="853"/>
      <c r="DD67" s="853"/>
      <c r="DE67" s="853"/>
      <c r="DF67" s="854"/>
      <c r="DG67" s="852"/>
      <c r="DH67" s="853"/>
      <c r="DI67" s="853"/>
      <c r="DJ67" s="853"/>
      <c r="DK67" s="854"/>
      <c r="DL67" s="852"/>
      <c r="DM67" s="853"/>
      <c r="DN67" s="853"/>
      <c r="DO67" s="853"/>
      <c r="DP67" s="854"/>
      <c r="DQ67" s="852"/>
      <c r="DR67" s="853"/>
      <c r="DS67" s="853"/>
      <c r="DT67" s="853"/>
      <c r="DU67" s="854"/>
      <c r="DV67" s="849"/>
      <c r="DW67" s="850"/>
      <c r="DX67" s="850"/>
      <c r="DY67" s="850"/>
      <c r="DZ67" s="851"/>
      <c r="EA67" s="212"/>
    </row>
    <row r="68" spans="1:131" ht="26.25" customHeight="1" thickTop="1" x14ac:dyDescent="0.15">
      <c r="A68" s="219">
        <v>1</v>
      </c>
      <c r="B68" s="859" t="s">
        <v>550</v>
      </c>
      <c r="C68" s="860"/>
      <c r="D68" s="860"/>
      <c r="E68" s="860"/>
      <c r="F68" s="860"/>
      <c r="G68" s="860"/>
      <c r="H68" s="860"/>
      <c r="I68" s="860"/>
      <c r="J68" s="860"/>
      <c r="K68" s="860"/>
      <c r="L68" s="860"/>
      <c r="M68" s="860"/>
      <c r="N68" s="860"/>
      <c r="O68" s="860"/>
      <c r="P68" s="861"/>
      <c r="Q68" s="862">
        <v>6765</v>
      </c>
      <c r="R68" s="856"/>
      <c r="S68" s="856"/>
      <c r="T68" s="856"/>
      <c r="U68" s="856"/>
      <c r="V68" s="856">
        <v>6485</v>
      </c>
      <c r="W68" s="856"/>
      <c r="X68" s="856"/>
      <c r="Y68" s="856"/>
      <c r="Z68" s="856"/>
      <c r="AA68" s="856">
        <v>280</v>
      </c>
      <c r="AB68" s="856"/>
      <c r="AC68" s="856"/>
      <c r="AD68" s="856"/>
      <c r="AE68" s="856"/>
      <c r="AF68" s="856">
        <v>280</v>
      </c>
      <c r="AG68" s="856"/>
      <c r="AH68" s="856"/>
      <c r="AI68" s="856"/>
      <c r="AJ68" s="856"/>
      <c r="AK68" s="856" t="s">
        <v>549</v>
      </c>
      <c r="AL68" s="856"/>
      <c r="AM68" s="856"/>
      <c r="AN68" s="856"/>
      <c r="AO68" s="856"/>
      <c r="AP68" s="856">
        <v>10365</v>
      </c>
      <c r="AQ68" s="856"/>
      <c r="AR68" s="856"/>
      <c r="AS68" s="856"/>
      <c r="AT68" s="856"/>
      <c r="AU68" s="856">
        <v>5968</v>
      </c>
      <c r="AV68" s="856"/>
      <c r="AW68" s="856"/>
      <c r="AX68" s="856"/>
      <c r="AY68" s="856"/>
      <c r="AZ68" s="857"/>
      <c r="BA68" s="857"/>
      <c r="BB68" s="857"/>
      <c r="BC68" s="857"/>
      <c r="BD68" s="858"/>
      <c r="BE68" s="224"/>
      <c r="BF68" s="224"/>
      <c r="BG68" s="224"/>
      <c r="BH68" s="224"/>
      <c r="BI68" s="224"/>
      <c r="BJ68" s="224"/>
      <c r="BK68" s="224"/>
      <c r="BL68" s="224"/>
      <c r="BM68" s="224"/>
      <c r="BN68" s="224"/>
      <c r="BO68" s="224"/>
      <c r="BP68" s="224"/>
      <c r="BQ68" s="221">
        <v>62</v>
      </c>
      <c r="BR68" s="226"/>
      <c r="BS68" s="849"/>
      <c r="BT68" s="850"/>
      <c r="BU68" s="850"/>
      <c r="BV68" s="850"/>
      <c r="BW68" s="850"/>
      <c r="BX68" s="850"/>
      <c r="BY68" s="850"/>
      <c r="BZ68" s="850"/>
      <c r="CA68" s="850"/>
      <c r="CB68" s="850"/>
      <c r="CC68" s="850"/>
      <c r="CD68" s="850"/>
      <c r="CE68" s="850"/>
      <c r="CF68" s="850"/>
      <c r="CG68" s="855"/>
      <c r="CH68" s="852"/>
      <c r="CI68" s="853"/>
      <c r="CJ68" s="853"/>
      <c r="CK68" s="853"/>
      <c r="CL68" s="854"/>
      <c r="CM68" s="852"/>
      <c r="CN68" s="853"/>
      <c r="CO68" s="853"/>
      <c r="CP68" s="853"/>
      <c r="CQ68" s="854"/>
      <c r="CR68" s="852"/>
      <c r="CS68" s="853"/>
      <c r="CT68" s="853"/>
      <c r="CU68" s="853"/>
      <c r="CV68" s="854"/>
      <c r="CW68" s="852"/>
      <c r="CX68" s="853"/>
      <c r="CY68" s="853"/>
      <c r="CZ68" s="853"/>
      <c r="DA68" s="854"/>
      <c r="DB68" s="852"/>
      <c r="DC68" s="853"/>
      <c r="DD68" s="853"/>
      <c r="DE68" s="853"/>
      <c r="DF68" s="854"/>
      <c r="DG68" s="852"/>
      <c r="DH68" s="853"/>
      <c r="DI68" s="853"/>
      <c r="DJ68" s="853"/>
      <c r="DK68" s="854"/>
      <c r="DL68" s="852"/>
      <c r="DM68" s="853"/>
      <c r="DN68" s="853"/>
      <c r="DO68" s="853"/>
      <c r="DP68" s="854"/>
      <c r="DQ68" s="852"/>
      <c r="DR68" s="853"/>
      <c r="DS68" s="853"/>
      <c r="DT68" s="853"/>
      <c r="DU68" s="854"/>
      <c r="DV68" s="849"/>
      <c r="DW68" s="850"/>
      <c r="DX68" s="850"/>
      <c r="DY68" s="850"/>
      <c r="DZ68" s="851"/>
      <c r="EA68" s="212"/>
    </row>
    <row r="69" spans="1:131" ht="26.25" customHeight="1" x14ac:dyDescent="0.15">
      <c r="A69" s="221">
        <v>2</v>
      </c>
      <c r="B69" s="863" t="s">
        <v>551</v>
      </c>
      <c r="C69" s="864"/>
      <c r="D69" s="864"/>
      <c r="E69" s="864"/>
      <c r="F69" s="864"/>
      <c r="G69" s="864"/>
      <c r="H69" s="864"/>
      <c r="I69" s="864"/>
      <c r="J69" s="864"/>
      <c r="K69" s="864"/>
      <c r="L69" s="864"/>
      <c r="M69" s="864"/>
      <c r="N69" s="864"/>
      <c r="O69" s="864"/>
      <c r="P69" s="865"/>
      <c r="Q69" s="866">
        <v>15304</v>
      </c>
      <c r="R69" s="817"/>
      <c r="S69" s="817"/>
      <c r="T69" s="817"/>
      <c r="U69" s="817"/>
      <c r="V69" s="817">
        <v>15758</v>
      </c>
      <c r="W69" s="817"/>
      <c r="X69" s="817"/>
      <c r="Y69" s="817"/>
      <c r="Z69" s="817"/>
      <c r="AA69" s="817">
        <v>-454</v>
      </c>
      <c r="AB69" s="817"/>
      <c r="AC69" s="817"/>
      <c r="AD69" s="817"/>
      <c r="AE69" s="817"/>
      <c r="AF69" s="817">
        <v>5730</v>
      </c>
      <c r="AG69" s="817"/>
      <c r="AH69" s="817"/>
      <c r="AI69" s="817"/>
      <c r="AJ69" s="817"/>
      <c r="AK69" s="817">
        <v>1865</v>
      </c>
      <c r="AL69" s="817"/>
      <c r="AM69" s="817"/>
      <c r="AN69" s="817"/>
      <c r="AO69" s="817"/>
      <c r="AP69" s="817">
        <v>12708</v>
      </c>
      <c r="AQ69" s="817"/>
      <c r="AR69" s="817"/>
      <c r="AS69" s="817"/>
      <c r="AT69" s="817"/>
      <c r="AU69" s="817">
        <v>7853</v>
      </c>
      <c r="AV69" s="817"/>
      <c r="AW69" s="817"/>
      <c r="AX69" s="817"/>
      <c r="AY69" s="817"/>
      <c r="AZ69" s="819" t="s">
        <v>561</v>
      </c>
      <c r="BA69" s="819"/>
      <c r="BB69" s="819"/>
      <c r="BC69" s="819"/>
      <c r="BD69" s="820"/>
      <c r="BE69" s="224"/>
      <c r="BF69" s="224"/>
      <c r="BG69" s="224"/>
      <c r="BH69" s="224"/>
      <c r="BI69" s="224"/>
      <c r="BJ69" s="224"/>
      <c r="BK69" s="224"/>
      <c r="BL69" s="224"/>
      <c r="BM69" s="224"/>
      <c r="BN69" s="224"/>
      <c r="BO69" s="224"/>
      <c r="BP69" s="224"/>
      <c r="BQ69" s="221">
        <v>63</v>
      </c>
      <c r="BR69" s="226"/>
      <c r="BS69" s="849"/>
      <c r="BT69" s="850"/>
      <c r="BU69" s="850"/>
      <c r="BV69" s="850"/>
      <c r="BW69" s="850"/>
      <c r="BX69" s="850"/>
      <c r="BY69" s="850"/>
      <c r="BZ69" s="850"/>
      <c r="CA69" s="850"/>
      <c r="CB69" s="850"/>
      <c r="CC69" s="850"/>
      <c r="CD69" s="850"/>
      <c r="CE69" s="850"/>
      <c r="CF69" s="850"/>
      <c r="CG69" s="855"/>
      <c r="CH69" s="852"/>
      <c r="CI69" s="853"/>
      <c r="CJ69" s="853"/>
      <c r="CK69" s="853"/>
      <c r="CL69" s="854"/>
      <c r="CM69" s="852"/>
      <c r="CN69" s="853"/>
      <c r="CO69" s="853"/>
      <c r="CP69" s="853"/>
      <c r="CQ69" s="854"/>
      <c r="CR69" s="852"/>
      <c r="CS69" s="853"/>
      <c r="CT69" s="853"/>
      <c r="CU69" s="853"/>
      <c r="CV69" s="854"/>
      <c r="CW69" s="852"/>
      <c r="CX69" s="853"/>
      <c r="CY69" s="853"/>
      <c r="CZ69" s="853"/>
      <c r="DA69" s="854"/>
      <c r="DB69" s="852"/>
      <c r="DC69" s="853"/>
      <c r="DD69" s="853"/>
      <c r="DE69" s="853"/>
      <c r="DF69" s="854"/>
      <c r="DG69" s="852"/>
      <c r="DH69" s="853"/>
      <c r="DI69" s="853"/>
      <c r="DJ69" s="853"/>
      <c r="DK69" s="854"/>
      <c r="DL69" s="852"/>
      <c r="DM69" s="853"/>
      <c r="DN69" s="853"/>
      <c r="DO69" s="853"/>
      <c r="DP69" s="854"/>
      <c r="DQ69" s="852"/>
      <c r="DR69" s="853"/>
      <c r="DS69" s="853"/>
      <c r="DT69" s="853"/>
      <c r="DU69" s="854"/>
      <c r="DV69" s="849"/>
      <c r="DW69" s="850"/>
      <c r="DX69" s="850"/>
      <c r="DY69" s="850"/>
      <c r="DZ69" s="851"/>
      <c r="EA69" s="212"/>
    </row>
    <row r="70" spans="1:131" ht="26.25" customHeight="1" x14ac:dyDescent="0.15">
      <c r="A70" s="221">
        <v>3</v>
      </c>
      <c r="B70" s="863" t="s">
        <v>552</v>
      </c>
      <c r="C70" s="864"/>
      <c r="D70" s="864"/>
      <c r="E70" s="864"/>
      <c r="F70" s="864"/>
      <c r="G70" s="864"/>
      <c r="H70" s="864"/>
      <c r="I70" s="864"/>
      <c r="J70" s="864"/>
      <c r="K70" s="864"/>
      <c r="L70" s="864"/>
      <c r="M70" s="864"/>
      <c r="N70" s="864"/>
      <c r="O70" s="864"/>
      <c r="P70" s="865"/>
      <c r="Q70" s="866">
        <v>4432</v>
      </c>
      <c r="R70" s="817"/>
      <c r="S70" s="817"/>
      <c r="T70" s="817"/>
      <c r="U70" s="817"/>
      <c r="V70" s="817">
        <v>4404</v>
      </c>
      <c r="W70" s="817"/>
      <c r="X70" s="817"/>
      <c r="Y70" s="817"/>
      <c r="Z70" s="817"/>
      <c r="AA70" s="817">
        <v>28</v>
      </c>
      <c r="AB70" s="817"/>
      <c r="AC70" s="817"/>
      <c r="AD70" s="817"/>
      <c r="AE70" s="817"/>
      <c r="AF70" s="817">
        <v>28</v>
      </c>
      <c r="AG70" s="817"/>
      <c r="AH70" s="817"/>
      <c r="AI70" s="817"/>
      <c r="AJ70" s="817"/>
      <c r="AK70" s="817">
        <v>240</v>
      </c>
      <c r="AL70" s="817"/>
      <c r="AM70" s="817"/>
      <c r="AN70" s="817"/>
      <c r="AO70" s="817"/>
      <c r="AP70" s="817" t="s">
        <v>549</v>
      </c>
      <c r="AQ70" s="817"/>
      <c r="AR70" s="817"/>
      <c r="AS70" s="817"/>
      <c r="AT70" s="817"/>
      <c r="AU70" s="817" t="s">
        <v>549</v>
      </c>
      <c r="AV70" s="817"/>
      <c r="AW70" s="817"/>
      <c r="AX70" s="817"/>
      <c r="AY70" s="817"/>
      <c r="AZ70" s="819"/>
      <c r="BA70" s="819"/>
      <c r="BB70" s="819"/>
      <c r="BC70" s="819"/>
      <c r="BD70" s="820"/>
      <c r="BE70" s="224"/>
      <c r="BF70" s="224"/>
      <c r="BG70" s="224"/>
      <c r="BH70" s="224"/>
      <c r="BI70" s="224"/>
      <c r="BJ70" s="224"/>
      <c r="BK70" s="224"/>
      <c r="BL70" s="224"/>
      <c r="BM70" s="224"/>
      <c r="BN70" s="224"/>
      <c r="BO70" s="224"/>
      <c r="BP70" s="224"/>
      <c r="BQ70" s="221">
        <v>64</v>
      </c>
      <c r="BR70" s="226"/>
      <c r="BS70" s="849"/>
      <c r="BT70" s="850"/>
      <c r="BU70" s="850"/>
      <c r="BV70" s="850"/>
      <c r="BW70" s="850"/>
      <c r="BX70" s="850"/>
      <c r="BY70" s="850"/>
      <c r="BZ70" s="850"/>
      <c r="CA70" s="850"/>
      <c r="CB70" s="850"/>
      <c r="CC70" s="850"/>
      <c r="CD70" s="850"/>
      <c r="CE70" s="850"/>
      <c r="CF70" s="850"/>
      <c r="CG70" s="855"/>
      <c r="CH70" s="852"/>
      <c r="CI70" s="853"/>
      <c r="CJ70" s="853"/>
      <c r="CK70" s="853"/>
      <c r="CL70" s="854"/>
      <c r="CM70" s="852"/>
      <c r="CN70" s="853"/>
      <c r="CO70" s="853"/>
      <c r="CP70" s="853"/>
      <c r="CQ70" s="854"/>
      <c r="CR70" s="852"/>
      <c r="CS70" s="853"/>
      <c r="CT70" s="853"/>
      <c r="CU70" s="853"/>
      <c r="CV70" s="854"/>
      <c r="CW70" s="852"/>
      <c r="CX70" s="853"/>
      <c r="CY70" s="853"/>
      <c r="CZ70" s="853"/>
      <c r="DA70" s="854"/>
      <c r="DB70" s="852"/>
      <c r="DC70" s="853"/>
      <c r="DD70" s="853"/>
      <c r="DE70" s="853"/>
      <c r="DF70" s="854"/>
      <c r="DG70" s="852"/>
      <c r="DH70" s="853"/>
      <c r="DI70" s="853"/>
      <c r="DJ70" s="853"/>
      <c r="DK70" s="854"/>
      <c r="DL70" s="852"/>
      <c r="DM70" s="853"/>
      <c r="DN70" s="853"/>
      <c r="DO70" s="853"/>
      <c r="DP70" s="854"/>
      <c r="DQ70" s="852"/>
      <c r="DR70" s="853"/>
      <c r="DS70" s="853"/>
      <c r="DT70" s="853"/>
      <c r="DU70" s="854"/>
      <c r="DV70" s="849"/>
      <c r="DW70" s="850"/>
      <c r="DX70" s="850"/>
      <c r="DY70" s="850"/>
      <c r="DZ70" s="851"/>
      <c r="EA70" s="212"/>
    </row>
    <row r="71" spans="1:131" ht="26.25" customHeight="1" x14ac:dyDescent="0.15">
      <c r="A71" s="221">
        <v>4</v>
      </c>
      <c r="B71" s="863" t="s">
        <v>553</v>
      </c>
      <c r="C71" s="864"/>
      <c r="D71" s="864"/>
      <c r="E71" s="864"/>
      <c r="F71" s="864"/>
      <c r="G71" s="864"/>
      <c r="H71" s="864"/>
      <c r="I71" s="864"/>
      <c r="J71" s="864"/>
      <c r="K71" s="864"/>
      <c r="L71" s="864"/>
      <c r="M71" s="864"/>
      <c r="N71" s="864"/>
      <c r="O71" s="864"/>
      <c r="P71" s="865"/>
      <c r="Q71" s="866">
        <v>26916</v>
      </c>
      <c r="R71" s="817"/>
      <c r="S71" s="817"/>
      <c r="T71" s="817"/>
      <c r="U71" s="817"/>
      <c r="V71" s="817">
        <v>26366</v>
      </c>
      <c r="W71" s="817"/>
      <c r="X71" s="817"/>
      <c r="Y71" s="817"/>
      <c r="Z71" s="817"/>
      <c r="AA71" s="817">
        <v>550</v>
      </c>
      <c r="AB71" s="817"/>
      <c r="AC71" s="817"/>
      <c r="AD71" s="817"/>
      <c r="AE71" s="817"/>
      <c r="AF71" s="817">
        <v>550</v>
      </c>
      <c r="AG71" s="817"/>
      <c r="AH71" s="817"/>
      <c r="AI71" s="817"/>
      <c r="AJ71" s="817"/>
      <c r="AK71" s="817">
        <v>3916</v>
      </c>
      <c r="AL71" s="817"/>
      <c r="AM71" s="817"/>
      <c r="AN71" s="817"/>
      <c r="AO71" s="817"/>
      <c r="AP71" s="817" t="s">
        <v>549</v>
      </c>
      <c r="AQ71" s="817"/>
      <c r="AR71" s="817"/>
      <c r="AS71" s="817"/>
      <c r="AT71" s="817"/>
      <c r="AU71" s="817" t="s">
        <v>549</v>
      </c>
      <c r="AV71" s="817"/>
      <c r="AW71" s="817"/>
      <c r="AX71" s="817"/>
      <c r="AY71" s="817"/>
      <c r="AZ71" s="819"/>
      <c r="BA71" s="819"/>
      <c r="BB71" s="819"/>
      <c r="BC71" s="819"/>
      <c r="BD71" s="820"/>
      <c r="BE71" s="224"/>
      <c r="BF71" s="224"/>
      <c r="BG71" s="224"/>
      <c r="BH71" s="224"/>
      <c r="BI71" s="224"/>
      <c r="BJ71" s="224"/>
      <c r="BK71" s="224"/>
      <c r="BL71" s="224"/>
      <c r="BM71" s="224"/>
      <c r="BN71" s="224"/>
      <c r="BO71" s="224"/>
      <c r="BP71" s="224"/>
      <c r="BQ71" s="221">
        <v>65</v>
      </c>
      <c r="BR71" s="226"/>
      <c r="BS71" s="849"/>
      <c r="BT71" s="850"/>
      <c r="BU71" s="850"/>
      <c r="BV71" s="850"/>
      <c r="BW71" s="850"/>
      <c r="BX71" s="850"/>
      <c r="BY71" s="850"/>
      <c r="BZ71" s="850"/>
      <c r="CA71" s="850"/>
      <c r="CB71" s="850"/>
      <c r="CC71" s="850"/>
      <c r="CD71" s="850"/>
      <c r="CE71" s="850"/>
      <c r="CF71" s="850"/>
      <c r="CG71" s="855"/>
      <c r="CH71" s="852"/>
      <c r="CI71" s="853"/>
      <c r="CJ71" s="853"/>
      <c r="CK71" s="853"/>
      <c r="CL71" s="854"/>
      <c r="CM71" s="852"/>
      <c r="CN71" s="853"/>
      <c r="CO71" s="853"/>
      <c r="CP71" s="853"/>
      <c r="CQ71" s="854"/>
      <c r="CR71" s="852"/>
      <c r="CS71" s="853"/>
      <c r="CT71" s="853"/>
      <c r="CU71" s="853"/>
      <c r="CV71" s="854"/>
      <c r="CW71" s="852"/>
      <c r="CX71" s="853"/>
      <c r="CY71" s="853"/>
      <c r="CZ71" s="853"/>
      <c r="DA71" s="854"/>
      <c r="DB71" s="852"/>
      <c r="DC71" s="853"/>
      <c r="DD71" s="853"/>
      <c r="DE71" s="853"/>
      <c r="DF71" s="854"/>
      <c r="DG71" s="852"/>
      <c r="DH71" s="853"/>
      <c r="DI71" s="853"/>
      <c r="DJ71" s="853"/>
      <c r="DK71" s="854"/>
      <c r="DL71" s="852"/>
      <c r="DM71" s="853"/>
      <c r="DN71" s="853"/>
      <c r="DO71" s="853"/>
      <c r="DP71" s="854"/>
      <c r="DQ71" s="852"/>
      <c r="DR71" s="853"/>
      <c r="DS71" s="853"/>
      <c r="DT71" s="853"/>
      <c r="DU71" s="854"/>
      <c r="DV71" s="849"/>
      <c r="DW71" s="850"/>
      <c r="DX71" s="850"/>
      <c r="DY71" s="850"/>
      <c r="DZ71" s="851"/>
      <c r="EA71" s="212"/>
    </row>
    <row r="72" spans="1:131" ht="26.25" customHeight="1" x14ac:dyDescent="0.15">
      <c r="A72" s="221">
        <v>5</v>
      </c>
      <c r="B72" s="863" t="s">
        <v>554</v>
      </c>
      <c r="C72" s="864"/>
      <c r="D72" s="864"/>
      <c r="E72" s="864"/>
      <c r="F72" s="864"/>
      <c r="G72" s="864"/>
      <c r="H72" s="864"/>
      <c r="I72" s="864"/>
      <c r="J72" s="864"/>
      <c r="K72" s="864"/>
      <c r="L72" s="864"/>
      <c r="M72" s="864"/>
      <c r="N72" s="864"/>
      <c r="O72" s="864"/>
      <c r="P72" s="865"/>
      <c r="Q72" s="866">
        <v>2251</v>
      </c>
      <c r="R72" s="817"/>
      <c r="S72" s="817"/>
      <c r="T72" s="817"/>
      <c r="U72" s="817"/>
      <c r="V72" s="817">
        <v>2240</v>
      </c>
      <c r="W72" s="817"/>
      <c r="X72" s="817"/>
      <c r="Y72" s="817"/>
      <c r="Z72" s="817"/>
      <c r="AA72" s="817">
        <v>11</v>
      </c>
      <c r="AB72" s="817"/>
      <c r="AC72" s="817"/>
      <c r="AD72" s="817"/>
      <c r="AE72" s="817"/>
      <c r="AF72" s="817">
        <v>11</v>
      </c>
      <c r="AG72" s="817"/>
      <c r="AH72" s="817"/>
      <c r="AI72" s="817"/>
      <c r="AJ72" s="817"/>
      <c r="AK72" s="817">
        <v>561</v>
      </c>
      <c r="AL72" s="817"/>
      <c r="AM72" s="817"/>
      <c r="AN72" s="817"/>
      <c r="AO72" s="817"/>
      <c r="AP72" s="817">
        <v>1780</v>
      </c>
      <c r="AQ72" s="817"/>
      <c r="AR72" s="817"/>
      <c r="AS72" s="817"/>
      <c r="AT72" s="817"/>
      <c r="AU72" s="817">
        <v>786</v>
      </c>
      <c r="AV72" s="817"/>
      <c r="AW72" s="817"/>
      <c r="AX72" s="817"/>
      <c r="AY72" s="817"/>
      <c r="AZ72" s="819"/>
      <c r="BA72" s="819"/>
      <c r="BB72" s="819"/>
      <c r="BC72" s="819"/>
      <c r="BD72" s="820"/>
      <c r="BE72" s="224"/>
      <c r="BF72" s="224"/>
      <c r="BG72" s="224"/>
      <c r="BH72" s="224"/>
      <c r="BI72" s="224"/>
      <c r="BJ72" s="224"/>
      <c r="BK72" s="224"/>
      <c r="BL72" s="224"/>
      <c r="BM72" s="224"/>
      <c r="BN72" s="224"/>
      <c r="BO72" s="224"/>
      <c r="BP72" s="224"/>
      <c r="BQ72" s="221">
        <v>66</v>
      </c>
      <c r="BR72" s="226"/>
      <c r="BS72" s="849"/>
      <c r="BT72" s="850"/>
      <c r="BU72" s="850"/>
      <c r="BV72" s="850"/>
      <c r="BW72" s="850"/>
      <c r="BX72" s="850"/>
      <c r="BY72" s="850"/>
      <c r="BZ72" s="850"/>
      <c r="CA72" s="850"/>
      <c r="CB72" s="850"/>
      <c r="CC72" s="850"/>
      <c r="CD72" s="850"/>
      <c r="CE72" s="850"/>
      <c r="CF72" s="850"/>
      <c r="CG72" s="855"/>
      <c r="CH72" s="852"/>
      <c r="CI72" s="853"/>
      <c r="CJ72" s="853"/>
      <c r="CK72" s="853"/>
      <c r="CL72" s="854"/>
      <c r="CM72" s="852"/>
      <c r="CN72" s="853"/>
      <c r="CO72" s="853"/>
      <c r="CP72" s="853"/>
      <c r="CQ72" s="854"/>
      <c r="CR72" s="852"/>
      <c r="CS72" s="853"/>
      <c r="CT72" s="853"/>
      <c r="CU72" s="853"/>
      <c r="CV72" s="854"/>
      <c r="CW72" s="852"/>
      <c r="CX72" s="853"/>
      <c r="CY72" s="853"/>
      <c r="CZ72" s="853"/>
      <c r="DA72" s="854"/>
      <c r="DB72" s="852"/>
      <c r="DC72" s="853"/>
      <c r="DD72" s="853"/>
      <c r="DE72" s="853"/>
      <c r="DF72" s="854"/>
      <c r="DG72" s="852"/>
      <c r="DH72" s="853"/>
      <c r="DI72" s="853"/>
      <c r="DJ72" s="853"/>
      <c r="DK72" s="854"/>
      <c r="DL72" s="852"/>
      <c r="DM72" s="853"/>
      <c r="DN72" s="853"/>
      <c r="DO72" s="853"/>
      <c r="DP72" s="854"/>
      <c r="DQ72" s="852"/>
      <c r="DR72" s="853"/>
      <c r="DS72" s="853"/>
      <c r="DT72" s="853"/>
      <c r="DU72" s="854"/>
      <c r="DV72" s="849"/>
      <c r="DW72" s="850"/>
      <c r="DX72" s="850"/>
      <c r="DY72" s="850"/>
      <c r="DZ72" s="851"/>
      <c r="EA72" s="212"/>
    </row>
    <row r="73" spans="1:131" ht="26.25" customHeight="1" x14ac:dyDescent="0.15">
      <c r="A73" s="221">
        <v>6</v>
      </c>
      <c r="B73" s="863" t="s">
        <v>555</v>
      </c>
      <c r="C73" s="864"/>
      <c r="D73" s="864"/>
      <c r="E73" s="864"/>
      <c r="F73" s="864"/>
      <c r="G73" s="864"/>
      <c r="H73" s="864"/>
      <c r="I73" s="864"/>
      <c r="J73" s="864"/>
      <c r="K73" s="864"/>
      <c r="L73" s="864"/>
      <c r="M73" s="864"/>
      <c r="N73" s="864"/>
      <c r="O73" s="864"/>
      <c r="P73" s="865"/>
      <c r="Q73" s="866">
        <v>125</v>
      </c>
      <c r="R73" s="817"/>
      <c r="S73" s="817"/>
      <c r="T73" s="817"/>
      <c r="U73" s="817"/>
      <c r="V73" s="817">
        <v>122</v>
      </c>
      <c r="W73" s="817"/>
      <c r="X73" s="817"/>
      <c r="Y73" s="817"/>
      <c r="Z73" s="817"/>
      <c r="AA73" s="817">
        <v>3</v>
      </c>
      <c r="AB73" s="817"/>
      <c r="AC73" s="817"/>
      <c r="AD73" s="817"/>
      <c r="AE73" s="817"/>
      <c r="AF73" s="817">
        <v>3</v>
      </c>
      <c r="AG73" s="817"/>
      <c r="AH73" s="817"/>
      <c r="AI73" s="817"/>
      <c r="AJ73" s="817"/>
      <c r="AK73" s="817">
        <v>52</v>
      </c>
      <c r="AL73" s="817"/>
      <c r="AM73" s="817"/>
      <c r="AN73" s="817"/>
      <c r="AO73" s="817"/>
      <c r="AP73" s="817" t="s">
        <v>549</v>
      </c>
      <c r="AQ73" s="817"/>
      <c r="AR73" s="817"/>
      <c r="AS73" s="817"/>
      <c r="AT73" s="817"/>
      <c r="AU73" s="817" t="s">
        <v>549</v>
      </c>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49"/>
      <c r="BT73" s="850"/>
      <c r="BU73" s="850"/>
      <c r="BV73" s="850"/>
      <c r="BW73" s="850"/>
      <c r="BX73" s="850"/>
      <c r="BY73" s="850"/>
      <c r="BZ73" s="850"/>
      <c r="CA73" s="850"/>
      <c r="CB73" s="850"/>
      <c r="CC73" s="850"/>
      <c r="CD73" s="850"/>
      <c r="CE73" s="850"/>
      <c r="CF73" s="850"/>
      <c r="CG73" s="855"/>
      <c r="CH73" s="852"/>
      <c r="CI73" s="853"/>
      <c r="CJ73" s="853"/>
      <c r="CK73" s="853"/>
      <c r="CL73" s="854"/>
      <c r="CM73" s="852"/>
      <c r="CN73" s="853"/>
      <c r="CO73" s="853"/>
      <c r="CP73" s="853"/>
      <c r="CQ73" s="854"/>
      <c r="CR73" s="852"/>
      <c r="CS73" s="853"/>
      <c r="CT73" s="853"/>
      <c r="CU73" s="853"/>
      <c r="CV73" s="854"/>
      <c r="CW73" s="852"/>
      <c r="CX73" s="853"/>
      <c r="CY73" s="853"/>
      <c r="CZ73" s="853"/>
      <c r="DA73" s="854"/>
      <c r="DB73" s="852"/>
      <c r="DC73" s="853"/>
      <c r="DD73" s="853"/>
      <c r="DE73" s="853"/>
      <c r="DF73" s="854"/>
      <c r="DG73" s="852"/>
      <c r="DH73" s="853"/>
      <c r="DI73" s="853"/>
      <c r="DJ73" s="853"/>
      <c r="DK73" s="854"/>
      <c r="DL73" s="852"/>
      <c r="DM73" s="853"/>
      <c r="DN73" s="853"/>
      <c r="DO73" s="853"/>
      <c r="DP73" s="854"/>
      <c r="DQ73" s="852"/>
      <c r="DR73" s="853"/>
      <c r="DS73" s="853"/>
      <c r="DT73" s="853"/>
      <c r="DU73" s="854"/>
      <c r="DV73" s="849"/>
      <c r="DW73" s="850"/>
      <c r="DX73" s="850"/>
      <c r="DY73" s="850"/>
      <c r="DZ73" s="851"/>
      <c r="EA73" s="212"/>
    </row>
    <row r="74" spans="1:131" ht="26.25" customHeight="1" x14ac:dyDescent="0.15">
      <c r="A74" s="221">
        <v>7</v>
      </c>
      <c r="B74" s="863" t="s">
        <v>556</v>
      </c>
      <c r="C74" s="864"/>
      <c r="D74" s="864"/>
      <c r="E74" s="864"/>
      <c r="F74" s="864"/>
      <c r="G74" s="864"/>
      <c r="H74" s="864"/>
      <c r="I74" s="864"/>
      <c r="J74" s="864"/>
      <c r="K74" s="864"/>
      <c r="L74" s="864"/>
      <c r="M74" s="864"/>
      <c r="N74" s="864"/>
      <c r="O74" s="864"/>
      <c r="P74" s="865"/>
      <c r="Q74" s="866">
        <v>2653</v>
      </c>
      <c r="R74" s="817"/>
      <c r="S74" s="817"/>
      <c r="T74" s="817"/>
      <c r="U74" s="817"/>
      <c r="V74" s="817">
        <v>2392</v>
      </c>
      <c r="W74" s="817"/>
      <c r="X74" s="817"/>
      <c r="Y74" s="817"/>
      <c r="Z74" s="817"/>
      <c r="AA74" s="817">
        <v>261</v>
      </c>
      <c r="AB74" s="817"/>
      <c r="AC74" s="817"/>
      <c r="AD74" s="817"/>
      <c r="AE74" s="817"/>
      <c r="AF74" s="817">
        <v>261</v>
      </c>
      <c r="AG74" s="817"/>
      <c r="AH74" s="817"/>
      <c r="AI74" s="817"/>
      <c r="AJ74" s="817"/>
      <c r="AK74" s="817" t="s">
        <v>549</v>
      </c>
      <c r="AL74" s="817"/>
      <c r="AM74" s="817"/>
      <c r="AN74" s="817"/>
      <c r="AO74" s="817"/>
      <c r="AP74" s="817" t="s">
        <v>549</v>
      </c>
      <c r="AQ74" s="817"/>
      <c r="AR74" s="817"/>
      <c r="AS74" s="817"/>
      <c r="AT74" s="817"/>
      <c r="AU74" s="817" t="s">
        <v>549</v>
      </c>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9"/>
      <c r="BT74" s="850"/>
      <c r="BU74" s="850"/>
      <c r="BV74" s="850"/>
      <c r="BW74" s="850"/>
      <c r="BX74" s="850"/>
      <c r="BY74" s="850"/>
      <c r="BZ74" s="850"/>
      <c r="CA74" s="850"/>
      <c r="CB74" s="850"/>
      <c r="CC74" s="850"/>
      <c r="CD74" s="850"/>
      <c r="CE74" s="850"/>
      <c r="CF74" s="850"/>
      <c r="CG74" s="855"/>
      <c r="CH74" s="852"/>
      <c r="CI74" s="853"/>
      <c r="CJ74" s="853"/>
      <c r="CK74" s="853"/>
      <c r="CL74" s="854"/>
      <c r="CM74" s="852"/>
      <c r="CN74" s="853"/>
      <c r="CO74" s="853"/>
      <c r="CP74" s="853"/>
      <c r="CQ74" s="854"/>
      <c r="CR74" s="852"/>
      <c r="CS74" s="853"/>
      <c r="CT74" s="853"/>
      <c r="CU74" s="853"/>
      <c r="CV74" s="854"/>
      <c r="CW74" s="852"/>
      <c r="CX74" s="853"/>
      <c r="CY74" s="853"/>
      <c r="CZ74" s="853"/>
      <c r="DA74" s="854"/>
      <c r="DB74" s="852"/>
      <c r="DC74" s="853"/>
      <c r="DD74" s="853"/>
      <c r="DE74" s="853"/>
      <c r="DF74" s="854"/>
      <c r="DG74" s="852"/>
      <c r="DH74" s="853"/>
      <c r="DI74" s="853"/>
      <c r="DJ74" s="853"/>
      <c r="DK74" s="854"/>
      <c r="DL74" s="852"/>
      <c r="DM74" s="853"/>
      <c r="DN74" s="853"/>
      <c r="DO74" s="853"/>
      <c r="DP74" s="854"/>
      <c r="DQ74" s="852"/>
      <c r="DR74" s="853"/>
      <c r="DS74" s="853"/>
      <c r="DT74" s="853"/>
      <c r="DU74" s="854"/>
      <c r="DV74" s="849"/>
      <c r="DW74" s="850"/>
      <c r="DX74" s="850"/>
      <c r="DY74" s="850"/>
      <c r="DZ74" s="851"/>
      <c r="EA74" s="212"/>
    </row>
    <row r="75" spans="1:131" ht="26.25" customHeight="1" x14ac:dyDescent="0.15">
      <c r="A75" s="221">
        <v>8</v>
      </c>
      <c r="B75" s="863" t="s">
        <v>557</v>
      </c>
      <c r="C75" s="864"/>
      <c r="D75" s="864"/>
      <c r="E75" s="864"/>
      <c r="F75" s="864"/>
      <c r="G75" s="864"/>
      <c r="H75" s="864"/>
      <c r="I75" s="864"/>
      <c r="J75" s="864"/>
      <c r="K75" s="864"/>
      <c r="L75" s="864"/>
      <c r="M75" s="864"/>
      <c r="N75" s="864"/>
      <c r="O75" s="864"/>
      <c r="P75" s="865"/>
      <c r="Q75" s="867">
        <v>1047955</v>
      </c>
      <c r="R75" s="868"/>
      <c r="S75" s="868"/>
      <c r="T75" s="868"/>
      <c r="U75" s="821"/>
      <c r="V75" s="869">
        <v>1016638</v>
      </c>
      <c r="W75" s="868"/>
      <c r="X75" s="868"/>
      <c r="Y75" s="868"/>
      <c r="Z75" s="821"/>
      <c r="AA75" s="869">
        <v>31318</v>
      </c>
      <c r="AB75" s="868"/>
      <c r="AC75" s="868"/>
      <c r="AD75" s="868"/>
      <c r="AE75" s="821"/>
      <c r="AF75" s="869">
        <v>31318</v>
      </c>
      <c r="AG75" s="868"/>
      <c r="AH75" s="868"/>
      <c r="AI75" s="868"/>
      <c r="AJ75" s="821"/>
      <c r="AK75" s="869">
        <v>1</v>
      </c>
      <c r="AL75" s="868"/>
      <c r="AM75" s="868"/>
      <c r="AN75" s="868"/>
      <c r="AO75" s="821"/>
      <c r="AP75" s="869" t="s">
        <v>549</v>
      </c>
      <c r="AQ75" s="868"/>
      <c r="AR75" s="868"/>
      <c r="AS75" s="868"/>
      <c r="AT75" s="821"/>
      <c r="AU75" s="869" t="s">
        <v>549</v>
      </c>
      <c r="AV75" s="868"/>
      <c r="AW75" s="868"/>
      <c r="AX75" s="868"/>
      <c r="AY75" s="821"/>
      <c r="AZ75" s="819"/>
      <c r="BA75" s="819"/>
      <c r="BB75" s="819"/>
      <c r="BC75" s="819"/>
      <c r="BD75" s="820"/>
      <c r="BE75" s="224"/>
      <c r="BF75" s="224"/>
      <c r="BG75" s="224"/>
      <c r="BH75" s="224"/>
      <c r="BI75" s="224"/>
      <c r="BJ75" s="224"/>
      <c r="BK75" s="224"/>
      <c r="BL75" s="224"/>
      <c r="BM75" s="224"/>
      <c r="BN75" s="224"/>
      <c r="BO75" s="224"/>
      <c r="BP75" s="224"/>
      <c r="BQ75" s="221">
        <v>69</v>
      </c>
      <c r="BR75" s="226"/>
      <c r="BS75" s="849"/>
      <c r="BT75" s="850"/>
      <c r="BU75" s="850"/>
      <c r="BV75" s="850"/>
      <c r="BW75" s="850"/>
      <c r="BX75" s="850"/>
      <c r="BY75" s="850"/>
      <c r="BZ75" s="850"/>
      <c r="CA75" s="850"/>
      <c r="CB75" s="850"/>
      <c r="CC75" s="850"/>
      <c r="CD75" s="850"/>
      <c r="CE75" s="850"/>
      <c r="CF75" s="850"/>
      <c r="CG75" s="855"/>
      <c r="CH75" s="852"/>
      <c r="CI75" s="853"/>
      <c r="CJ75" s="853"/>
      <c r="CK75" s="853"/>
      <c r="CL75" s="854"/>
      <c r="CM75" s="852"/>
      <c r="CN75" s="853"/>
      <c r="CO75" s="853"/>
      <c r="CP75" s="853"/>
      <c r="CQ75" s="854"/>
      <c r="CR75" s="852"/>
      <c r="CS75" s="853"/>
      <c r="CT75" s="853"/>
      <c r="CU75" s="853"/>
      <c r="CV75" s="854"/>
      <c r="CW75" s="852"/>
      <c r="CX75" s="853"/>
      <c r="CY75" s="853"/>
      <c r="CZ75" s="853"/>
      <c r="DA75" s="854"/>
      <c r="DB75" s="852"/>
      <c r="DC75" s="853"/>
      <c r="DD75" s="853"/>
      <c r="DE75" s="853"/>
      <c r="DF75" s="854"/>
      <c r="DG75" s="852"/>
      <c r="DH75" s="853"/>
      <c r="DI75" s="853"/>
      <c r="DJ75" s="853"/>
      <c r="DK75" s="854"/>
      <c r="DL75" s="852"/>
      <c r="DM75" s="853"/>
      <c r="DN75" s="853"/>
      <c r="DO75" s="853"/>
      <c r="DP75" s="854"/>
      <c r="DQ75" s="852"/>
      <c r="DR75" s="853"/>
      <c r="DS75" s="853"/>
      <c r="DT75" s="853"/>
      <c r="DU75" s="854"/>
      <c r="DV75" s="849"/>
      <c r="DW75" s="850"/>
      <c r="DX75" s="850"/>
      <c r="DY75" s="850"/>
      <c r="DZ75" s="851"/>
      <c r="EA75" s="212"/>
    </row>
    <row r="76" spans="1:131" ht="26.25" customHeight="1" x14ac:dyDescent="0.15">
      <c r="A76" s="221">
        <v>9</v>
      </c>
      <c r="B76" s="863"/>
      <c r="C76" s="864"/>
      <c r="D76" s="864"/>
      <c r="E76" s="864"/>
      <c r="F76" s="864"/>
      <c r="G76" s="864"/>
      <c r="H76" s="864"/>
      <c r="I76" s="864"/>
      <c r="J76" s="864"/>
      <c r="K76" s="864"/>
      <c r="L76" s="864"/>
      <c r="M76" s="864"/>
      <c r="N76" s="864"/>
      <c r="O76" s="864"/>
      <c r="P76" s="865"/>
      <c r="Q76" s="867"/>
      <c r="R76" s="868"/>
      <c r="S76" s="868"/>
      <c r="T76" s="868"/>
      <c r="U76" s="821"/>
      <c r="V76" s="869"/>
      <c r="W76" s="868"/>
      <c r="X76" s="868"/>
      <c r="Y76" s="868"/>
      <c r="Z76" s="821"/>
      <c r="AA76" s="869"/>
      <c r="AB76" s="868"/>
      <c r="AC76" s="868"/>
      <c r="AD76" s="868"/>
      <c r="AE76" s="821"/>
      <c r="AF76" s="869"/>
      <c r="AG76" s="868"/>
      <c r="AH76" s="868"/>
      <c r="AI76" s="868"/>
      <c r="AJ76" s="821"/>
      <c r="AK76" s="869"/>
      <c r="AL76" s="868"/>
      <c r="AM76" s="868"/>
      <c r="AN76" s="868"/>
      <c r="AO76" s="821"/>
      <c r="AP76" s="869"/>
      <c r="AQ76" s="868"/>
      <c r="AR76" s="868"/>
      <c r="AS76" s="868"/>
      <c r="AT76" s="821"/>
      <c r="AU76" s="869"/>
      <c r="AV76" s="868"/>
      <c r="AW76" s="868"/>
      <c r="AX76" s="868"/>
      <c r="AY76" s="821"/>
      <c r="AZ76" s="819"/>
      <c r="BA76" s="819"/>
      <c r="BB76" s="819"/>
      <c r="BC76" s="819"/>
      <c r="BD76" s="820"/>
      <c r="BE76" s="224"/>
      <c r="BF76" s="224"/>
      <c r="BG76" s="224"/>
      <c r="BH76" s="224"/>
      <c r="BI76" s="224"/>
      <c r="BJ76" s="224"/>
      <c r="BK76" s="224"/>
      <c r="BL76" s="224"/>
      <c r="BM76" s="224"/>
      <c r="BN76" s="224"/>
      <c r="BO76" s="224"/>
      <c r="BP76" s="224"/>
      <c r="BQ76" s="221">
        <v>70</v>
      </c>
      <c r="BR76" s="226"/>
      <c r="BS76" s="849"/>
      <c r="BT76" s="850"/>
      <c r="BU76" s="850"/>
      <c r="BV76" s="850"/>
      <c r="BW76" s="850"/>
      <c r="BX76" s="850"/>
      <c r="BY76" s="850"/>
      <c r="BZ76" s="850"/>
      <c r="CA76" s="850"/>
      <c r="CB76" s="850"/>
      <c r="CC76" s="850"/>
      <c r="CD76" s="850"/>
      <c r="CE76" s="850"/>
      <c r="CF76" s="850"/>
      <c r="CG76" s="855"/>
      <c r="CH76" s="852"/>
      <c r="CI76" s="853"/>
      <c r="CJ76" s="853"/>
      <c r="CK76" s="853"/>
      <c r="CL76" s="854"/>
      <c r="CM76" s="852"/>
      <c r="CN76" s="853"/>
      <c r="CO76" s="853"/>
      <c r="CP76" s="853"/>
      <c r="CQ76" s="854"/>
      <c r="CR76" s="852"/>
      <c r="CS76" s="853"/>
      <c r="CT76" s="853"/>
      <c r="CU76" s="853"/>
      <c r="CV76" s="854"/>
      <c r="CW76" s="852"/>
      <c r="CX76" s="853"/>
      <c r="CY76" s="853"/>
      <c r="CZ76" s="853"/>
      <c r="DA76" s="854"/>
      <c r="DB76" s="852"/>
      <c r="DC76" s="853"/>
      <c r="DD76" s="853"/>
      <c r="DE76" s="853"/>
      <c r="DF76" s="854"/>
      <c r="DG76" s="852"/>
      <c r="DH76" s="853"/>
      <c r="DI76" s="853"/>
      <c r="DJ76" s="853"/>
      <c r="DK76" s="854"/>
      <c r="DL76" s="852"/>
      <c r="DM76" s="853"/>
      <c r="DN76" s="853"/>
      <c r="DO76" s="853"/>
      <c r="DP76" s="854"/>
      <c r="DQ76" s="852"/>
      <c r="DR76" s="853"/>
      <c r="DS76" s="853"/>
      <c r="DT76" s="853"/>
      <c r="DU76" s="854"/>
      <c r="DV76" s="849"/>
      <c r="DW76" s="850"/>
      <c r="DX76" s="850"/>
      <c r="DY76" s="850"/>
      <c r="DZ76" s="851"/>
      <c r="EA76" s="212"/>
    </row>
    <row r="77" spans="1:131" ht="26.25" customHeight="1" x14ac:dyDescent="0.15">
      <c r="A77" s="221">
        <v>10</v>
      </c>
      <c r="B77" s="863"/>
      <c r="C77" s="864"/>
      <c r="D77" s="864"/>
      <c r="E77" s="864"/>
      <c r="F77" s="864"/>
      <c r="G77" s="864"/>
      <c r="H77" s="864"/>
      <c r="I77" s="864"/>
      <c r="J77" s="864"/>
      <c r="K77" s="864"/>
      <c r="L77" s="864"/>
      <c r="M77" s="864"/>
      <c r="N77" s="864"/>
      <c r="O77" s="864"/>
      <c r="P77" s="865"/>
      <c r="Q77" s="867"/>
      <c r="R77" s="868"/>
      <c r="S77" s="868"/>
      <c r="T77" s="868"/>
      <c r="U77" s="821"/>
      <c r="V77" s="869"/>
      <c r="W77" s="868"/>
      <c r="X77" s="868"/>
      <c r="Y77" s="868"/>
      <c r="Z77" s="821"/>
      <c r="AA77" s="869"/>
      <c r="AB77" s="868"/>
      <c r="AC77" s="868"/>
      <c r="AD77" s="868"/>
      <c r="AE77" s="821"/>
      <c r="AF77" s="869"/>
      <c r="AG77" s="868"/>
      <c r="AH77" s="868"/>
      <c r="AI77" s="868"/>
      <c r="AJ77" s="821"/>
      <c r="AK77" s="869"/>
      <c r="AL77" s="868"/>
      <c r="AM77" s="868"/>
      <c r="AN77" s="868"/>
      <c r="AO77" s="821"/>
      <c r="AP77" s="869"/>
      <c r="AQ77" s="868"/>
      <c r="AR77" s="868"/>
      <c r="AS77" s="868"/>
      <c r="AT77" s="821"/>
      <c r="AU77" s="869"/>
      <c r="AV77" s="868"/>
      <c r="AW77" s="868"/>
      <c r="AX77" s="868"/>
      <c r="AY77" s="821"/>
      <c r="AZ77" s="819"/>
      <c r="BA77" s="819"/>
      <c r="BB77" s="819"/>
      <c r="BC77" s="819"/>
      <c r="BD77" s="820"/>
      <c r="BE77" s="224"/>
      <c r="BF77" s="224"/>
      <c r="BG77" s="224"/>
      <c r="BH77" s="224"/>
      <c r="BI77" s="224"/>
      <c r="BJ77" s="224"/>
      <c r="BK77" s="224"/>
      <c r="BL77" s="224"/>
      <c r="BM77" s="224"/>
      <c r="BN77" s="224"/>
      <c r="BO77" s="224"/>
      <c r="BP77" s="224"/>
      <c r="BQ77" s="221">
        <v>71</v>
      </c>
      <c r="BR77" s="226"/>
      <c r="BS77" s="849"/>
      <c r="BT77" s="850"/>
      <c r="BU77" s="850"/>
      <c r="BV77" s="850"/>
      <c r="BW77" s="850"/>
      <c r="BX77" s="850"/>
      <c r="BY77" s="850"/>
      <c r="BZ77" s="850"/>
      <c r="CA77" s="850"/>
      <c r="CB77" s="850"/>
      <c r="CC77" s="850"/>
      <c r="CD77" s="850"/>
      <c r="CE77" s="850"/>
      <c r="CF77" s="850"/>
      <c r="CG77" s="855"/>
      <c r="CH77" s="852"/>
      <c r="CI77" s="853"/>
      <c r="CJ77" s="853"/>
      <c r="CK77" s="853"/>
      <c r="CL77" s="854"/>
      <c r="CM77" s="852"/>
      <c r="CN77" s="853"/>
      <c r="CO77" s="853"/>
      <c r="CP77" s="853"/>
      <c r="CQ77" s="854"/>
      <c r="CR77" s="852"/>
      <c r="CS77" s="853"/>
      <c r="CT77" s="853"/>
      <c r="CU77" s="853"/>
      <c r="CV77" s="854"/>
      <c r="CW77" s="852"/>
      <c r="CX77" s="853"/>
      <c r="CY77" s="853"/>
      <c r="CZ77" s="853"/>
      <c r="DA77" s="854"/>
      <c r="DB77" s="852"/>
      <c r="DC77" s="853"/>
      <c r="DD77" s="853"/>
      <c r="DE77" s="853"/>
      <c r="DF77" s="854"/>
      <c r="DG77" s="852"/>
      <c r="DH77" s="853"/>
      <c r="DI77" s="853"/>
      <c r="DJ77" s="853"/>
      <c r="DK77" s="854"/>
      <c r="DL77" s="852"/>
      <c r="DM77" s="853"/>
      <c r="DN77" s="853"/>
      <c r="DO77" s="853"/>
      <c r="DP77" s="854"/>
      <c r="DQ77" s="852"/>
      <c r="DR77" s="853"/>
      <c r="DS77" s="853"/>
      <c r="DT77" s="853"/>
      <c r="DU77" s="854"/>
      <c r="DV77" s="849"/>
      <c r="DW77" s="850"/>
      <c r="DX77" s="850"/>
      <c r="DY77" s="850"/>
      <c r="DZ77" s="851"/>
      <c r="EA77" s="212"/>
    </row>
    <row r="78" spans="1:131" ht="26.25" customHeight="1" x14ac:dyDescent="0.15">
      <c r="A78" s="221">
        <v>11</v>
      </c>
      <c r="B78" s="863"/>
      <c r="C78" s="864"/>
      <c r="D78" s="864"/>
      <c r="E78" s="864"/>
      <c r="F78" s="864"/>
      <c r="G78" s="864"/>
      <c r="H78" s="864"/>
      <c r="I78" s="864"/>
      <c r="J78" s="864"/>
      <c r="K78" s="864"/>
      <c r="L78" s="864"/>
      <c r="M78" s="864"/>
      <c r="N78" s="864"/>
      <c r="O78" s="864"/>
      <c r="P78" s="865"/>
      <c r="Q78" s="866"/>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9"/>
      <c r="BT78" s="850"/>
      <c r="BU78" s="850"/>
      <c r="BV78" s="850"/>
      <c r="BW78" s="850"/>
      <c r="BX78" s="850"/>
      <c r="BY78" s="850"/>
      <c r="BZ78" s="850"/>
      <c r="CA78" s="850"/>
      <c r="CB78" s="850"/>
      <c r="CC78" s="850"/>
      <c r="CD78" s="850"/>
      <c r="CE78" s="850"/>
      <c r="CF78" s="850"/>
      <c r="CG78" s="855"/>
      <c r="CH78" s="852"/>
      <c r="CI78" s="853"/>
      <c r="CJ78" s="853"/>
      <c r="CK78" s="853"/>
      <c r="CL78" s="854"/>
      <c r="CM78" s="852"/>
      <c r="CN78" s="853"/>
      <c r="CO78" s="853"/>
      <c r="CP78" s="853"/>
      <c r="CQ78" s="854"/>
      <c r="CR78" s="852"/>
      <c r="CS78" s="853"/>
      <c r="CT78" s="853"/>
      <c r="CU78" s="853"/>
      <c r="CV78" s="854"/>
      <c r="CW78" s="852"/>
      <c r="CX78" s="853"/>
      <c r="CY78" s="853"/>
      <c r="CZ78" s="853"/>
      <c r="DA78" s="854"/>
      <c r="DB78" s="852"/>
      <c r="DC78" s="853"/>
      <c r="DD78" s="853"/>
      <c r="DE78" s="853"/>
      <c r="DF78" s="854"/>
      <c r="DG78" s="852"/>
      <c r="DH78" s="853"/>
      <c r="DI78" s="853"/>
      <c r="DJ78" s="853"/>
      <c r="DK78" s="854"/>
      <c r="DL78" s="852"/>
      <c r="DM78" s="853"/>
      <c r="DN78" s="853"/>
      <c r="DO78" s="853"/>
      <c r="DP78" s="854"/>
      <c r="DQ78" s="852"/>
      <c r="DR78" s="853"/>
      <c r="DS78" s="853"/>
      <c r="DT78" s="853"/>
      <c r="DU78" s="854"/>
      <c r="DV78" s="849"/>
      <c r="DW78" s="850"/>
      <c r="DX78" s="850"/>
      <c r="DY78" s="850"/>
      <c r="DZ78" s="851"/>
      <c r="EA78" s="212"/>
    </row>
    <row r="79" spans="1:131" ht="26.25" customHeight="1" x14ac:dyDescent="0.15">
      <c r="A79" s="221">
        <v>12</v>
      </c>
      <c r="B79" s="863"/>
      <c r="C79" s="864"/>
      <c r="D79" s="864"/>
      <c r="E79" s="864"/>
      <c r="F79" s="864"/>
      <c r="G79" s="864"/>
      <c r="H79" s="864"/>
      <c r="I79" s="864"/>
      <c r="J79" s="864"/>
      <c r="K79" s="864"/>
      <c r="L79" s="864"/>
      <c r="M79" s="864"/>
      <c r="N79" s="864"/>
      <c r="O79" s="864"/>
      <c r="P79" s="865"/>
      <c r="Q79" s="866"/>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9"/>
      <c r="BT79" s="850"/>
      <c r="BU79" s="850"/>
      <c r="BV79" s="850"/>
      <c r="BW79" s="850"/>
      <c r="BX79" s="850"/>
      <c r="BY79" s="850"/>
      <c r="BZ79" s="850"/>
      <c r="CA79" s="850"/>
      <c r="CB79" s="850"/>
      <c r="CC79" s="850"/>
      <c r="CD79" s="850"/>
      <c r="CE79" s="850"/>
      <c r="CF79" s="850"/>
      <c r="CG79" s="855"/>
      <c r="CH79" s="852"/>
      <c r="CI79" s="853"/>
      <c r="CJ79" s="853"/>
      <c r="CK79" s="853"/>
      <c r="CL79" s="854"/>
      <c r="CM79" s="852"/>
      <c r="CN79" s="853"/>
      <c r="CO79" s="853"/>
      <c r="CP79" s="853"/>
      <c r="CQ79" s="854"/>
      <c r="CR79" s="852"/>
      <c r="CS79" s="853"/>
      <c r="CT79" s="853"/>
      <c r="CU79" s="853"/>
      <c r="CV79" s="854"/>
      <c r="CW79" s="852"/>
      <c r="CX79" s="853"/>
      <c r="CY79" s="853"/>
      <c r="CZ79" s="853"/>
      <c r="DA79" s="854"/>
      <c r="DB79" s="852"/>
      <c r="DC79" s="853"/>
      <c r="DD79" s="853"/>
      <c r="DE79" s="853"/>
      <c r="DF79" s="854"/>
      <c r="DG79" s="852"/>
      <c r="DH79" s="853"/>
      <c r="DI79" s="853"/>
      <c r="DJ79" s="853"/>
      <c r="DK79" s="854"/>
      <c r="DL79" s="852"/>
      <c r="DM79" s="853"/>
      <c r="DN79" s="853"/>
      <c r="DO79" s="853"/>
      <c r="DP79" s="854"/>
      <c r="DQ79" s="852"/>
      <c r="DR79" s="853"/>
      <c r="DS79" s="853"/>
      <c r="DT79" s="853"/>
      <c r="DU79" s="854"/>
      <c r="DV79" s="849"/>
      <c r="DW79" s="850"/>
      <c r="DX79" s="850"/>
      <c r="DY79" s="850"/>
      <c r="DZ79" s="851"/>
      <c r="EA79" s="212"/>
    </row>
    <row r="80" spans="1:131" ht="26.25" customHeight="1" x14ac:dyDescent="0.15">
      <c r="A80" s="221">
        <v>13</v>
      </c>
      <c r="B80" s="863"/>
      <c r="C80" s="864"/>
      <c r="D80" s="864"/>
      <c r="E80" s="864"/>
      <c r="F80" s="864"/>
      <c r="G80" s="864"/>
      <c r="H80" s="864"/>
      <c r="I80" s="864"/>
      <c r="J80" s="864"/>
      <c r="K80" s="864"/>
      <c r="L80" s="864"/>
      <c r="M80" s="864"/>
      <c r="N80" s="864"/>
      <c r="O80" s="864"/>
      <c r="P80" s="865"/>
      <c r="Q80" s="866"/>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9"/>
      <c r="BT80" s="850"/>
      <c r="BU80" s="850"/>
      <c r="BV80" s="850"/>
      <c r="BW80" s="850"/>
      <c r="BX80" s="850"/>
      <c r="BY80" s="850"/>
      <c r="BZ80" s="850"/>
      <c r="CA80" s="850"/>
      <c r="CB80" s="850"/>
      <c r="CC80" s="850"/>
      <c r="CD80" s="850"/>
      <c r="CE80" s="850"/>
      <c r="CF80" s="850"/>
      <c r="CG80" s="855"/>
      <c r="CH80" s="852"/>
      <c r="CI80" s="853"/>
      <c r="CJ80" s="853"/>
      <c r="CK80" s="853"/>
      <c r="CL80" s="854"/>
      <c r="CM80" s="852"/>
      <c r="CN80" s="853"/>
      <c r="CO80" s="853"/>
      <c r="CP80" s="853"/>
      <c r="CQ80" s="854"/>
      <c r="CR80" s="852"/>
      <c r="CS80" s="853"/>
      <c r="CT80" s="853"/>
      <c r="CU80" s="853"/>
      <c r="CV80" s="854"/>
      <c r="CW80" s="852"/>
      <c r="CX80" s="853"/>
      <c r="CY80" s="853"/>
      <c r="CZ80" s="853"/>
      <c r="DA80" s="854"/>
      <c r="DB80" s="852"/>
      <c r="DC80" s="853"/>
      <c r="DD80" s="853"/>
      <c r="DE80" s="853"/>
      <c r="DF80" s="854"/>
      <c r="DG80" s="852"/>
      <c r="DH80" s="853"/>
      <c r="DI80" s="853"/>
      <c r="DJ80" s="853"/>
      <c r="DK80" s="854"/>
      <c r="DL80" s="852"/>
      <c r="DM80" s="853"/>
      <c r="DN80" s="853"/>
      <c r="DO80" s="853"/>
      <c r="DP80" s="854"/>
      <c r="DQ80" s="852"/>
      <c r="DR80" s="853"/>
      <c r="DS80" s="853"/>
      <c r="DT80" s="853"/>
      <c r="DU80" s="854"/>
      <c r="DV80" s="849"/>
      <c r="DW80" s="850"/>
      <c r="DX80" s="850"/>
      <c r="DY80" s="850"/>
      <c r="DZ80" s="851"/>
      <c r="EA80" s="212"/>
    </row>
    <row r="81" spans="1:131" ht="26.25" customHeight="1" x14ac:dyDescent="0.15">
      <c r="A81" s="221">
        <v>14</v>
      </c>
      <c r="B81" s="863"/>
      <c r="C81" s="864"/>
      <c r="D81" s="864"/>
      <c r="E81" s="864"/>
      <c r="F81" s="864"/>
      <c r="G81" s="864"/>
      <c r="H81" s="864"/>
      <c r="I81" s="864"/>
      <c r="J81" s="864"/>
      <c r="K81" s="864"/>
      <c r="L81" s="864"/>
      <c r="M81" s="864"/>
      <c r="N81" s="864"/>
      <c r="O81" s="864"/>
      <c r="P81" s="865"/>
      <c r="Q81" s="866"/>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9"/>
      <c r="BT81" s="850"/>
      <c r="BU81" s="850"/>
      <c r="BV81" s="850"/>
      <c r="BW81" s="850"/>
      <c r="BX81" s="850"/>
      <c r="BY81" s="850"/>
      <c r="BZ81" s="850"/>
      <c r="CA81" s="850"/>
      <c r="CB81" s="850"/>
      <c r="CC81" s="850"/>
      <c r="CD81" s="850"/>
      <c r="CE81" s="850"/>
      <c r="CF81" s="850"/>
      <c r="CG81" s="855"/>
      <c r="CH81" s="852"/>
      <c r="CI81" s="853"/>
      <c r="CJ81" s="853"/>
      <c r="CK81" s="853"/>
      <c r="CL81" s="854"/>
      <c r="CM81" s="852"/>
      <c r="CN81" s="853"/>
      <c r="CO81" s="853"/>
      <c r="CP81" s="853"/>
      <c r="CQ81" s="854"/>
      <c r="CR81" s="852"/>
      <c r="CS81" s="853"/>
      <c r="CT81" s="853"/>
      <c r="CU81" s="853"/>
      <c r="CV81" s="854"/>
      <c r="CW81" s="852"/>
      <c r="CX81" s="853"/>
      <c r="CY81" s="853"/>
      <c r="CZ81" s="853"/>
      <c r="DA81" s="854"/>
      <c r="DB81" s="852"/>
      <c r="DC81" s="853"/>
      <c r="DD81" s="853"/>
      <c r="DE81" s="853"/>
      <c r="DF81" s="854"/>
      <c r="DG81" s="852"/>
      <c r="DH81" s="853"/>
      <c r="DI81" s="853"/>
      <c r="DJ81" s="853"/>
      <c r="DK81" s="854"/>
      <c r="DL81" s="852"/>
      <c r="DM81" s="853"/>
      <c r="DN81" s="853"/>
      <c r="DO81" s="853"/>
      <c r="DP81" s="854"/>
      <c r="DQ81" s="852"/>
      <c r="DR81" s="853"/>
      <c r="DS81" s="853"/>
      <c r="DT81" s="853"/>
      <c r="DU81" s="854"/>
      <c r="DV81" s="849"/>
      <c r="DW81" s="850"/>
      <c r="DX81" s="850"/>
      <c r="DY81" s="850"/>
      <c r="DZ81" s="851"/>
      <c r="EA81" s="212"/>
    </row>
    <row r="82" spans="1:131" ht="26.25" customHeight="1" x14ac:dyDescent="0.15">
      <c r="A82" s="221">
        <v>15</v>
      </c>
      <c r="B82" s="863"/>
      <c r="C82" s="864"/>
      <c r="D82" s="864"/>
      <c r="E82" s="864"/>
      <c r="F82" s="864"/>
      <c r="G82" s="864"/>
      <c r="H82" s="864"/>
      <c r="I82" s="864"/>
      <c r="J82" s="864"/>
      <c r="K82" s="864"/>
      <c r="L82" s="864"/>
      <c r="M82" s="864"/>
      <c r="N82" s="864"/>
      <c r="O82" s="864"/>
      <c r="P82" s="865"/>
      <c r="Q82" s="866"/>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9"/>
      <c r="BT82" s="850"/>
      <c r="BU82" s="850"/>
      <c r="BV82" s="850"/>
      <c r="BW82" s="850"/>
      <c r="BX82" s="850"/>
      <c r="BY82" s="850"/>
      <c r="BZ82" s="850"/>
      <c r="CA82" s="850"/>
      <c r="CB82" s="850"/>
      <c r="CC82" s="850"/>
      <c r="CD82" s="850"/>
      <c r="CE82" s="850"/>
      <c r="CF82" s="850"/>
      <c r="CG82" s="855"/>
      <c r="CH82" s="852"/>
      <c r="CI82" s="853"/>
      <c r="CJ82" s="853"/>
      <c r="CK82" s="853"/>
      <c r="CL82" s="854"/>
      <c r="CM82" s="852"/>
      <c r="CN82" s="853"/>
      <c r="CO82" s="853"/>
      <c r="CP82" s="853"/>
      <c r="CQ82" s="854"/>
      <c r="CR82" s="852"/>
      <c r="CS82" s="853"/>
      <c r="CT82" s="853"/>
      <c r="CU82" s="853"/>
      <c r="CV82" s="854"/>
      <c r="CW82" s="852"/>
      <c r="CX82" s="853"/>
      <c r="CY82" s="853"/>
      <c r="CZ82" s="853"/>
      <c r="DA82" s="854"/>
      <c r="DB82" s="852"/>
      <c r="DC82" s="853"/>
      <c r="DD82" s="853"/>
      <c r="DE82" s="853"/>
      <c r="DF82" s="854"/>
      <c r="DG82" s="852"/>
      <c r="DH82" s="853"/>
      <c r="DI82" s="853"/>
      <c r="DJ82" s="853"/>
      <c r="DK82" s="854"/>
      <c r="DL82" s="852"/>
      <c r="DM82" s="853"/>
      <c r="DN82" s="853"/>
      <c r="DO82" s="853"/>
      <c r="DP82" s="854"/>
      <c r="DQ82" s="852"/>
      <c r="DR82" s="853"/>
      <c r="DS82" s="853"/>
      <c r="DT82" s="853"/>
      <c r="DU82" s="854"/>
      <c r="DV82" s="849"/>
      <c r="DW82" s="850"/>
      <c r="DX82" s="850"/>
      <c r="DY82" s="850"/>
      <c r="DZ82" s="851"/>
      <c r="EA82" s="212"/>
    </row>
    <row r="83" spans="1:131" ht="26.25" customHeight="1" x14ac:dyDescent="0.15">
      <c r="A83" s="221">
        <v>16</v>
      </c>
      <c r="B83" s="863"/>
      <c r="C83" s="864"/>
      <c r="D83" s="864"/>
      <c r="E83" s="864"/>
      <c r="F83" s="864"/>
      <c r="G83" s="864"/>
      <c r="H83" s="864"/>
      <c r="I83" s="864"/>
      <c r="J83" s="864"/>
      <c r="K83" s="864"/>
      <c r="L83" s="864"/>
      <c r="M83" s="864"/>
      <c r="N83" s="864"/>
      <c r="O83" s="864"/>
      <c r="P83" s="865"/>
      <c r="Q83" s="866"/>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9"/>
      <c r="BT83" s="850"/>
      <c r="BU83" s="850"/>
      <c r="BV83" s="850"/>
      <c r="BW83" s="850"/>
      <c r="BX83" s="850"/>
      <c r="BY83" s="850"/>
      <c r="BZ83" s="850"/>
      <c r="CA83" s="850"/>
      <c r="CB83" s="850"/>
      <c r="CC83" s="850"/>
      <c r="CD83" s="850"/>
      <c r="CE83" s="850"/>
      <c r="CF83" s="850"/>
      <c r="CG83" s="855"/>
      <c r="CH83" s="852"/>
      <c r="CI83" s="853"/>
      <c r="CJ83" s="853"/>
      <c r="CK83" s="853"/>
      <c r="CL83" s="854"/>
      <c r="CM83" s="852"/>
      <c r="CN83" s="853"/>
      <c r="CO83" s="853"/>
      <c r="CP83" s="853"/>
      <c r="CQ83" s="854"/>
      <c r="CR83" s="852"/>
      <c r="CS83" s="853"/>
      <c r="CT83" s="853"/>
      <c r="CU83" s="853"/>
      <c r="CV83" s="854"/>
      <c r="CW83" s="852"/>
      <c r="CX83" s="853"/>
      <c r="CY83" s="853"/>
      <c r="CZ83" s="853"/>
      <c r="DA83" s="854"/>
      <c r="DB83" s="852"/>
      <c r="DC83" s="853"/>
      <c r="DD83" s="853"/>
      <c r="DE83" s="853"/>
      <c r="DF83" s="854"/>
      <c r="DG83" s="852"/>
      <c r="DH83" s="853"/>
      <c r="DI83" s="853"/>
      <c r="DJ83" s="853"/>
      <c r="DK83" s="854"/>
      <c r="DL83" s="852"/>
      <c r="DM83" s="853"/>
      <c r="DN83" s="853"/>
      <c r="DO83" s="853"/>
      <c r="DP83" s="854"/>
      <c r="DQ83" s="852"/>
      <c r="DR83" s="853"/>
      <c r="DS83" s="853"/>
      <c r="DT83" s="853"/>
      <c r="DU83" s="854"/>
      <c r="DV83" s="849"/>
      <c r="DW83" s="850"/>
      <c r="DX83" s="850"/>
      <c r="DY83" s="850"/>
      <c r="DZ83" s="851"/>
      <c r="EA83" s="212"/>
    </row>
    <row r="84" spans="1:131" ht="26.25" customHeight="1" x14ac:dyDescent="0.15">
      <c r="A84" s="221">
        <v>17</v>
      </c>
      <c r="B84" s="863"/>
      <c r="C84" s="864"/>
      <c r="D84" s="864"/>
      <c r="E84" s="864"/>
      <c r="F84" s="864"/>
      <c r="G84" s="864"/>
      <c r="H84" s="864"/>
      <c r="I84" s="864"/>
      <c r="J84" s="864"/>
      <c r="K84" s="864"/>
      <c r="L84" s="864"/>
      <c r="M84" s="864"/>
      <c r="N84" s="864"/>
      <c r="O84" s="864"/>
      <c r="P84" s="865"/>
      <c r="Q84" s="866"/>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9"/>
      <c r="BT84" s="850"/>
      <c r="BU84" s="850"/>
      <c r="BV84" s="850"/>
      <c r="BW84" s="850"/>
      <c r="BX84" s="850"/>
      <c r="BY84" s="850"/>
      <c r="BZ84" s="850"/>
      <c r="CA84" s="850"/>
      <c r="CB84" s="850"/>
      <c r="CC84" s="850"/>
      <c r="CD84" s="850"/>
      <c r="CE84" s="850"/>
      <c r="CF84" s="850"/>
      <c r="CG84" s="855"/>
      <c r="CH84" s="852"/>
      <c r="CI84" s="853"/>
      <c r="CJ84" s="853"/>
      <c r="CK84" s="853"/>
      <c r="CL84" s="854"/>
      <c r="CM84" s="852"/>
      <c r="CN84" s="853"/>
      <c r="CO84" s="853"/>
      <c r="CP84" s="853"/>
      <c r="CQ84" s="854"/>
      <c r="CR84" s="852"/>
      <c r="CS84" s="853"/>
      <c r="CT84" s="853"/>
      <c r="CU84" s="853"/>
      <c r="CV84" s="854"/>
      <c r="CW84" s="852"/>
      <c r="CX84" s="853"/>
      <c r="CY84" s="853"/>
      <c r="CZ84" s="853"/>
      <c r="DA84" s="854"/>
      <c r="DB84" s="852"/>
      <c r="DC84" s="853"/>
      <c r="DD84" s="853"/>
      <c r="DE84" s="853"/>
      <c r="DF84" s="854"/>
      <c r="DG84" s="852"/>
      <c r="DH84" s="853"/>
      <c r="DI84" s="853"/>
      <c r="DJ84" s="853"/>
      <c r="DK84" s="854"/>
      <c r="DL84" s="852"/>
      <c r="DM84" s="853"/>
      <c r="DN84" s="853"/>
      <c r="DO84" s="853"/>
      <c r="DP84" s="854"/>
      <c r="DQ84" s="852"/>
      <c r="DR84" s="853"/>
      <c r="DS84" s="853"/>
      <c r="DT84" s="853"/>
      <c r="DU84" s="854"/>
      <c r="DV84" s="849"/>
      <c r="DW84" s="850"/>
      <c r="DX84" s="850"/>
      <c r="DY84" s="850"/>
      <c r="DZ84" s="851"/>
      <c r="EA84" s="212"/>
    </row>
    <row r="85" spans="1:131" ht="26.25" customHeight="1" x14ac:dyDescent="0.15">
      <c r="A85" s="221">
        <v>18</v>
      </c>
      <c r="B85" s="863"/>
      <c r="C85" s="864"/>
      <c r="D85" s="864"/>
      <c r="E85" s="864"/>
      <c r="F85" s="864"/>
      <c r="G85" s="864"/>
      <c r="H85" s="864"/>
      <c r="I85" s="864"/>
      <c r="J85" s="864"/>
      <c r="K85" s="864"/>
      <c r="L85" s="864"/>
      <c r="M85" s="864"/>
      <c r="N85" s="864"/>
      <c r="O85" s="864"/>
      <c r="P85" s="865"/>
      <c r="Q85" s="866"/>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9"/>
      <c r="BT85" s="850"/>
      <c r="BU85" s="850"/>
      <c r="BV85" s="850"/>
      <c r="BW85" s="850"/>
      <c r="BX85" s="850"/>
      <c r="BY85" s="850"/>
      <c r="BZ85" s="850"/>
      <c r="CA85" s="850"/>
      <c r="CB85" s="850"/>
      <c r="CC85" s="850"/>
      <c r="CD85" s="850"/>
      <c r="CE85" s="850"/>
      <c r="CF85" s="850"/>
      <c r="CG85" s="855"/>
      <c r="CH85" s="852"/>
      <c r="CI85" s="853"/>
      <c r="CJ85" s="853"/>
      <c r="CK85" s="853"/>
      <c r="CL85" s="854"/>
      <c r="CM85" s="852"/>
      <c r="CN85" s="853"/>
      <c r="CO85" s="853"/>
      <c r="CP85" s="853"/>
      <c r="CQ85" s="854"/>
      <c r="CR85" s="852"/>
      <c r="CS85" s="853"/>
      <c r="CT85" s="853"/>
      <c r="CU85" s="853"/>
      <c r="CV85" s="854"/>
      <c r="CW85" s="852"/>
      <c r="CX85" s="853"/>
      <c r="CY85" s="853"/>
      <c r="CZ85" s="853"/>
      <c r="DA85" s="854"/>
      <c r="DB85" s="852"/>
      <c r="DC85" s="853"/>
      <c r="DD85" s="853"/>
      <c r="DE85" s="853"/>
      <c r="DF85" s="854"/>
      <c r="DG85" s="852"/>
      <c r="DH85" s="853"/>
      <c r="DI85" s="853"/>
      <c r="DJ85" s="853"/>
      <c r="DK85" s="854"/>
      <c r="DL85" s="852"/>
      <c r="DM85" s="853"/>
      <c r="DN85" s="853"/>
      <c r="DO85" s="853"/>
      <c r="DP85" s="854"/>
      <c r="DQ85" s="852"/>
      <c r="DR85" s="853"/>
      <c r="DS85" s="853"/>
      <c r="DT85" s="853"/>
      <c r="DU85" s="854"/>
      <c r="DV85" s="849"/>
      <c r="DW85" s="850"/>
      <c r="DX85" s="850"/>
      <c r="DY85" s="850"/>
      <c r="DZ85" s="851"/>
      <c r="EA85" s="212"/>
    </row>
    <row r="86" spans="1:131" ht="26.25" customHeight="1" x14ac:dyDescent="0.15">
      <c r="A86" s="221">
        <v>19</v>
      </c>
      <c r="B86" s="863"/>
      <c r="C86" s="864"/>
      <c r="D86" s="864"/>
      <c r="E86" s="864"/>
      <c r="F86" s="864"/>
      <c r="G86" s="864"/>
      <c r="H86" s="864"/>
      <c r="I86" s="864"/>
      <c r="J86" s="864"/>
      <c r="K86" s="864"/>
      <c r="L86" s="864"/>
      <c r="M86" s="864"/>
      <c r="N86" s="864"/>
      <c r="O86" s="864"/>
      <c r="P86" s="865"/>
      <c r="Q86" s="866"/>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9"/>
      <c r="BT86" s="850"/>
      <c r="BU86" s="850"/>
      <c r="BV86" s="850"/>
      <c r="BW86" s="850"/>
      <c r="BX86" s="850"/>
      <c r="BY86" s="850"/>
      <c r="BZ86" s="850"/>
      <c r="CA86" s="850"/>
      <c r="CB86" s="850"/>
      <c r="CC86" s="850"/>
      <c r="CD86" s="850"/>
      <c r="CE86" s="850"/>
      <c r="CF86" s="850"/>
      <c r="CG86" s="855"/>
      <c r="CH86" s="852"/>
      <c r="CI86" s="853"/>
      <c r="CJ86" s="853"/>
      <c r="CK86" s="853"/>
      <c r="CL86" s="854"/>
      <c r="CM86" s="852"/>
      <c r="CN86" s="853"/>
      <c r="CO86" s="853"/>
      <c r="CP86" s="853"/>
      <c r="CQ86" s="854"/>
      <c r="CR86" s="852"/>
      <c r="CS86" s="853"/>
      <c r="CT86" s="853"/>
      <c r="CU86" s="853"/>
      <c r="CV86" s="854"/>
      <c r="CW86" s="852"/>
      <c r="CX86" s="853"/>
      <c r="CY86" s="853"/>
      <c r="CZ86" s="853"/>
      <c r="DA86" s="854"/>
      <c r="DB86" s="852"/>
      <c r="DC86" s="853"/>
      <c r="DD86" s="853"/>
      <c r="DE86" s="853"/>
      <c r="DF86" s="854"/>
      <c r="DG86" s="852"/>
      <c r="DH86" s="853"/>
      <c r="DI86" s="853"/>
      <c r="DJ86" s="853"/>
      <c r="DK86" s="854"/>
      <c r="DL86" s="852"/>
      <c r="DM86" s="853"/>
      <c r="DN86" s="853"/>
      <c r="DO86" s="853"/>
      <c r="DP86" s="854"/>
      <c r="DQ86" s="852"/>
      <c r="DR86" s="853"/>
      <c r="DS86" s="853"/>
      <c r="DT86" s="853"/>
      <c r="DU86" s="854"/>
      <c r="DV86" s="849"/>
      <c r="DW86" s="850"/>
      <c r="DX86" s="850"/>
      <c r="DY86" s="850"/>
      <c r="DZ86" s="851"/>
      <c r="EA86" s="212"/>
    </row>
    <row r="87" spans="1:131" ht="26.25" customHeight="1" x14ac:dyDescent="0.15">
      <c r="A87" s="227">
        <v>20</v>
      </c>
      <c r="B87" s="870"/>
      <c r="C87" s="871"/>
      <c r="D87" s="871"/>
      <c r="E87" s="871"/>
      <c r="F87" s="871"/>
      <c r="G87" s="871"/>
      <c r="H87" s="871"/>
      <c r="I87" s="871"/>
      <c r="J87" s="871"/>
      <c r="K87" s="871"/>
      <c r="L87" s="871"/>
      <c r="M87" s="871"/>
      <c r="N87" s="871"/>
      <c r="O87" s="871"/>
      <c r="P87" s="872"/>
      <c r="Q87" s="873"/>
      <c r="R87" s="874"/>
      <c r="S87" s="874"/>
      <c r="T87" s="874"/>
      <c r="U87" s="874"/>
      <c r="V87" s="874"/>
      <c r="W87" s="874"/>
      <c r="X87" s="874"/>
      <c r="Y87" s="874"/>
      <c r="Z87" s="874"/>
      <c r="AA87" s="874"/>
      <c r="AB87" s="874"/>
      <c r="AC87" s="874"/>
      <c r="AD87" s="874"/>
      <c r="AE87" s="874"/>
      <c r="AF87" s="874"/>
      <c r="AG87" s="874"/>
      <c r="AH87" s="874"/>
      <c r="AI87" s="874"/>
      <c r="AJ87" s="874"/>
      <c r="AK87" s="874"/>
      <c r="AL87" s="874"/>
      <c r="AM87" s="874"/>
      <c r="AN87" s="874"/>
      <c r="AO87" s="874"/>
      <c r="AP87" s="874"/>
      <c r="AQ87" s="874"/>
      <c r="AR87" s="874"/>
      <c r="AS87" s="874"/>
      <c r="AT87" s="874"/>
      <c r="AU87" s="874"/>
      <c r="AV87" s="874"/>
      <c r="AW87" s="874"/>
      <c r="AX87" s="874"/>
      <c r="AY87" s="874"/>
      <c r="AZ87" s="875"/>
      <c r="BA87" s="875"/>
      <c r="BB87" s="875"/>
      <c r="BC87" s="875"/>
      <c r="BD87" s="876"/>
      <c r="BE87" s="224"/>
      <c r="BF87" s="224"/>
      <c r="BG87" s="224"/>
      <c r="BH87" s="224"/>
      <c r="BI87" s="224"/>
      <c r="BJ87" s="224"/>
      <c r="BK87" s="224"/>
      <c r="BL87" s="224"/>
      <c r="BM87" s="224"/>
      <c r="BN87" s="224"/>
      <c r="BO87" s="224"/>
      <c r="BP87" s="224"/>
      <c r="BQ87" s="221">
        <v>81</v>
      </c>
      <c r="BR87" s="226"/>
      <c r="BS87" s="849"/>
      <c r="BT87" s="850"/>
      <c r="BU87" s="850"/>
      <c r="BV87" s="850"/>
      <c r="BW87" s="850"/>
      <c r="BX87" s="850"/>
      <c r="BY87" s="850"/>
      <c r="BZ87" s="850"/>
      <c r="CA87" s="850"/>
      <c r="CB87" s="850"/>
      <c r="CC87" s="850"/>
      <c r="CD87" s="850"/>
      <c r="CE87" s="850"/>
      <c r="CF87" s="850"/>
      <c r="CG87" s="855"/>
      <c r="CH87" s="852"/>
      <c r="CI87" s="853"/>
      <c r="CJ87" s="853"/>
      <c r="CK87" s="853"/>
      <c r="CL87" s="854"/>
      <c r="CM87" s="852"/>
      <c r="CN87" s="853"/>
      <c r="CO87" s="853"/>
      <c r="CP87" s="853"/>
      <c r="CQ87" s="854"/>
      <c r="CR87" s="852"/>
      <c r="CS87" s="853"/>
      <c r="CT87" s="853"/>
      <c r="CU87" s="853"/>
      <c r="CV87" s="854"/>
      <c r="CW87" s="852"/>
      <c r="CX87" s="853"/>
      <c r="CY87" s="853"/>
      <c r="CZ87" s="853"/>
      <c r="DA87" s="854"/>
      <c r="DB87" s="852"/>
      <c r="DC87" s="853"/>
      <c r="DD87" s="853"/>
      <c r="DE87" s="853"/>
      <c r="DF87" s="854"/>
      <c r="DG87" s="852"/>
      <c r="DH87" s="853"/>
      <c r="DI87" s="853"/>
      <c r="DJ87" s="853"/>
      <c r="DK87" s="854"/>
      <c r="DL87" s="852"/>
      <c r="DM87" s="853"/>
      <c r="DN87" s="853"/>
      <c r="DO87" s="853"/>
      <c r="DP87" s="854"/>
      <c r="DQ87" s="852"/>
      <c r="DR87" s="853"/>
      <c r="DS87" s="853"/>
      <c r="DT87" s="853"/>
      <c r="DU87" s="854"/>
      <c r="DV87" s="849"/>
      <c r="DW87" s="850"/>
      <c r="DX87" s="850"/>
      <c r="DY87" s="850"/>
      <c r="DZ87" s="851"/>
      <c r="EA87" s="212"/>
    </row>
    <row r="88" spans="1:131" ht="26.25" customHeight="1" thickBot="1" x14ac:dyDescent="0.2">
      <c r="A88" s="223" t="s">
        <v>377</v>
      </c>
      <c r="B88" s="776" t="s">
        <v>401</v>
      </c>
      <c r="C88" s="777"/>
      <c r="D88" s="777"/>
      <c r="E88" s="777"/>
      <c r="F88" s="777"/>
      <c r="G88" s="777"/>
      <c r="H88" s="777"/>
      <c r="I88" s="777"/>
      <c r="J88" s="777"/>
      <c r="K88" s="777"/>
      <c r="L88" s="777"/>
      <c r="M88" s="777"/>
      <c r="N88" s="777"/>
      <c r="O88" s="777"/>
      <c r="P88" s="778"/>
      <c r="Q88" s="830"/>
      <c r="R88" s="831"/>
      <c r="S88" s="831"/>
      <c r="T88" s="831"/>
      <c r="U88" s="831"/>
      <c r="V88" s="831"/>
      <c r="W88" s="831"/>
      <c r="X88" s="831"/>
      <c r="Y88" s="831"/>
      <c r="Z88" s="831"/>
      <c r="AA88" s="831"/>
      <c r="AB88" s="831"/>
      <c r="AC88" s="831"/>
      <c r="AD88" s="831"/>
      <c r="AE88" s="831"/>
      <c r="AF88" s="834">
        <v>38181</v>
      </c>
      <c r="AG88" s="834"/>
      <c r="AH88" s="834"/>
      <c r="AI88" s="834"/>
      <c r="AJ88" s="834"/>
      <c r="AK88" s="831"/>
      <c r="AL88" s="831"/>
      <c r="AM88" s="831"/>
      <c r="AN88" s="831"/>
      <c r="AO88" s="831"/>
      <c r="AP88" s="834">
        <v>24853</v>
      </c>
      <c r="AQ88" s="834"/>
      <c r="AR88" s="834"/>
      <c r="AS88" s="834"/>
      <c r="AT88" s="834"/>
      <c r="AU88" s="834">
        <v>14607</v>
      </c>
      <c r="AV88" s="834"/>
      <c r="AW88" s="834"/>
      <c r="AX88" s="834"/>
      <c r="AY88" s="834"/>
      <c r="AZ88" s="839"/>
      <c r="BA88" s="839"/>
      <c r="BB88" s="839"/>
      <c r="BC88" s="839"/>
      <c r="BD88" s="840"/>
      <c r="BE88" s="224"/>
      <c r="BF88" s="224"/>
      <c r="BG88" s="224"/>
      <c r="BH88" s="224"/>
      <c r="BI88" s="224"/>
      <c r="BJ88" s="224"/>
      <c r="BK88" s="224"/>
      <c r="BL88" s="224"/>
      <c r="BM88" s="224"/>
      <c r="BN88" s="224"/>
      <c r="BO88" s="224"/>
      <c r="BP88" s="224"/>
      <c r="BQ88" s="221">
        <v>82</v>
      </c>
      <c r="BR88" s="226"/>
      <c r="BS88" s="849"/>
      <c r="BT88" s="850"/>
      <c r="BU88" s="850"/>
      <c r="BV88" s="850"/>
      <c r="BW88" s="850"/>
      <c r="BX88" s="850"/>
      <c r="BY88" s="850"/>
      <c r="BZ88" s="850"/>
      <c r="CA88" s="850"/>
      <c r="CB88" s="850"/>
      <c r="CC88" s="850"/>
      <c r="CD88" s="850"/>
      <c r="CE88" s="850"/>
      <c r="CF88" s="850"/>
      <c r="CG88" s="855"/>
      <c r="CH88" s="852"/>
      <c r="CI88" s="853"/>
      <c r="CJ88" s="853"/>
      <c r="CK88" s="853"/>
      <c r="CL88" s="854"/>
      <c r="CM88" s="852"/>
      <c r="CN88" s="853"/>
      <c r="CO88" s="853"/>
      <c r="CP88" s="853"/>
      <c r="CQ88" s="854"/>
      <c r="CR88" s="852"/>
      <c r="CS88" s="853"/>
      <c r="CT88" s="853"/>
      <c r="CU88" s="853"/>
      <c r="CV88" s="854"/>
      <c r="CW88" s="852"/>
      <c r="CX88" s="853"/>
      <c r="CY88" s="853"/>
      <c r="CZ88" s="853"/>
      <c r="DA88" s="854"/>
      <c r="DB88" s="852"/>
      <c r="DC88" s="853"/>
      <c r="DD88" s="853"/>
      <c r="DE88" s="853"/>
      <c r="DF88" s="854"/>
      <c r="DG88" s="852"/>
      <c r="DH88" s="853"/>
      <c r="DI88" s="853"/>
      <c r="DJ88" s="853"/>
      <c r="DK88" s="854"/>
      <c r="DL88" s="852"/>
      <c r="DM88" s="853"/>
      <c r="DN88" s="853"/>
      <c r="DO88" s="853"/>
      <c r="DP88" s="854"/>
      <c r="DQ88" s="852"/>
      <c r="DR88" s="853"/>
      <c r="DS88" s="853"/>
      <c r="DT88" s="853"/>
      <c r="DU88" s="854"/>
      <c r="DV88" s="849"/>
      <c r="DW88" s="850"/>
      <c r="DX88" s="850"/>
      <c r="DY88" s="850"/>
      <c r="DZ88" s="851"/>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9"/>
      <c r="BT89" s="850"/>
      <c r="BU89" s="850"/>
      <c r="BV89" s="850"/>
      <c r="BW89" s="850"/>
      <c r="BX89" s="850"/>
      <c r="BY89" s="850"/>
      <c r="BZ89" s="850"/>
      <c r="CA89" s="850"/>
      <c r="CB89" s="850"/>
      <c r="CC89" s="850"/>
      <c r="CD89" s="850"/>
      <c r="CE89" s="850"/>
      <c r="CF89" s="850"/>
      <c r="CG89" s="855"/>
      <c r="CH89" s="852"/>
      <c r="CI89" s="853"/>
      <c r="CJ89" s="853"/>
      <c r="CK89" s="853"/>
      <c r="CL89" s="854"/>
      <c r="CM89" s="852"/>
      <c r="CN89" s="853"/>
      <c r="CO89" s="853"/>
      <c r="CP89" s="853"/>
      <c r="CQ89" s="854"/>
      <c r="CR89" s="852"/>
      <c r="CS89" s="853"/>
      <c r="CT89" s="853"/>
      <c r="CU89" s="853"/>
      <c r="CV89" s="854"/>
      <c r="CW89" s="852"/>
      <c r="CX89" s="853"/>
      <c r="CY89" s="853"/>
      <c r="CZ89" s="853"/>
      <c r="DA89" s="854"/>
      <c r="DB89" s="852"/>
      <c r="DC89" s="853"/>
      <c r="DD89" s="853"/>
      <c r="DE89" s="853"/>
      <c r="DF89" s="854"/>
      <c r="DG89" s="852"/>
      <c r="DH89" s="853"/>
      <c r="DI89" s="853"/>
      <c r="DJ89" s="853"/>
      <c r="DK89" s="854"/>
      <c r="DL89" s="852"/>
      <c r="DM89" s="853"/>
      <c r="DN89" s="853"/>
      <c r="DO89" s="853"/>
      <c r="DP89" s="854"/>
      <c r="DQ89" s="852"/>
      <c r="DR89" s="853"/>
      <c r="DS89" s="853"/>
      <c r="DT89" s="853"/>
      <c r="DU89" s="854"/>
      <c r="DV89" s="849"/>
      <c r="DW89" s="850"/>
      <c r="DX89" s="850"/>
      <c r="DY89" s="850"/>
      <c r="DZ89" s="851"/>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9"/>
      <c r="BT90" s="850"/>
      <c r="BU90" s="850"/>
      <c r="BV90" s="850"/>
      <c r="BW90" s="850"/>
      <c r="BX90" s="850"/>
      <c r="BY90" s="850"/>
      <c r="BZ90" s="850"/>
      <c r="CA90" s="850"/>
      <c r="CB90" s="850"/>
      <c r="CC90" s="850"/>
      <c r="CD90" s="850"/>
      <c r="CE90" s="850"/>
      <c r="CF90" s="850"/>
      <c r="CG90" s="855"/>
      <c r="CH90" s="852"/>
      <c r="CI90" s="853"/>
      <c r="CJ90" s="853"/>
      <c r="CK90" s="853"/>
      <c r="CL90" s="854"/>
      <c r="CM90" s="852"/>
      <c r="CN90" s="853"/>
      <c r="CO90" s="853"/>
      <c r="CP90" s="853"/>
      <c r="CQ90" s="854"/>
      <c r="CR90" s="852"/>
      <c r="CS90" s="853"/>
      <c r="CT90" s="853"/>
      <c r="CU90" s="853"/>
      <c r="CV90" s="854"/>
      <c r="CW90" s="852"/>
      <c r="CX90" s="853"/>
      <c r="CY90" s="853"/>
      <c r="CZ90" s="853"/>
      <c r="DA90" s="854"/>
      <c r="DB90" s="852"/>
      <c r="DC90" s="853"/>
      <c r="DD90" s="853"/>
      <c r="DE90" s="853"/>
      <c r="DF90" s="854"/>
      <c r="DG90" s="852"/>
      <c r="DH90" s="853"/>
      <c r="DI90" s="853"/>
      <c r="DJ90" s="853"/>
      <c r="DK90" s="854"/>
      <c r="DL90" s="852"/>
      <c r="DM90" s="853"/>
      <c r="DN90" s="853"/>
      <c r="DO90" s="853"/>
      <c r="DP90" s="854"/>
      <c r="DQ90" s="852"/>
      <c r="DR90" s="853"/>
      <c r="DS90" s="853"/>
      <c r="DT90" s="853"/>
      <c r="DU90" s="854"/>
      <c r="DV90" s="849"/>
      <c r="DW90" s="850"/>
      <c r="DX90" s="850"/>
      <c r="DY90" s="850"/>
      <c r="DZ90" s="851"/>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9"/>
      <c r="BT91" s="850"/>
      <c r="BU91" s="850"/>
      <c r="BV91" s="850"/>
      <c r="BW91" s="850"/>
      <c r="BX91" s="850"/>
      <c r="BY91" s="850"/>
      <c r="BZ91" s="850"/>
      <c r="CA91" s="850"/>
      <c r="CB91" s="850"/>
      <c r="CC91" s="850"/>
      <c r="CD91" s="850"/>
      <c r="CE91" s="850"/>
      <c r="CF91" s="850"/>
      <c r="CG91" s="855"/>
      <c r="CH91" s="852"/>
      <c r="CI91" s="853"/>
      <c r="CJ91" s="853"/>
      <c r="CK91" s="853"/>
      <c r="CL91" s="854"/>
      <c r="CM91" s="852"/>
      <c r="CN91" s="853"/>
      <c r="CO91" s="853"/>
      <c r="CP91" s="853"/>
      <c r="CQ91" s="854"/>
      <c r="CR91" s="852"/>
      <c r="CS91" s="853"/>
      <c r="CT91" s="853"/>
      <c r="CU91" s="853"/>
      <c r="CV91" s="854"/>
      <c r="CW91" s="852"/>
      <c r="CX91" s="853"/>
      <c r="CY91" s="853"/>
      <c r="CZ91" s="853"/>
      <c r="DA91" s="854"/>
      <c r="DB91" s="852"/>
      <c r="DC91" s="853"/>
      <c r="DD91" s="853"/>
      <c r="DE91" s="853"/>
      <c r="DF91" s="854"/>
      <c r="DG91" s="852"/>
      <c r="DH91" s="853"/>
      <c r="DI91" s="853"/>
      <c r="DJ91" s="853"/>
      <c r="DK91" s="854"/>
      <c r="DL91" s="852"/>
      <c r="DM91" s="853"/>
      <c r="DN91" s="853"/>
      <c r="DO91" s="853"/>
      <c r="DP91" s="854"/>
      <c r="DQ91" s="852"/>
      <c r="DR91" s="853"/>
      <c r="DS91" s="853"/>
      <c r="DT91" s="853"/>
      <c r="DU91" s="854"/>
      <c r="DV91" s="849"/>
      <c r="DW91" s="850"/>
      <c r="DX91" s="850"/>
      <c r="DY91" s="850"/>
      <c r="DZ91" s="851"/>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9"/>
      <c r="BT92" s="850"/>
      <c r="BU92" s="850"/>
      <c r="BV92" s="850"/>
      <c r="BW92" s="850"/>
      <c r="BX92" s="850"/>
      <c r="BY92" s="850"/>
      <c r="BZ92" s="850"/>
      <c r="CA92" s="850"/>
      <c r="CB92" s="850"/>
      <c r="CC92" s="850"/>
      <c r="CD92" s="850"/>
      <c r="CE92" s="850"/>
      <c r="CF92" s="850"/>
      <c r="CG92" s="855"/>
      <c r="CH92" s="852"/>
      <c r="CI92" s="853"/>
      <c r="CJ92" s="853"/>
      <c r="CK92" s="853"/>
      <c r="CL92" s="854"/>
      <c r="CM92" s="852"/>
      <c r="CN92" s="853"/>
      <c r="CO92" s="853"/>
      <c r="CP92" s="853"/>
      <c r="CQ92" s="854"/>
      <c r="CR92" s="852"/>
      <c r="CS92" s="853"/>
      <c r="CT92" s="853"/>
      <c r="CU92" s="853"/>
      <c r="CV92" s="854"/>
      <c r="CW92" s="852"/>
      <c r="CX92" s="853"/>
      <c r="CY92" s="853"/>
      <c r="CZ92" s="853"/>
      <c r="DA92" s="854"/>
      <c r="DB92" s="852"/>
      <c r="DC92" s="853"/>
      <c r="DD92" s="853"/>
      <c r="DE92" s="853"/>
      <c r="DF92" s="854"/>
      <c r="DG92" s="852"/>
      <c r="DH92" s="853"/>
      <c r="DI92" s="853"/>
      <c r="DJ92" s="853"/>
      <c r="DK92" s="854"/>
      <c r="DL92" s="852"/>
      <c r="DM92" s="853"/>
      <c r="DN92" s="853"/>
      <c r="DO92" s="853"/>
      <c r="DP92" s="854"/>
      <c r="DQ92" s="852"/>
      <c r="DR92" s="853"/>
      <c r="DS92" s="853"/>
      <c r="DT92" s="853"/>
      <c r="DU92" s="854"/>
      <c r="DV92" s="849"/>
      <c r="DW92" s="850"/>
      <c r="DX92" s="850"/>
      <c r="DY92" s="850"/>
      <c r="DZ92" s="851"/>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9"/>
      <c r="BT93" s="850"/>
      <c r="BU93" s="850"/>
      <c r="BV93" s="850"/>
      <c r="BW93" s="850"/>
      <c r="BX93" s="850"/>
      <c r="BY93" s="850"/>
      <c r="BZ93" s="850"/>
      <c r="CA93" s="850"/>
      <c r="CB93" s="850"/>
      <c r="CC93" s="850"/>
      <c r="CD93" s="850"/>
      <c r="CE93" s="850"/>
      <c r="CF93" s="850"/>
      <c r="CG93" s="855"/>
      <c r="CH93" s="852"/>
      <c r="CI93" s="853"/>
      <c r="CJ93" s="853"/>
      <c r="CK93" s="853"/>
      <c r="CL93" s="854"/>
      <c r="CM93" s="852"/>
      <c r="CN93" s="853"/>
      <c r="CO93" s="853"/>
      <c r="CP93" s="853"/>
      <c r="CQ93" s="854"/>
      <c r="CR93" s="852"/>
      <c r="CS93" s="853"/>
      <c r="CT93" s="853"/>
      <c r="CU93" s="853"/>
      <c r="CV93" s="854"/>
      <c r="CW93" s="852"/>
      <c r="CX93" s="853"/>
      <c r="CY93" s="853"/>
      <c r="CZ93" s="853"/>
      <c r="DA93" s="854"/>
      <c r="DB93" s="852"/>
      <c r="DC93" s="853"/>
      <c r="DD93" s="853"/>
      <c r="DE93" s="853"/>
      <c r="DF93" s="854"/>
      <c r="DG93" s="852"/>
      <c r="DH93" s="853"/>
      <c r="DI93" s="853"/>
      <c r="DJ93" s="853"/>
      <c r="DK93" s="854"/>
      <c r="DL93" s="852"/>
      <c r="DM93" s="853"/>
      <c r="DN93" s="853"/>
      <c r="DO93" s="853"/>
      <c r="DP93" s="854"/>
      <c r="DQ93" s="852"/>
      <c r="DR93" s="853"/>
      <c r="DS93" s="853"/>
      <c r="DT93" s="853"/>
      <c r="DU93" s="854"/>
      <c r="DV93" s="849"/>
      <c r="DW93" s="850"/>
      <c r="DX93" s="850"/>
      <c r="DY93" s="850"/>
      <c r="DZ93" s="851"/>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9"/>
      <c r="BT94" s="850"/>
      <c r="BU94" s="850"/>
      <c r="BV94" s="850"/>
      <c r="BW94" s="850"/>
      <c r="BX94" s="850"/>
      <c r="BY94" s="850"/>
      <c r="BZ94" s="850"/>
      <c r="CA94" s="850"/>
      <c r="CB94" s="850"/>
      <c r="CC94" s="850"/>
      <c r="CD94" s="850"/>
      <c r="CE94" s="850"/>
      <c r="CF94" s="850"/>
      <c r="CG94" s="855"/>
      <c r="CH94" s="852"/>
      <c r="CI94" s="853"/>
      <c r="CJ94" s="853"/>
      <c r="CK94" s="853"/>
      <c r="CL94" s="854"/>
      <c r="CM94" s="852"/>
      <c r="CN94" s="853"/>
      <c r="CO94" s="853"/>
      <c r="CP94" s="853"/>
      <c r="CQ94" s="854"/>
      <c r="CR94" s="852"/>
      <c r="CS94" s="853"/>
      <c r="CT94" s="853"/>
      <c r="CU94" s="853"/>
      <c r="CV94" s="854"/>
      <c r="CW94" s="852"/>
      <c r="CX94" s="853"/>
      <c r="CY94" s="853"/>
      <c r="CZ94" s="853"/>
      <c r="DA94" s="854"/>
      <c r="DB94" s="852"/>
      <c r="DC94" s="853"/>
      <c r="DD94" s="853"/>
      <c r="DE94" s="853"/>
      <c r="DF94" s="854"/>
      <c r="DG94" s="852"/>
      <c r="DH94" s="853"/>
      <c r="DI94" s="853"/>
      <c r="DJ94" s="853"/>
      <c r="DK94" s="854"/>
      <c r="DL94" s="852"/>
      <c r="DM94" s="853"/>
      <c r="DN94" s="853"/>
      <c r="DO94" s="853"/>
      <c r="DP94" s="854"/>
      <c r="DQ94" s="852"/>
      <c r="DR94" s="853"/>
      <c r="DS94" s="853"/>
      <c r="DT94" s="853"/>
      <c r="DU94" s="854"/>
      <c r="DV94" s="849"/>
      <c r="DW94" s="850"/>
      <c r="DX94" s="850"/>
      <c r="DY94" s="850"/>
      <c r="DZ94" s="851"/>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9"/>
      <c r="BT95" s="850"/>
      <c r="BU95" s="850"/>
      <c r="BV95" s="850"/>
      <c r="BW95" s="850"/>
      <c r="BX95" s="850"/>
      <c r="BY95" s="850"/>
      <c r="BZ95" s="850"/>
      <c r="CA95" s="850"/>
      <c r="CB95" s="850"/>
      <c r="CC95" s="850"/>
      <c r="CD95" s="850"/>
      <c r="CE95" s="850"/>
      <c r="CF95" s="850"/>
      <c r="CG95" s="855"/>
      <c r="CH95" s="852"/>
      <c r="CI95" s="853"/>
      <c r="CJ95" s="853"/>
      <c r="CK95" s="853"/>
      <c r="CL95" s="854"/>
      <c r="CM95" s="852"/>
      <c r="CN95" s="853"/>
      <c r="CO95" s="853"/>
      <c r="CP95" s="853"/>
      <c r="CQ95" s="854"/>
      <c r="CR95" s="852"/>
      <c r="CS95" s="853"/>
      <c r="CT95" s="853"/>
      <c r="CU95" s="853"/>
      <c r="CV95" s="854"/>
      <c r="CW95" s="852"/>
      <c r="CX95" s="853"/>
      <c r="CY95" s="853"/>
      <c r="CZ95" s="853"/>
      <c r="DA95" s="854"/>
      <c r="DB95" s="852"/>
      <c r="DC95" s="853"/>
      <c r="DD95" s="853"/>
      <c r="DE95" s="853"/>
      <c r="DF95" s="854"/>
      <c r="DG95" s="852"/>
      <c r="DH95" s="853"/>
      <c r="DI95" s="853"/>
      <c r="DJ95" s="853"/>
      <c r="DK95" s="854"/>
      <c r="DL95" s="852"/>
      <c r="DM95" s="853"/>
      <c r="DN95" s="853"/>
      <c r="DO95" s="853"/>
      <c r="DP95" s="854"/>
      <c r="DQ95" s="852"/>
      <c r="DR95" s="853"/>
      <c r="DS95" s="853"/>
      <c r="DT95" s="853"/>
      <c r="DU95" s="854"/>
      <c r="DV95" s="849"/>
      <c r="DW95" s="850"/>
      <c r="DX95" s="850"/>
      <c r="DY95" s="850"/>
      <c r="DZ95" s="851"/>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9"/>
      <c r="BT96" s="850"/>
      <c r="BU96" s="850"/>
      <c r="BV96" s="850"/>
      <c r="BW96" s="850"/>
      <c r="BX96" s="850"/>
      <c r="BY96" s="850"/>
      <c r="BZ96" s="850"/>
      <c r="CA96" s="850"/>
      <c r="CB96" s="850"/>
      <c r="CC96" s="850"/>
      <c r="CD96" s="850"/>
      <c r="CE96" s="850"/>
      <c r="CF96" s="850"/>
      <c r="CG96" s="855"/>
      <c r="CH96" s="852"/>
      <c r="CI96" s="853"/>
      <c r="CJ96" s="853"/>
      <c r="CK96" s="853"/>
      <c r="CL96" s="854"/>
      <c r="CM96" s="852"/>
      <c r="CN96" s="853"/>
      <c r="CO96" s="853"/>
      <c r="CP96" s="853"/>
      <c r="CQ96" s="854"/>
      <c r="CR96" s="852"/>
      <c r="CS96" s="853"/>
      <c r="CT96" s="853"/>
      <c r="CU96" s="853"/>
      <c r="CV96" s="854"/>
      <c r="CW96" s="852"/>
      <c r="CX96" s="853"/>
      <c r="CY96" s="853"/>
      <c r="CZ96" s="853"/>
      <c r="DA96" s="854"/>
      <c r="DB96" s="852"/>
      <c r="DC96" s="853"/>
      <c r="DD96" s="853"/>
      <c r="DE96" s="853"/>
      <c r="DF96" s="854"/>
      <c r="DG96" s="852"/>
      <c r="DH96" s="853"/>
      <c r="DI96" s="853"/>
      <c r="DJ96" s="853"/>
      <c r="DK96" s="854"/>
      <c r="DL96" s="852"/>
      <c r="DM96" s="853"/>
      <c r="DN96" s="853"/>
      <c r="DO96" s="853"/>
      <c r="DP96" s="854"/>
      <c r="DQ96" s="852"/>
      <c r="DR96" s="853"/>
      <c r="DS96" s="853"/>
      <c r="DT96" s="853"/>
      <c r="DU96" s="854"/>
      <c r="DV96" s="849"/>
      <c r="DW96" s="850"/>
      <c r="DX96" s="850"/>
      <c r="DY96" s="850"/>
      <c r="DZ96" s="851"/>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9"/>
      <c r="BT97" s="850"/>
      <c r="BU97" s="850"/>
      <c r="BV97" s="850"/>
      <c r="BW97" s="850"/>
      <c r="BX97" s="850"/>
      <c r="BY97" s="850"/>
      <c r="BZ97" s="850"/>
      <c r="CA97" s="850"/>
      <c r="CB97" s="850"/>
      <c r="CC97" s="850"/>
      <c r="CD97" s="850"/>
      <c r="CE97" s="850"/>
      <c r="CF97" s="850"/>
      <c r="CG97" s="855"/>
      <c r="CH97" s="852"/>
      <c r="CI97" s="853"/>
      <c r="CJ97" s="853"/>
      <c r="CK97" s="853"/>
      <c r="CL97" s="854"/>
      <c r="CM97" s="852"/>
      <c r="CN97" s="853"/>
      <c r="CO97" s="853"/>
      <c r="CP97" s="853"/>
      <c r="CQ97" s="854"/>
      <c r="CR97" s="852"/>
      <c r="CS97" s="853"/>
      <c r="CT97" s="853"/>
      <c r="CU97" s="853"/>
      <c r="CV97" s="854"/>
      <c r="CW97" s="852"/>
      <c r="CX97" s="853"/>
      <c r="CY97" s="853"/>
      <c r="CZ97" s="853"/>
      <c r="DA97" s="854"/>
      <c r="DB97" s="852"/>
      <c r="DC97" s="853"/>
      <c r="DD97" s="853"/>
      <c r="DE97" s="853"/>
      <c r="DF97" s="854"/>
      <c r="DG97" s="852"/>
      <c r="DH97" s="853"/>
      <c r="DI97" s="853"/>
      <c r="DJ97" s="853"/>
      <c r="DK97" s="854"/>
      <c r="DL97" s="852"/>
      <c r="DM97" s="853"/>
      <c r="DN97" s="853"/>
      <c r="DO97" s="853"/>
      <c r="DP97" s="854"/>
      <c r="DQ97" s="852"/>
      <c r="DR97" s="853"/>
      <c r="DS97" s="853"/>
      <c r="DT97" s="853"/>
      <c r="DU97" s="854"/>
      <c r="DV97" s="849"/>
      <c r="DW97" s="850"/>
      <c r="DX97" s="850"/>
      <c r="DY97" s="850"/>
      <c r="DZ97" s="851"/>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9"/>
      <c r="BT98" s="850"/>
      <c r="BU98" s="850"/>
      <c r="BV98" s="850"/>
      <c r="BW98" s="850"/>
      <c r="BX98" s="850"/>
      <c r="BY98" s="850"/>
      <c r="BZ98" s="850"/>
      <c r="CA98" s="850"/>
      <c r="CB98" s="850"/>
      <c r="CC98" s="850"/>
      <c r="CD98" s="850"/>
      <c r="CE98" s="850"/>
      <c r="CF98" s="850"/>
      <c r="CG98" s="855"/>
      <c r="CH98" s="852"/>
      <c r="CI98" s="853"/>
      <c r="CJ98" s="853"/>
      <c r="CK98" s="853"/>
      <c r="CL98" s="854"/>
      <c r="CM98" s="852"/>
      <c r="CN98" s="853"/>
      <c r="CO98" s="853"/>
      <c r="CP98" s="853"/>
      <c r="CQ98" s="854"/>
      <c r="CR98" s="852"/>
      <c r="CS98" s="853"/>
      <c r="CT98" s="853"/>
      <c r="CU98" s="853"/>
      <c r="CV98" s="854"/>
      <c r="CW98" s="852"/>
      <c r="CX98" s="853"/>
      <c r="CY98" s="853"/>
      <c r="CZ98" s="853"/>
      <c r="DA98" s="854"/>
      <c r="DB98" s="852"/>
      <c r="DC98" s="853"/>
      <c r="DD98" s="853"/>
      <c r="DE98" s="853"/>
      <c r="DF98" s="854"/>
      <c r="DG98" s="852"/>
      <c r="DH98" s="853"/>
      <c r="DI98" s="853"/>
      <c r="DJ98" s="853"/>
      <c r="DK98" s="854"/>
      <c r="DL98" s="852"/>
      <c r="DM98" s="853"/>
      <c r="DN98" s="853"/>
      <c r="DO98" s="853"/>
      <c r="DP98" s="854"/>
      <c r="DQ98" s="852"/>
      <c r="DR98" s="853"/>
      <c r="DS98" s="853"/>
      <c r="DT98" s="853"/>
      <c r="DU98" s="854"/>
      <c r="DV98" s="849"/>
      <c r="DW98" s="850"/>
      <c r="DX98" s="850"/>
      <c r="DY98" s="850"/>
      <c r="DZ98" s="851"/>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9"/>
      <c r="BT99" s="850"/>
      <c r="BU99" s="850"/>
      <c r="BV99" s="850"/>
      <c r="BW99" s="850"/>
      <c r="BX99" s="850"/>
      <c r="BY99" s="850"/>
      <c r="BZ99" s="850"/>
      <c r="CA99" s="850"/>
      <c r="CB99" s="850"/>
      <c r="CC99" s="850"/>
      <c r="CD99" s="850"/>
      <c r="CE99" s="850"/>
      <c r="CF99" s="850"/>
      <c r="CG99" s="855"/>
      <c r="CH99" s="852"/>
      <c r="CI99" s="853"/>
      <c r="CJ99" s="853"/>
      <c r="CK99" s="853"/>
      <c r="CL99" s="854"/>
      <c r="CM99" s="852"/>
      <c r="CN99" s="853"/>
      <c r="CO99" s="853"/>
      <c r="CP99" s="853"/>
      <c r="CQ99" s="854"/>
      <c r="CR99" s="852"/>
      <c r="CS99" s="853"/>
      <c r="CT99" s="853"/>
      <c r="CU99" s="853"/>
      <c r="CV99" s="854"/>
      <c r="CW99" s="852"/>
      <c r="CX99" s="853"/>
      <c r="CY99" s="853"/>
      <c r="CZ99" s="853"/>
      <c r="DA99" s="854"/>
      <c r="DB99" s="852"/>
      <c r="DC99" s="853"/>
      <c r="DD99" s="853"/>
      <c r="DE99" s="853"/>
      <c r="DF99" s="854"/>
      <c r="DG99" s="852"/>
      <c r="DH99" s="853"/>
      <c r="DI99" s="853"/>
      <c r="DJ99" s="853"/>
      <c r="DK99" s="854"/>
      <c r="DL99" s="852"/>
      <c r="DM99" s="853"/>
      <c r="DN99" s="853"/>
      <c r="DO99" s="853"/>
      <c r="DP99" s="854"/>
      <c r="DQ99" s="852"/>
      <c r="DR99" s="853"/>
      <c r="DS99" s="853"/>
      <c r="DT99" s="853"/>
      <c r="DU99" s="854"/>
      <c r="DV99" s="849"/>
      <c r="DW99" s="850"/>
      <c r="DX99" s="850"/>
      <c r="DY99" s="850"/>
      <c r="DZ99" s="851"/>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9"/>
      <c r="BT100" s="850"/>
      <c r="BU100" s="850"/>
      <c r="BV100" s="850"/>
      <c r="BW100" s="850"/>
      <c r="BX100" s="850"/>
      <c r="BY100" s="850"/>
      <c r="BZ100" s="850"/>
      <c r="CA100" s="850"/>
      <c r="CB100" s="850"/>
      <c r="CC100" s="850"/>
      <c r="CD100" s="850"/>
      <c r="CE100" s="850"/>
      <c r="CF100" s="850"/>
      <c r="CG100" s="855"/>
      <c r="CH100" s="852"/>
      <c r="CI100" s="853"/>
      <c r="CJ100" s="853"/>
      <c r="CK100" s="853"/>
      <c r="CL100" s="854"/>
      <c r="CM100" s="852"/>
      <c r="CN100" s="853"/>
      <c r="CO100" s="853"/>
      <c r="CP100" s="853"/>
      <c r="CQ100" s="854"/>
      <c r="CR100" s="852"/>
      <c r="CS100" s="853"/>
      <c r="CT100" s="853"/>
      <c r="CU100" s="853"/>
      <c r="CV100" s="854"/>
      <c r="CW100" s="852"/>
      <c r="CX100" s="853"/>
      <c r="CY100" s="853"/>
      <c r="CZ100" s="853"/>
      <c r="DA100" s="854"/>
      <c r="DB100" s="852"/>
      <c r="DC100" s="853"/>
      <c r="DD100" s="853"/>
      <c r="DE100" s="853"/>
      <c r="DF100" s="854"/>
      <c r="DG100" s="852"/>
      <c r="DH100" s="853"/>
      <c r="DI100" s="853"/>
      <c r="DJ100" s="853"/>
      <c r="DK100" s="854"/>
      <c r="DL100" s="852"/>
      <c r="DM100" s="853"/>
      <c r="DN100" s="853"/>
      <c r="DO100" s="853"/>
      <c r="DP100" s="854"/>
      <c r="DQ100" s="852"/>
      <c r="DR100" s="853"/>
      <c r="DS100" s="853"/>
      <c r="DT100" s="853"/>
      <c r="DU100" s="854"/>
      <c r="DV100" s="849"/>
      <c r="DW100" s="850"/>
      <c r="DX100" s="850"/>
      <c r="DY100" s="850"/>
      <c r="DZ100" s="851"/>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9"/>
      <c r="BT101" s="850"/>
      <c r="BU101" s="850"/>
      <c r="BV101" s="850"/>
      <c r="BW101" s="850"/>
      <c r="BX101" s="850"/>
      <c r="BY101" s="850"/>
      <c r="BZ101" s="850"/>
      <c r="CA101" s="850"/>
      <c r="CB101" s="850"/>
      <c r="CC101" s="850"/>
      <c r="CD101" s="850"/>
      <c r="CE101" s="850"/>
      <c r="CF101" s="850"/>
      <c r="CG101" s="855"/>
      <c r="CH101" s="852"/>
      <c r="CI101" s="853"/>
      <c r="CJ101" s="853"/>
      <c r="CK101" s="853"/>
      <c r="CL101" s="854"/>
      <c r="CM101" s="852"/>
      <c r="CN101" s="853"/>
      <c r="CO101" s="853"/>
      <c r="CP101" s="853"/>
      <c r="CQ101" s="854"/>
      <c r="CR101" s="852"/>
      <c r="CS101" s="853"/>
      <c r="CT101" s="853"/>
      <c r="CU101" s="853"/>
      <c r="CV101" s="854"/>
      <c r="CW101" s="852"/>
      <c r="CX101" s="853"/>
      <c r="CY101" s="853"/>
      <c r="CZ101" s="853"/>
      <c r="DA101" s="854"/>
      <c r="DB101" s="852"/>
      <c r="DC101" s="853"/>
      <c r="DD101" s="853"/>
      <c r="DE101" s="853"/>
      <c r="DF101" s="854"/>
      <c r="DG101" s="852"/>
      <c r="DH101" s="853"/>
      <c r="DI101" s="853"/>
      <c r="DJ101" s="853"/>
      <c r="DK101" s="854"/>
      <c r="DL101" s="852"/>
      <c r="DM101" s="853"/>
      <c r="DN101" s="853"/>
      <c r="DO101" s="853"/>
      <c r="DP101" s="854"/>
      <c r="DQ101" s="852"/>
      <c r="DR101" s="853"/>
      <c r="DS101" s="853"/>
      <c r="DT101" s="853"/>
      <c r="DU101" s="854"/>
      <c r="DV101" s="849"/>
      <c r="DW101" s="850"/>
      <c r="DX101" s="850"/>
      <c r="DY101" s="850"/>
      <c r="DZ101" s="851"/>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377</v>
      </c>
      <c r="BR102" s="776" t="s">
        <v>402</v>
      </c>
      <c r="BS102" s="777"/>
      <c r="BT102" s="777"/>
      <c r="BU102" s="777"/>
      <c r="BV102" s="777"/>
      <c r="BW102" s="777"/>
      <c r="BX102" s="777"/>
      <c r="BY102" s="777"/>
      <c r="BZ102" s="777"/>
      <c r="CA102" s="777"/>
      <c r="CB102" s="777"/>
      <c r="CC102" s="777"/>
      <c r="CD102" s="777"/>
      <c r="CE102" s="777"/>
      <c r="CF102" s="777"/>
      <c r="CG102" s="778"/>
      <c r="CH102" s="877"/>
      <c r="CI102" s="878"/>
      <c r="CJ102" s="878"/>
      <c r="CK102" s="878"/>
      <c r="CL102" s="879"/>
      <c r="CM102" s="877"/>
      <c r="CN102" s="878"/>
      <c r="CO102" s="878"/>
      <c r="CP102" s="878"/>
      <c r="CQ102" s="879"/>
      <c r="CR102" s="880">
        <v>48</v>
      </c>
      <c r="CS102" s="842"/>
      <c r="CT102" s="842"/>
      <c r="CU102" s="842"/>
      <c r="CV102" s="881"/>
      <c r="CW102" s="880">
        <v>7</v>
      </c>
      <c r="CX102" s="842"/>
      <c r="CY102" s="842"/>
      <c r="CZ102" s="842"/>
      <c r="DA102" s="881"/>
      <c r="DB102" s="880">
        <v>300</v>
      </c>
      <c r="DC102" s="842"/>
      <c r="DD102" s="842"/>
      <c r="DE102" s="842"/>
      <c r="DF102" s="881"/>
      <c r="DG102" s="880">
        <v>1511</v>
      </c>
      <c r="DH102" s="842"/>
      <c r="DI102" s="842"/>
      <c r="DJ102" s="842"/>
      <c r="DK102" s="881"/>
      <c r="DL102" s="880"/>
      <c r="DM102" s="842"/>
      <c r="DN102" s="842"/>
      <c r="DO102" s="842"/>
      <c r="DP102" s="881"/>
      <c r="DQ102" s="880"/>
      <c r="DR102" s="842"/>
      <c r="DS102" s="842"/>
      <c r="DT102" s="842"/>
      <c r="DU102" s="881"/>
      <c r="DV102" s="776"/>
      <c r="DW102" s="777"/>
      <c r="DX102" s="777"/>
      <c r="DY102" s="777"/>
      <c r="DZ102" s="904"/>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5" t="s">
        <v>403</v>
      </c>
      <c r="BR103" s="905"/>
      <c r="BS103" s="905"/>
      <c r="BT103" s="905"/>
      <c r="BU103" s="905"/>
      <c r="BV103" s="905"/>
      <c r="BW103" s="905"/>
      <c r="BX103" s="905"/>
      <c r="BY103" s="905"/>
      <c r="BZ103" s="905"/>
      <c r="CA103" s="905"/>
      <c r="CB103" s="905"/>
      <c r="CC103" s="905"/>
      <c r="CD103" s="905"/>
      <c r="CE103" s="905"/>
      <c r="CF103" s="905"/>
      <c r="CG103" s="905"/>
      <c r="CH103" s="905"/>
      <c r="CI103" s="905"/>
      <c r="CJ103" s="905"/>
      <c r="CK103" s="905"/>
      <c r="CL103" s="905"/>
      <c r="CM103" s="905"/>
      <c r="CN103" s="905"/>
      <c r="CO103" s="905"/>
      <c r="CP103" s="905"/>
      <c r="CQ103" s="905"/>
      <c r="CR103" s="905"/>
      <c r="CS103" s="905"/>
      <c r="CT103" s="905"/>
      <c r="CU103" s="905"/>
      <c r="CV103" s="905"/>
      <c r="CW103" s="905"/>
      <c r="CX103" s="905"/>
      <c r="CY103" s="905"/>
      <c r="CZ103" s="905"/>
      <c r="DA103" s="905"/>
      <c r="DB103" s="905"/>
      <c r="DC103" s="905"/>
      <c r="DD103" s="905"/>
      <c r="DE103" s="905"/>
      <c r="DF103" s="905"/>
      <c r="DG103" s="905"/>
      <c r="DH103" s="905"/>
      <c r="DI103" s="905"/>
      <c r="DJ103" s="905"/>
      <c r="DK103" s="905"/>
      <c r="DL103" s="905"/>
      <c r="DM103" s="905"/>
      <c r="DN103" s="905"/>
      <c r="DO103" s="905"/>
      <c r="DP103" s="905"/>
      <c r="DQ103" s="905"/>
      <c r="DR103" s="905"/>
      <c r="DS103" s="905"/>
      <c r="DT103" s="905"/>
      <c r="DU103" s="905"/>
      <c r="DV103" s="905"/>
      <c r="DW103" s="905"/>
      <c r="DX103" s="905"/>
      <c r="DY103" s="905"/>
      <c r="DZ103" s="905"/>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6" t="s">
        <v>404</v>
      </c>
      <c r="BR104" s="906"/>
      <c r="BS104" s="906"/>
      <c r="BT104" s="906"/>
      <c r="BU104" s="906"/>
      <c r="BV104" s="906"/>
      <c r="BW104" s="906"/>
      <c r="BX104" s="906"/>
      <c r="BY104" s="906"/>
      <c r="BZ104" s="906"/>
      <c r="CA104" s="906"/>
      <c r="CB104" s="906"/>
      <c r="CC104" s="906"/>
      <c r="CD104" s="906"/>
      <c r="CE104" s="906"/>
      <c r="CF104" s="906"/>
      <c r="CG104" s="906"/>
      <c r="CH104" s="906"/>
      <c r="CI104" s="906"/>
      <c r="CJ104" s="906"/>
      <c r="CK104" s="906"/>
      <c r="CL104" s="906"/>
      <c r="CM104" s="906"/>
      <c r="CN104" s="906"/>
      <c r="CO104" s="906"/>
      <c r="CP104" s="906"/>
      <c r="CQ104" s="906"/>
      <c r="CR104" s="906"/>
      <c r="CS104" s="906"/>
      <c r="CT104" s="906"/>
      <c r="CU104" s="906"/>
      <c r="CV104" s="906"/>
      <c r="CW104" s="906"/>
      <c r="CX104" s="906"/>
      <c r="CY104" s="906"/>
      <c r="CZ104" s="906"/>
      <c r="DA104" s="906"/>
      <c r="DB104" s="906"/>
      <c r="DC104" s="906"/>
      <c r="DD104" s="906"/>
      <c r="DE104" s="906"/>
      <c r="DF104" s="906"/>
      <c r="DG104" s="906"/>
      <c r="DH104" s="906"/>
      <c r="DI104" s="906"/>
      <c r="DJ104" s="906"/>
      <c r="DK104" s="906"/>
      <c r="DL104" s="906"/>
      <c r="DM104" s="906"/>
      <c r="DN104" s="906"/>
      <c r="DO104" s="906"/>
      <c r="DP104" s="906"/>
      <c r="DQ104" s="906"/>
      <c r="DR104" s="906"/>
      <c r="DS104" s="906"/>
      <c r="DT104" s="906"/>
      <c r="DU104" s="906"/>
      <c r="DV104" s="906"/>
      <c r="DW104" s="906"/>
      <c r="DX104" s="906"/>
      <c r="DY104" s="906"/>
      <c r="DZ104" s="906"/>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405</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406</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07" t="s">
        <v>407</v>
      </c>
      <c r="B108" s="908"/>
      <c r="C108" s="908"/>
      <c r="D108" s="908"/>
      <c r="E108" s="908"/>
      <c r="F108" s="908"/>
      <c r="G108" s="908"/>
      <c r="H108" s="908"/>
      <c r="I108" s="908"/>
      <c r="J108" s="908"/>
      <c r="K108" s="908"/>
      <c r="L108" s="908"/>
      <c r="M108" s="908"/>
      <c r="N108" s="908"/>
      <c r="O108" s="908"/>
      <c r="P108" s="908"/>
      <c r="Q108" s="908"/>
      <c r="R108" s="908"/>
      <c r="S108" s="908"/>
      <c r="T108" s="908"/>
      <c r="U108" s="908"/>
      <c r="V108" s="908"/>
      <c r="W108" s="908"/>
      <c r="X108" s="908"/>
      <c r="Y108" s="908"/>
      <c r="Z108" s="908"/>
      <c r="AA108" s="908"/>
      <c r="AB108" s="908"/>
      <c r="AC108" s="908"/>
      <c r="AD108" s="908"/>
      <c r="AE108" s="908"/>
      <c r="AF108" s="908"/>
      <c r="AG108" s="908"/>
      <c r="AH108" s="908"/>
      <c r="AI108" s="908"/>
      <c r="AJ108" s="908"/>
      <c r="AK108" s="908"/>
      <c r="AL108" s="908"/>
      <c r="AM108" s="908"/>
      <c r="AN108" s="908"/>
      <c r="AO108" s="908"/>
      <c r="AP108" s="908"/>
      <c r="AQ108" s="908"/>
      <c r="AR108" s="908"/>
      <c r="AS108" s="908"/>
      <c r="AT108" s="909"/>
      <c r="AU108" s="907" t="s">
        <v>408</v>
      </c>
      <c r="AV108" s="908"/>
      <c r="AW108" s="908"/>
      <c r="AX108" s="908"/>
      <c r="AY108" s="908"/>
      <c r="AZ108" s="908"/>
      <c r="BA108" s="908"/>
      <c r="BB108" s="908"/>
      <c r="BC108" s="908"/>
      <c r="BD108" s="908"/>
      <c r="BE108" s="908"/>
      <c r="BF108" s="908"/>
      <c r="BG108" s="908"/>
      <c r="BH108" s="908"/>
      <c r="BI108" s="908"/>
      <c r="BJ108" s="908"/>
      <c r="BK108" s="908"/>
      <c r="BL108" s="908"/>
      <c r="BM108" s="908"/>
      <c r="BN108" s="908"/>
      <c r="BO108" s="908"/>
      <c r="BP108" s="908"/>
      <c r="BQ108" s="908"/>
      <c r="BR108" s="908"/>
      <c r="BS108" s="908"/>
      <c r="BT108" s="908"/>
      <c r="BU108" s="908"/>
      <c r="BV108" s="908"/>
      <c r="BW108" s="908"/>
      <c r="BX108" s="908"/>
      <c r="BY108" s="908"/>
      <c r="BZ108" s="908"/>
      <c r="CA108" s="908"/>
      <c r="CB108" s="908"/>
      <c r="CC108" s="908"/>
      <c r="CD108" s="908"/>
      <c r="CE108" s="908"/>
      <c r="CF108" s="908"/>
      <c r="CG108" s="908"/>
      <c r="CH108" s="908"/>
      <c r="CI108" s="908"/>
      <c r="CJ108" s="908"/>
      <c r="CK108" s="908"/>
      <c r="CL108" s="908"/>
      <c r="CM108" s="908"/>
      <c r="CN108" s="908"/>
      <c r="CO108" s="908"/>
      <c r="CP108" s="908"/>
      <c r="CQ108" s="908"/>
      <c r="CR108" s="908"/>
      <c r="CS108" s="908"/>
      <c r="CT108" s="908"/>
      <c r="CU108" s="908"/>
      <c r="CV108" s="908"/>
      <c r="CW108" s="908"/>
      <c r="CX108" s="908"/>
      <c r="CY108" s="908"/>
      <c r="CZ108" s="908"/>
      <c r="DA108" s="908"/>
      <c r="DB108" s="908"/>
      <c r="DC108" s="908"/>
      <c r="DD108" s="908"/>
      <c r="DE108" s="908"/>
      <c r="DF108" s="908"/>
      <c r="DG108" s="908"/>
      <c r="DH108" s="908"/>
      <c r="DI108" s="908"/>
      <c r="DJ108" s="908"/>
      <c r="DK108" s="908"/>
      <c r="DL108" s="908"/>
      <c r="DM108" s="908"/>
      <c r="DN108" s="908"/>
      <c r="DO108" s="908"/>
      <c r="DP108" s="908"/>
      <c r="DQ108" s="908"/>
      <c r="DR108" s="908"/>
      <c r="DS108" s="908"/>
      <c r="DT108" s="908"/>
      <c r="DU108" s="908"/>
      <c r="DV108" s="908"/>
      <c r="DW108" s="908"/>
      <c r="DX108" s="908"/>
      <c r="DY108" s="908"/>
      <c r="DZ108" s="909"/>
    </row>
    <row r="109" spans="1:131" s="212" customFormat="1" ht="26.25" customHeight="1" x14ac:dyDescent="0.15">
      <c r="A109" s="902" t="s">
        <v>409</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2" t="s">
        <v>410</v>
      </c>
      <c r="AB109" s="883"/>
      <c r="AC109" s="883"/>
      <c r="AD109" s="883"/>
      <c r="AE109" s="884"/>
      <c r="AF109" s="882" t="s">
        <v>411</v>
      </c>
      <c r="AG109" s="883"/>
      <c r="AH109" s="883"/>
      <c r="AI109" s="883"/>
      <c r="AJ109" s="884"/>
      <c r="AK109" s="882" t="s">
        <v>294</v>
      </c>
      <c r="AL109" s="883"/>
      <c r="AM109" s="883"/>
      <c r="AN109" s="883"/>
      <c r="AO109" s="884"/>
      <c r="AP109" s="882" t="s">
        <v>412</v>
      </c>
      <c r="AQ109" s="883"/>
      <c r="AR109" s="883"/>
      <c r="AS109" s="883"/>
      <c r="AT109" s="885"/>
      <c r="AU109" s="902" t="s">
        <v>409</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2" t="s">
        <v>410</v>
      </c>
      <c r="BR109" s="883"/>
      <c r="BS109" s="883"/>
      <c r="BT109" s="883"/>
      <c r="BU109" s="884"/>
      <c r="BV109" s="882" t="s">
        <v>411</v>
      </c>
      <c r="BW109" s="883"/>
      <c r="BX109" s="883"/>
      <c r="BY109" s="883"/>
      <c r="BZ109" s="884"/>
      <c r="CA109" s="882" t="s">
        <v>294</v>
      </c>
      <c r="CB109" s="883"/>
      <c r="CC109" s="883"/>
      <c r="CD109" s="883"/>
      <c r="CE109" s="884"/>
      <c r="CF109" s="903" t="s">
        <v>412</v>
      </c>
      <c r="CG109" s="903"/>
      <c r="CH109" s="903"/>
      <c r="CI109" s="903"/>
      <c r="CJ109" s="903"/>
      <c r="CK109" s="882" t="s">
        <v>413</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2" t="s">
        <v>410</v>
      </c>
      <c r="DH109" s="883"/>
      <c r="DI109" s="883"/>
      <c r="DJ109" s="883"/>
      <c r="DK109" s="884"/>
      <c r="DL109" s="882" t="s">
        <v>411</v>
      </c>
      <c r="DM109" s="883"/>
      <c r="DN109" s="883"/>
      <c r="DO109" s="883"/>
      <c r="DP109" s="884"/>
      <c r="DQ109" s="882" t="s">
        <v>294</v>
      </c>
      <c r="DR109" s="883"/>
      <c r="DS109" s="883"/>
      <c r="DT109" s="883"/>
      <c r="DU109" s="884"/>
      <c r="DV109" s="882" t="s">
        <v>412</v>
      </c>
      <c r="DW109" s="883"/>
      <c r="DX109" s="883"/>
      <c r="DY109" s="883"/>
      <c r="DZ109" s="885"/>
    </row>
    <row r="110" spans="1:131" s="212" customFormat="1" ht="26.25" customHeight="1" x14ac:dyDescent="0.15">
      <c r="A110" s="886" t="s">
        <v>414</v>
      </c>
      <c r="B110" s="887"/>
      <c r="C110" s="887"/>
      <c r="D110" s="887"/>
      <c r="E110" s="887"/>
      <c r="F110" s="887"/>
      <c r="G110" s="887"/>
      <c r="H110" s="887"/>
      <c r="I110" s="887"/>
      <c r="J110" s="887"/>
      <c r="K110" s="887"/>
      <c r="L110" s="887"/>
      <c r="M110" s="887"/>
      <c r="N110" s="887"/>
      <c r="O110" s="887"/>
      <c r="P110" s="887"/>
      <c r="Q110" s="887"/>
      <c r="R110" s="887"/>
      <c r="S110" s="887"/>
      <c r="T110" s="887"/>
      <c r="U110" s="887"/>
      <c r="V110" s="887"/>
      <c r="W110" s="887"/>
      <c r="X110" s="887"/>
      <c r="Y110" s="887"/>
      <c r="Z110" s="888"/>
      <c r="AA110" s="889">
        <v>2054863</v>
      </c>
      <c r="AB110" s="890"/>
      <c r="AC110" s="890"/>
      <c r="AD110" s="890"/>
      <c r="AE110" s="891"/>
      <c r="AF110" s="892">
        <v>2166427</v>
      </c>
      <c r="AG110" s="890"/>
      <c r="AH110" s="890"/>
      <c r="AI110" s="890"/>
      <c r="AJ110" s="891"/>
      <c r="AK110" s="892">
        <v>2069363</v>
      </c>
      <c r="AL110" s="890"/>
      <c r="AM110" s="890"/>
      <c r="AN110" s="890"/>
      <c r="AO110" s="891"/>
      <c r="AP110" s="893">
        <v>6.7</v>
      </c>
      <c r="AQ110" s="894"/>
      <c r="AR110" s="894"/>
      <c r="AS110" s="894"/>
      <c r="AT110" s="895"/>
      <c r="AU110" s="896" t="s">
        <v>69</v>
      </c>
      <c r="AV110" s="897"/>
      <c r="AW110" s="897"/>
      <c r="AX110" s="897"/>
      <c r="AY110" s="897"/>
      <c r="AZ110" s="919" t="s">
        <v>415</v>
      </c>
      <c r="BA110" s="887"/>
      <c r="BB110" s="887"/>
      <c r="BC110" s="887"/>
      <c r="BD110" s="887"/>
      <c r="BE110" s="887"/>
      <c r="BF110" s="887"/>
      <c r="BG110" s="887"/>
      <c r="BH110" s="887"/>
      <c r="BI110" s="887"/>
      <c r="BJ110" s="887"/>
      <c r="BK110" s="887"/>
      <c r="BL110" s="887"/>
      <c r="BM110" s="887"/>
      <c r="BN110" s="887"/>
      <c r="BO110" s="887"/>
      <c r="BP110" s="888"/>
      <c r="BQ110" s="920">
        <v>23718642</v>
      </c>
      <c r="BR110" s="921"/>
      <c r="BS110" s="921"/>
      <c r="BT110" s="921"/>
      <c r="BU110" s="921"/>
      <c r="BV110" s="921">
        <v>24389143</v>
      </c>
      <c r="BW110" s="921"/>
      <c r="BX110" s="921"/>
      <c r="BY110" s="921"/>
      <c r="BZ110" s="921"/>
      <c r="CA110" s="921">
        <v>26149631</v>
      </c>
      <c r="CB110" s="921"/>
      <c r="CC110" s="921"/>
      <c r="CD110" s="921"/>
      <c r="CE110" s="921"/>
      <c r="CF110" s="934">
        <v>84.1</v>
      </c>
      <c r="CG110" s="935"/>
      <c r="CH110" s="935"/>
      <c r="CI110" s="935"/>
      <c r="CJ110" s="935"/>
      <c r="CK110" s="936" t="s">
        <v>416</v>
      </c>
      <c r="CL110" s="937"/>
      <c r="CM110" s="919" t="s">
        <v>417</v>
      </c>
      <c r="CN110" s="887"/>
      <c r="CO110" s="887"/>
      <c r="CP110" s="887"/>
      <c r="CQ110" s="887"/>
      <c r="CR110" s="887"/>
      <c r="CS110" s="887"/>
      <c r="CT110" s="887"/>
      <c r="CU110" s="887"/>
      <c r="CV110" s="887"/>
      <c r="CW110" s="887"/>
      <c r="CX110" s="887"/>
      <c r="CY110" s="887"/>
      <c r="CZ110" s="887"/>
      <c r="DA110" s="887"/>
      <c r="DB110" s="887"/>
      <c r="DC110" s="887"/>
      <c r="DD110" s="887"/>
      <c r="DE110" s="887"/>
      <c r="DF110" s="888"/>
      <c r="DG110" s="920" t="s">
        <v>122</v>
      </c>
      <c r="DH110" s="921"/>
      <c r="DI110" s="921"/>
      <c r="DJ110" s="921"/>
      <c r="DK110" s="921"/>
      <c r="DL110" s="921" t="s">
        <v>122</v>
      </c>
      <c r="DM110" s="921"/>
      <c r="DN110" s="921"/>
      <c r="DO110" s="921"/>
      <c r="DP110" s="921"/>
      <c r="DQ110" s="921" t="s">
        <v>122</v>
      </c>
      <c r="DR110" s="921"/>
      <c r="DS110" s="921"/>
      <c r="DT110" s="921"/>
      <c r="DU110" s="921"/>
      <c r="DV110" s="922" t="s">
        <v>122</v>
      </c>
      <c r="DW110" s="922"/>
      <c r="DX110" s="922"/>
      <c r="DY110" s="922"/>
      <c r="DZ110" s="923"/>
    </row>
    <row r="111" spans="1:131" s="212" customFormat="1" ht="26.25" customHeight="1" x14ac:dyDescent="0.15">
      <c r="A111" s="924" t="s">
        <v>418</v>
      </c>
      <c r="B111" s="925"/>
      <c r="C111" s="925"/>
      <c r="D111" s="925"/>
      <c r="E111" s="925"/>
      <c r="F111" s="925"/>
      <c r="G111" s="925"/>
      <c r="H111" s="925"/>
      <c r="I111" s="925"/>
      <c r="J111" s="925"/>
      <c r="K111" s="925"/>
      <c r="L111" s="925"/>
      <c r="M111" s="925"/>
      <c r="N111" s="925"/>
      <c r="O111" s="925"/>
      <c r="P111" s="925"/>
      <c r="Q111" s="925"/>
      <c r="R111" s="925"/>
      <c r="S111" s="925"/>
      <c r="T111" s="925"/>
      <c r="U111" s="925"/>
      <c r="V111" s="925"/>
      <c r="W111" s="925"/>
      <c r="X111" s="925"/>
      <c r="Y111" s="925"/>
      <c r="Z111" s="926"/>
      <c r="AA111" s="927" t="s">
        <v>122</v>
      </c>
      <c r="AB111" s="928"/>
      <c r="AC111" s="928"/>
      <c r="AD111" s="928"/>
      <c r="AE111" s="929"/>
      <c r="AF111" s="930" t="s">
        <v>122</v>
      </c>
      <c r="AG111" s="928"/>
      <c r="AH111" s="928"/>
      <c r="AI111" s="928"/>
      <c r="AJ111" s="929"/>
      <c r="AK111" s="930" t="s">
        <v>122</v>
      </c>
      <c r="AL111" s="928"/>
      <c r="AM111" s="928"/>
      <c r="AN111" s="928"/>
      <c r="AO111" s="929"/>
      <c r="AP111" s="931" t="s">
        <v>122</v>
      </c>
      <c r="AQ111" s="932"/>
      <c r="AR111" s="932"/>
      <c r="AS111" s="932"/>
      <c r="AT111" s="933"/>
      <c r="AU111" s="898"/>
      <c r="AV111" s="899"/>
      <c r="AW111" s="899"/>
      <c r="AX111" s="899"/>
      <c r="AY111" s="899"/>
      <c r="AZ111" s="912" t="s">
        <v>419</v>
      </c>
      <c r="BA111" s="913"/>
      <c r="BB111" s="913"/>
      <c r="BC111" s="913"/>
      <c r="BD111" s="913"/>
      <c r="BE111" s="913"/>
      <c r="BF111" s="913"/>
      <c r="BG111" s="913"/>
      <c r="BH111" s="913"/>
      <c r="BI111" s="913"/>
      <c r="BJ111" s="913"/>
      <c r="BK111" s="913"/>
      <c r="BL111" s="913"/>
      <c r="BM111" s="913"/>
      <c r="BN111" s="913"/>
      <c r="BO111" s="913"/>
      <c r="BP111" s="914"/>
      <c r="BQ111" s="915">
        <v>1519529</v>
      </c>
      <c r="BR111" s="916"/>
      <c r="BS111" s="916"/>
      <c r="BT111" s="916"/>
      <c r="BU111" s="916"/>
      <c r="BV111" s="916">
        <v>1716307</v>
      </c>
      <c r="BW111" s="916"/>
      <c r="BX111" s="916"/>
      <c r="BY111" s="916"/>
      <c r="BZ111" s="916"/>
      <c r="CA111" s="916">
        <v>1792002</v>
      </c>
      <c r="CB111" s="916"/>
      <c r="CC111" s="916"/>
      <c r="CD111" s="916"/>
      <c r="CE111" s="916"/>
      <c r="CF111" s="910">
        <v>5.8</v>
      </c>
      <c r="CG111" s="911"/>
      <c r="CH111" s="911"/>
      <c r="CI111" s="911"/>
      <c r="CJ111" s="911"/>
      <c r="CK111" s="938"/>
      <c r="CL111" s="939"/>
      <c r="CM111" s="912" t="s">
        <v>420</v>
      </c>
      <c r="CN111" s="913"/>
      <c r="CO111" s="913"/>
      <c r="CP111" s="913"/>
      <c r="CQ111" s="913"/>
      <c r="CR111" s="913"/>
      <c r="CS111" s="913"/>
      <c r="CT111" s="913"/>
      <c r="CU111" s="913"/>
      <c r="CV111" s="913"/>
      <c r="CW111" s="913"/>
      <c r="CX111" s="913"/>
      <c r="CY111" s="913"/>
      <c r="CZ111" s="913"/>
      <c r="DA111" s="913"/>
      <c r="DB111" s="913"/>
      <c r="DC111" s="913"/>
      <c r="DD111" s="913"/>
      <c r="DE111" s="913"/>
      <c r="DF111" s="914"/>
      <c r="DG111" s="915" t="s">
        <v>122</v>
      </c>
      <c r="DH111" s="916"/>
      <c r="DI111" s="916"/>
      <c r="DJ111" s="916"/>
      <c r="DK111" s="916"/>
      <c r="DL111" s="916" t="s">
        <v>122</v>
      </c>
      <c r="DM111" s="916"/>
      <c r="DN111" s="916"/>
      <c r="DO111" s="916"/>
      <c r="DP111" s="916"/>
      <c r="DQ111" s="916" t="s">
        <v>122</v>
      </c>
      <c r="DR111" s="916"/>
      <c r="DS111" s="916"/>
      <c r="DT111" s="916"/>
      <c r="DU111" s="916"/>
      <c r="DV111" s="917" t="s">
        <v>122</v>
      </c>
      <c r="DW111" s="917"/>
      <c r="DX111" s="917"/>
      <c r="DY111" s="917"/>
      <c r="DZ111" s="918"/>
    </row>
    <row r="112" spans="1:131" s="212" customFormat="1" ht="26.25" customHeight="1" x14ac:dyDescent="0.15">
      <c r="A112" s="942" t="s">
        <v>421</v>
      </c>
      <c r="B112" s="943"/>
      <c r="C112" s="913" t="s">
        <v>422</v>
      </c>
      <c r="D112" s="913"/>
      <c r="E112" s="913"/>
      <c r="F112" s="913"/>
      <c r="G112" s="913"/>
      <c r="H112" s="913"/>
      <c r="I112" s="913"/>
      <c r="J112" s="913"/>
      <c r="K112" s="913"/>
      <c r="L112" s="913"/>
      <c r="M112" s="913"/>
      <c r="N112" s="913"/>
      <c r="O112" s="913"/>
      <c r="P112" s="913"/>
      <c r="Q112" s="913"/>
      <c r="R112" s="913"/>
      <c r="S112" s="913"/>
      <c r="T112" s="913"/>
      <c r="U112" s="913"/>
      <c r="V112" s="913"/>
      <c r="W112" s="913"/>
      <c r="X112" s="913"/>
      <c r="Y112" s="913"/>
      <c r="Z112" s="914"/>
      <c r="AA112" s="948" t="s">
        <v>122</v>
      </c>
      <c r="AB112" s="949"/>
      <c r="AC112" s="949"/>
      <c r="AD112" s="949"/>
      <c r="AE112" s="950"/>
      <c r="AF112" s="951" t="s">
        <v>122</v>
      </c>
      <c r="AG112" s="949"/>
      <c r="AH112" s="949"/>
      <c r="AI112" s="949"/>
      <c r="AJ112" s="950"/>
      <c r="AK112" s="951" t="s">
        <v>122</v>
      </c>
      <c r="AL112" s="949"/>
      <c r="AM112" s="949"/>
      <c r="AN112" s="949"/>
      <c r="AO112" s="950"/>
      <c r="AP112" s="952" t="s">
        <v>122</v>
      </c>
      <c r="AQ112" s="953"/>
      <c r="AR112" s="953"/>
      <c r="AS112" s="953"/>
      <c r="AT112" s="954"/>
      <c r="AU112" s="898"/>
      <c r="AV112" s="899"/>
      <c r="AW112" s="899"/>
      <c r="AX112" s="899"/>
      <c r="AY112" s="899"/>
      <c r="AZ112" s="912" t="s">
        <v>423</v>
      </c>
      <c r="BA112" s="913"/>
      <c r="BB112" s="913"/>
      <c r="BC112" s="913"/>
      <c r="BD112" s="913"/>
      <c r="BE112" s="913"/>
      <c r="BF112" s="913"/>
      <c r="BG112" s="913"/>
      <c r="BH112" s="913"/>
      <c r="BI112" s="913"/>
      <c r="BJ112" s="913"/>
      <c r="BK112" s="913"/>
      <c r="BL112" s="913"/>
      <c r="BM112" s="913"/>
      <c r="BN112" s="913"/>
      <c r="BO112" s="913"/>
      <c r="BP112" s="914"/>
      <c r="BQ112" s="915">
        <v>16892861</v>
      </c>
      <c r="BR112" s="916"/>
      <c r="BS112" s="916"/>
      <c r="BT112" s="916"/>
      <c r="BU112" s="916"/>
      <c r="BV112" s="916">
        <v>18363431</v>
      </c>
      <c r="BW112" s="916"/>
      <c r="BX112" s="916"/>
      <c r="BY112" s="916"/>
      <c r="BZ112" s="916"/>
      <c r="CA112" s="916">
        <v>19643316</v>
      </c>
      <c r="CB112" s="916"/>
      <c r="CC112" s="916"/>
      <c r="CD112" s="916"/>
      <c r="CE112" s="916"/>
      <c r="CF112" s="910">
        <v>63.2</v>
      </c>
      <c r="CG112" s="911"/>
      <c r="CH112" s="911"/>
      <c r="CI112" s="911"/>
      <c r="CJ112" s="911"/>
      <c r="CK112" s="938"/>
      <c r="CL112" s="939"/>
      <c r="CM112" s="912" t="s">
        <v>424</v>
      </c>
      <c r="CN112" s="913"/>
      <c r="CO112" s="913"/>
      <c r="CP112" s="913"/>
      <c r="CQ112" s="913"/>
      <c r="CR112" s="913"/>
      <c r="CS112" s="913"/>
      <c r="CT112" s="913"/>
      <c r="CU112" s="913"/>
      <c r="CV112" s="913"/>
      <c r="CW112" s="913"/>
      <c r="CX112" s="913"/>
      <c r="CY112" s="913"/>
      <c r="CZ112" s="913"/>
      <c r="DA112" s="913"/>
      <c r="DB112" s="913"/>
      <c r="DC112" s="913"/>
      <c r="DD112" s="913"/>
      <c r="DE112" s="913"/>
      <c r="DF112" s="914"/>
      <c r="DG112" s="915" t="s">
        <v>122</v>
      </c>
      <c r="DH112" s="916"/>
      <c r="DI112" s="916"/>
      <c r="DJ112" s="916"/>
      <c r="DK112" s="916"/>
      <c r="DL112" s="916" t="s">
        <v>122</v>
      </c>
      <c r="DM112" s="916"/>
      <c r="DN112" s="916"/>
      <c r="DO112" s="916"/>
      <c r="DP112" s="916"/>
      <c r="DQ112" s="916" t="s">
        <v>122</v>
      </c>
      <c r="DR112" s="916"/>
      <c r="DS112" s="916"/>
      <c r="DT112" s="916"/>
      <c r="DU112" s="916"/>
      <c r="DV112" s="917" t="s">
        <v>122</v>
      </c>
      <c r="DW112" s="917"/>
      <c r="DX112" s="917"/>
      <c r="DY112" s="917"/>
      <c r="DZ112" s="918"/>
    </row>
    <row r="113" spans="1:130" s="212" customFormat="1" ht="26.25" customHeight="1" x14ac:dyDescent="0.15">
      <c r="A113" s="944"/>
      <c r="B113" s="945"/>
      <c r="C113" s="913" t="s">
        <v>425</v>
      </c>
      <c r="D113" s="913"/>
      <c r="E113" s="913"/>
      <c r="F113" s="913"/>
      <c r="G113" s="913"/>
      <c r="H113" s="913"/>
      <c r="I113" s="913"/>
      <c r="J113" s="913"/>
      <c r="K113" s="913"/>
      <c r="L113" s="913"/>
      <c r="M113" s="913"/>
      <c r="N113" s="913"/>
      <c r="O113" s="913"/>
      <c r="P113" s="913"/>
      <c r="Q113" s="913"/>
      <c r="R113" s="913"/>
      <c r="S113" s="913"/>
      <c r="T113" s="913"/>
      <c r="U113" s="913"/>
      <c r="V113" s="913"/>
      <c r="W113" s="913"/>
      <c r="X113" s="913"/>
      <c r="Y113" s="913"/>
      <c r="Z113" s="914"/>
      <c r="AA113" s="927">
        <v>1202900</v>
      </c>
      <c r="AB113" s="928"/>
      <c r="AC113" s="928"/>
      <c r="AD113" s="928"/>
      <c r="AE113" s="929"/>
      <c r="AF113" s="930">
        <v>1237404</v>
      </c>
      <c r="AG113" s="928"/>
      <c r="AH113" s="928"/>
      <c r="AI113" s="928"/>
      <c r="AJ113" s="929"/>
      <c r="AK113" s="930">
        <v>1227995</v>
      </c>
      <c r="AL113" s="928"/>
      <c r="AM113" s="928"/>
      <c r="AN113" s="928"/>
      <c r="AO113" s="929"/>
      <c r="AP113" s="931">
        <v>3.9</v>
      </c>
      <c r="AQ113" s="932"/>
      <c r="AR113" s="932"/>
      <c r="AS113" s="932"/>
      <c r="AT113" s="933"/>
      <c r="AU113" s="898"/>
      <c r="AV113" s="899"/>
      <c r="AW113" s="899"/>
      <c r="AX113" s="899"/>
      <c r="AY113" s="899"/>
      <c r="AZ113" s="912" t="s">
        <v>426</v>
      </c>
      <c r="BA113" s="913"/>
      <c r="BB113" s="913"/>
      <c r="BC113" s="913"/>
      <c r="BD113" s="913"/>
      <c r="BE113" s="913"/>
      <c r="BF113" s="913"/>
      <c r="BG113" s="913"/>
      <c r="BH113" s="913"/>
      <c r="BI113" s="913"/>
      <c r="BJ113" s="913"/>
      <c r="BK113" s="913"/>
      <c r="BL113" s="913"/>
      <c r="BM113" s="913"/>
      <c r="BN113" s="913"/>
      <c r="BO113" s="913"/>
      <c r="BP113" s="914"/>
      <c r="BQ113" s="915">
        <v>8449210</v>
      </c>
      <c r="BR113" s="916"/>
      <c r="BS113" s="916"/>
      <c r="BT113" s="916"/>
      <c r="BU113" s="916"/>
      <c r="BV113" s="916">
        <v>13151482</v>
      </c>
      <c r="BW113" s="916"/>
      <c r="BX113" s="916"/>
      <c r="BY113" s="916"/>
      <c r="BZ113" s="916"/>
      <c r="CA113" s="916">
        <v>14608059</v>
      </c>
      <c r="CB113" s="916"/>
      <c r="CC113" s="916"/>
      <c r="CD113" s="916"/>
      <c r="CE113" s="916"/>
      <c r="CF113" s="910">
        <v>47</v>
      </c>
      <c r="CG113" s="911"/>
      <c r="CH113" s="911"/>
      <c r="CI113" s="911"/>
      <c r="CJ113" s="911"/>
      <c r="CK113" s="938"/>
      <c r="CL113" s="939"/>
      <c r="CM113" s="912" t="s">
        <v>427</v>
      </c>
      <c r="CN113" s="913"/>
      <c r="CO113" s="913"/>
      <c r="CP113" s="913"/>
      <c r="CQ113" s="913"/>
      <c r="CR113" s="913"/>
      <c r="CS113" s="913"/>
      <c r="CT113" s="913"/>
      <c r="CU113" s="913"/>
      <c r="CV113" s="913"/>
      <c r="CW113" s="913"/>
      <c r="CX113" s="913"/>
      <c r="CY113" s="913"/>
      <c r="CZ113" s="913"/>
      <c r="DA113" s="913"/>
      <c r="DB113" s="913"/>
      <c r="DC113" s="913"/>
      <c r="DD113" s="913"/>
      <c r="DE113" s="913"/>
      <c r="DF113" s="914"/>
      <c r="DG113" s="948" t="s">
        <v>122</v>
      </c>
      <c r="DH113" s="949"/>
      <c r="DI113" s="949"/>
      <c r="DJ113" s="949"/>
      <c r="DK113" s="950"/>
      <c r="DL113" s="951" t="s">
        <v>122</v>
      </c>
      <c r="DM113" s="949"/>
      <c r="DN113" s="949"/>
      <c r="DO113" s="949"/>
      <c r="DP113" s="950"/>
      <c r="DQ113" s="951" t="s">
        <v>122</v>
      </c>
      <c r="DR113" s="949"/>
      <c r="DS113" s="949"/>
      <c r="DT113" s="949"/>
      <c r="DU113" s="950"/>
      <c r="DV113" s="952" t="s">
        <v>122</v>
      </c>
      <c r="DW113" s="953"/>
      <c r="DX113" s="953"/>
      <c r="DY113" s="953"/>
      <c r="DZ113" s="954"/>
    </row>
    <row r="114" spans="1:130" s="212" customFormat="1" ht="26.25" customHeight="1" x14ac:dyDescent="0.15">
      <c r="A114" s="944"/>
      <c r="B114" s="945"/>
      <c r="C114" s="913" t="s">
        <v>428</v>
      </c>
      <c r="D114" s="913"/>
      <c r="E114" s="913"/>
      <c r="F114" s="913"/>
      <c r="G114" s="913"/>
      <c r="H114" s="913"/>
      <c r="I114" s="913"/>
      <c r="J114" s="913"/>
      <c r="K114" s="913"/>
      <c r="L114" s="913"/>
      <c r="M114" s="913"/>
      <c r="N114" s="913"/>
      <c r="O114" s="913"/>
      <c r="P114" s="913"/>
      <c r="Q114" s="913"/>
      <c r="R114" s="913"/>
      <c r="S114" s="913"/>
      <c r="T114" s="913"/>
      <c r="U114" s="913"/>
      <c r="V114" s="913"/>
      <c r="W114" s="913"/>
      <c r="X114" s="913"/>
      <c r="Y114" s="913"/>
      <c r="Z114" s="914"/>
      <c r="AA114" s="948">
        <v>256880</v>
      </c>
      <c r="AB114" s="949"/>
      <c r="AC114" s="949"/>
      <c r="AD114" s="949"/>
      <c r="AE114" s="950"/>
      <c r="AF114" s="951">
        <v>364989</v>
      </c>
      <c r="AG114" s="949"/>
      <c r="AH114" s="949"/>
      <c r="AI114" s="949"/>
      <c r="AJ114" s="950"/>
      <c r="AK114" s="951">
        <v>353140</v>
      </c>
      <c r="AL114" s="949"/>
      <c r="AM114" s="949"/>
      <c r="AN114" s="949"/>
      <c r="AO114" s="950"/>
      <c r="AP114" s="952">
        <v>1.1000000000000001</v>
      </c>
      <c r="AQ114" s="953"/>
      <c r="AR114" s="953"/>
      <c r="AS114" s="953"/>
      <c r="AT114" s="954"/>
      <c r="AU114" s="898"/>
      <c r="AV114" s="899"/>
      <c r="AW114" s="899"/>
      <c r="AX114" s="899"/>
      <c r="AY114" s="899"/>
      <c r="AZ114" s="912" t="s">
        <v>429</v>
      </c>
      <c r="BA114" s="913"/>
      <c r="BB114" s="913"/>
      <c r="BC114" s="913"/>
      <c r="BD114" s="913"/>
      <c r="BE114" s="913"/>
      <c r="BF114" s="913"/>
      <c r="BG114" s="913"/>
      <c r="BH114" s="913"/>
      <c r="BI114" s="913"/>
      <c r="BJ114" s="913"/>
      <c r="BK114" s="913"/>
      <c r="BL114" s="913"/>
      <c r="BM114" s="913"/>
      <c r="BN114" s="913"/>
      <c r="BO114" s="913"/>
      <c r="BP114" s="914"/>
      <c r="BQ114" s="915">
        <v>4179900</v>
      </c>
      <c r="BR114" s="916"/>
      <c r="BS114" s="916"/>
      <c r="BT114" s="916"/>
      <c r="BU114" s="916"/>
      <c r="BV114" s="916">
        <v>4835386</v>
      </c>
      <c r="BW114" s="916"/>
      <c r="BX114" s="916"/>
      <c r="BY114" s="916"/>
      <c r="BZ114" s="916"/>
      <c r="CA114" s="916">
        <v>5214269</v>
      </c>
      <c r="CB114" s="916"/>
      <c r="CC114" s="916"/>
      <c r="CD114" s="916"/>
      <c r="CE114" s="916"/>
      <c r="CF114" s="910">
        <v>16.8</v>
      </c>
      <c r="CG114" s="911"/>
      <c r="CH114" s="911"/>
      <c r="CI114" s="911"/>
      <c r="CJ114" s="911"/>
      <c r="CK114" s="938"/>
      <c r="CL114" s="939"/>
      <c r="CM114" s="912" t="s">
        <v>430</v>
      </c>
      <c r="CN114" s="913"/>
      <c r="CO114" s="913"/>
      <c r="CP114" s="913"/>
      <c r="CQ114" s="913"/>
      <c r="CR114" s="913"/>
      <c r="CS114" s="913"/>
      <c r="CT114" s="913"/>
      <c r="CU114" s="913"/>
      <c r="CV114" s="913"/>
      <c r="CW114" s="913"/>
      <c r="CX114" s="913"/>
      <c r="CY114" s="913"/>
      <c r="CZ114" s="913"/>
      <c r="DA114" s="913"/>
      <c r="DB114" s="913"/>
      <c r="DC114" s="913"/>
      <c r="DD114" s="913"/>
      <c r="DE114" s="913"/>
      <c r="DF114" s="914"/>
      <c r="DG114" s="948" t="s">
        <v>122</v>
      </c>
      <c r="DH114" s="949"/>
      <c r="DI114" s="949"/>
      <c r="DJ114" s="949"/>
      <c r="DK114" s="950"/>
      <c r="DL114" s="951" t="s">
        <v>122</v>
      </c>
      <c r="DM114" s="949"/>
      <c r="DN114" s="949"/>
      <c r="DO114" s="949"/>
      <c r="DP114" s="950"/>
      <c r="DQ114" s="951" t="s">
        <v>122</v>
      </c>
      <c r="DR114" s="949"/>
      <c r="DS114" s="949"/>
      <c r="DT114" s="949"/>
      <c r="DU114" s="950"/>
      <c r="DV114" s="952" t="s">
        <v>122</v>
      </c>
      <c r="DW114" s="953"/>
      <c r="DX114" s="953"/>
      <c r="DY114" s="953"/>
      <c r="DZ114" s="954"/>
    </row>
    <row r="115" spans="1:130" s="212" customFormat="1" ht="26.25" customHeight="1" x14ac:dyDescent="0.15">
      <c r="A115" s="944"/>
      <c r="B115" s="945"/>
      <c r="C115" s="913" t="s">
        <v>431</v>
      </c>
      <c r="D115" s="913"/>
      <c r="E115" s="913"/>
      <c r="F115" s="913"/>
      <c r="G115" s="913"/>
      <c r="H115" s="913"/>
      <c r="I115" s="913"/>
      <c r="J115" s="913"/>
      <c r="K115" s="913"/>
      <c r="L115" s="913"/>
      <c r="M115" s="913"/>
      <c r="N115" s="913"/>
      <c r="O115" s="913"/>
      <c r="P115" s="913"/>
      <c r="Q115" s="913"/>
      <c r="R115" s="913"/>
      <c r="S115" s="913"/>
      <c r="T115" s="913"/>
      <c r="U115" s="913"/>
      <c r="V115" s="913"/>
      <c r="W115" s="913"/>
      <c r="X115" s="913"/>
      <c r="Y115" s="913"/>
      <c r="Z115" s="914"/>
      <c r="AA115" s="927">
        <v>3462</v>
      </c>
      <c r="AB115" s="928"/>
      <c r="AC115" s="928"/>
      <c r="AD115" s="928"/>
      <c r="AE115" s="929"/>
      <c r="AF115" s="930">
        <v>3203</v>
      </c>
      <c r="AG115" s="928"/>
      <c r="AH115" s="928"/>
      <c r="AI115" s="928"/>
      <c r="AJ115" s="929"/>
      <c r="AK115" s="930">
        <v>2950</v>
      </c>
      <c r="AL115" s="928"/>
      <c r="AM115" s="928"/>
      <c r="AN115" s="928"/>
      <c r="AO115" s="929"/>
      <c r="AP115" s="931">
        <v>0</v>
      </c>
      <c r="AQ115" s="932"/>
      <c r="AR115" s="932"/>
      <c r="AS115" s="932"/>
      <c r="AT115" s="933"/>
      <c r="AU115" s="898"/>
      <c r="AV115" s="899"/>
      <c r="AW115" s="899"/>
      <c r="AX115" s="899"/>
      <c r="AY115" s="899"/>
      <c r="AZ115" s="912" t="s">
        <v>432</v>
      </c>
      <c r="BA115" s="913"/>
      <c r="BB115" s="913"/>
      <c r="BC115" s="913"/>
      <c r="BD115" s="913"/>
      <c r="BE115" s="913"/>
      <c r="BF115" s="913"/>
      <c r="BG115" s="913"/>
      <c r="BH115" s="913"/>
      <c r="BI115" s="913"/>
      <c r="BJ115" s="913"/>
      <c r="BK115" s="913"/>
      <c r="BL115" s="913"/>
      <c r="BM115" s="913"/>
      <c r="BN115" s="913"/>
      <c r="BO115" s="913"/>
      <c r="BP115" s="914"/>
      <c r="BQ115" s="915" t="s">
        <v>122</v>
      </c>
      <c r="BR115" s="916"/>
      <c r="BS115" s="916"/>
      <c r="BT115" s="916"/>
      <c r="BU115" s="916"/>
      <c r="BV115" s="916" t="s">
        <v>122</v>
      </c>
      <c r="BW115" s="916"/>
      <c r="BX115" s="916"/>
      <c r="BY115" s="916"/>
      <c r="BZ115" s="916"/>
      <c r="CA115" s="916" t="s">
        <v>122</v>
      </c>
      <c r="CB115" s="916"/>
      <c r="CC115" s="916"/>
      <c r="CD115" s="916"/>
      <c r="CE115" s="916"/>
      <c r="CF115" s="910" t="s">
        <v>122</v>
      </c>
      <c r="CG115" s="911"/>
      <c r="CH115" s="911"/>
      <c r="CI115" s="911"/>
      <c r="CJ115" s="911"/>
      <c r="CK115" s="938"/>
      <c r="CL115" s="939"/>
      <c r="CM115" s="912" t="s">
        <v>433</v>
      </c>
      <c r="CN115" s="913"/>
      <c r="CO115" s="913"/>
      <c r="CP115" s="913"/>
      <c r="CQ115" s="913"/>
      <c r="CR115" s="913"/>
      <c r="CS115" s="913"/>
      <c r="CT115" s="913"/>
      <c r="CU115" s="913"/>
      <c r="CV115" s="913"/>
      <c r="CW115" s="913"/>
      <c r="CX115" s="913"/>
      <c r="CY115" s="913"/>
      <c r="CZ115" s="913"/>
      <c r="DA115" s="913"/>
      <c r="DB115" s="913"/>
      <c r="DC115" s="913"/>
      <c r="DD115" s="913"/>
      <c r="DE115" s="913"/>
      <c r="DF115" s="914"/>
      <c r="DG115" s="948">
        <v>1505504</v>
      </c>
      <c r="DH115" s="949"/>
      <c r="DI115" s="949"/>
      <c r="DJ115" s="949"/>
      <c r="DK115" s="950"/>
      <c r="DL115" s="951">
        <v>1705247</v>
      </c>
      <c r="DM115" s="949"/>
      <c r="DN115" s="949"/>
      <c r="DO115" s="949"/>
      <c r="DP115" s="950"/>
      <c r="DQ115" s="951">
        <v>1783707</v>
      </c>
      <c r="DR115" s="949"/>
      <c r="DS115" s="949"/>
      <c r="DT115" s="949"/>
      <c r="DU115" s="950"/>
      <c r="DV115" s="952">
        <v>5.7</v>
      </c>
      <c r="DW115" s="953"/>
      <c r="DX115" s="953"/>
      <c r="DY115" s="953"/>
      <c r="DZ115" s="954"/>
    </row>
    <row r="116" spans="1:130" s="212" customFormat="1" ht="26.25" customHeight="1" x14ac:dyDescent="0.15">
      <c r="A116" s="946"/>
      <c r="B116" s="947"/>
      <c r="C116" s="955" t="s">
        <v>434</v>
      </c>
      <c r="D116" s="955"/>
      <c r="E116" s="955"/>
      <c r="F116" s="955"/>
      <c r="G116" s="955"/>
      <c r="H116" s="955"/>
      <c r="I116" s="955"/>
      <c r="J116" s="955"/>
      <c r="K116" s="955"/>
      <c r="L116" s="955"/>
      <c r="M116" s="955"/>
      <c r="N116" s="955"/>
      <c r="O116" s="955"/>
      <c r="P116" s="955"/>
      <c r="Q116" s="955"/>
      <c r="R116" s="955"/>
      <c r="S116" s="955"/>
      <c r="T116" s="955"/>
      <c r="U116" s="955"/>
      <c r="V116" s="955"/>
      <c r="W116" s="955"/>
      <c r="X116" s="955"/>
      <c r="Y116" s="955"/>
      <c r="Z116" s="956"/>
      <c r="AA116" s="948" t="s">
        <v>122</v>
      </c>
      <c r="AB116" s="949"/>
      <c r="AC116" s="949"/>
      <c r="AD116" s="949"/>
      <c r="AE116" s="950"/>
      <c r="AF116" s="951" t="s">
        <v>122</v>
      </c>
      <c r="AG116" s="949"/>
      <c r="AH116" s="949"/>
      <c r="AI116" s="949"/>
      <c r="AJ116" s="950"/>
      <c r="AK116" s="951" t="s">
        <v>122</v>
      </c>
      <c r="AL116" s="949"/>
      <c r="AM116" s="949"/>
      <c r="AN116" s="949"/>
      <c r="AO116" s="950"/>
      <c r="AP116" s="952" t="s">
        <v>122</v>
      </c>
      <c r="AQ116" s="953"/>
      <c r="AR116" s="953"/>
      <c r="AS116" s="953"/>
      <c r="AT116" s="954"/>
      <c r="AU116" s="898"/>
      <c r="AV116" s="899"/>
      <c r="AW116" s="899"/>
      <c r="AX116" s="899"/>
      <c r="AY116" s="899"/>
      <c r="AZ116" s="957" t="s">
        <v>435</v>
      </c>
      <c r="BA116" s="958"/>
      <c r="BB116" s="958"/>
      <c r="BC116" s="958"/>
      <c r="BD116" s="958"/>
      <c r="BE116" s="958"/>
      <c r="BF116" s="958"/>
      <c r="BG116" s="958"/>
      <c r="BH116" s="958"/>
      <c r="BI116" s="958"/>
      <c r="BJ116" s="958"/>
      <c r="BK116" s="958"/>
      <c r="BL116" s="958"/>
      <c r="BM116" s="958"/>
      <c r="BN116" s="958"/>
      <c r="BO116" s="958"/>
      <c r="BP116" s="959"/>
      <c r="BQ116" s="915" t="s">
        <v>122</v>
      </c>
      <c r="BR116" s="916"/>
      <c r="BS116" s="916"/>
      <c r="BT116" s="916"/>
      <c r="BU116" s="916"/>
      <c r="BV116" s="916" t="s">
        <v>122</v>
      </c>
      <c r="BW116" s="916"/>
      <c r="BX116" s="916"/>
      <c r="BY116" s="916"/>
      <c r="BZ116" s="916"/>
      <c r="CA116" s="916" t="s">
        <v>122</v>
      </c>
      <c r="CB116" s="916"/>
      <c r="CC116" s="916"/>
      <c r="CD116" s="916"/>
      <c r="CE116" s="916"/>
      <c r="CF116" s="910" t="s">
        <v>122</v>
      </c>
      <c r="CG116" s="911"/>
      <c r="CH116" s="911"/>
      <c r="CI116" s="911"/>
      <c r="CJ116" s="911"/>
      <c r="CK116" s="938"/>
      <c r="CL116" s="939"/>
      <c r="CM116" s="912" t="s">
        <v>436</v>
      </c>
      <c r="CN116" s="913"/>
      <c r="CO116" s="913"/>
      <c r="CP116" s="913"/>
      <c r="CQ116" s="913"/>
      <c r="CR116" s="913"/>
      <c r="CS116" s="913"/>
      <c r="CT116" s="913"/>
      <c r="CU116" s="913"/>
      <c r="CV116" s="913"/>
      <c r="CW116" s="913"/>
      <c r="CX116" s="913"/>
      <c r="CY116" s="913"/>
      <c r="CZ116" s="913"/>
      <c r="DA116" s="913"/>
      <c r="DB116" s="913"/>
      <c r="DC116" s="913"/>
      <c r="DD116" s="913"/>
      <c r="DE116" s="913"/>
      <c r="DF116" s="914"/>
      <c r="DG116" s="948">
        <v>14025</v>
      </c>
      <c r="DH116" s="949"/>
      <c r="DI116" s="949"/>
      <c r="DJ116" s="949"/>
      <c r="DK116" s="950"/>
      <c r="DL116" s="951">
        <v>11060</v>
      </c>
      <c r="DM116" s="949"/>
      <c r="DN116" s="949"/>
      <c r="DO116" s="949"/>
      <c r="DP116" s="950"/>
      <c r="DQ116" s="951">
        <v>8295</v>
      </c>
      <c r="DR116" s="949"/>
      <c r="DS116" s="949"/>
      <c r="DT116" s="949"/>
      <c r="DU116" s="950"/>
      <c r="DV116" s="952">
        <v>0</v>
      </c>
      <c r="DW116" s="953"/>
      <c r="DX116" s="953"/>
      <c r="DY116" s="953"/>
      <c r="DZ116" s="954"/>
    </row>
    <row r="117" spans="1:130" s="212" customFormat="1" ht="26.25" customHeight="1" x14ac:dyDescent="0.15">
      <c r="A117" s="90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967" t="s">
        <v>437</v>
      </c>
      <c r="Z117" s="884"/>
      <c r="AA117" s="968">
        <v>3518105</v>
      </c>
      <c r="AB117" s="969"/>
      <c r="AC117" s="969"/>
      <c r="AD117" s="969"/>
      <c r="AE117" s="970"/>
      <c r="AF117" s="971">
        <v>3772023</v>
      </c>
      <c r="AG117" s="969"/>
      <c r="AH117" s="969"/>
      <c r="AI117" s="969"/>
      <c r="AJ117" s="970"/>
      <c r="AK117" s="971">
        <v>3653448</v>
      </c>
      <c r="AL117" s="969"/>
      <c r="AM117" s="969"/>
      <c r="AN117" s="969"/>
      <c r="AO117" s="970"/>
      <c r="AP117" s="972"/>
      <c r="AQ117" s="973"/>
      <c r="AR117" s="973"/>
      <c r="AS117" s="973"/>
      <c r="AT117" s="974"/>
      <c r="AU117" s="898"/>
      <c r="AV117" s="899"/>
      <c r="AW117" s="899"/>
      <c r="AX117" s="899"/>
      <c r="AY117" s="899"/>
      <c r="AZ117" s="964" t="s">
        <v>438</v>
      </c>
      <c r="BA117" s="965"/>
      <c r="BB117" s="965"/>
      <c r="BC117" s="965"/>
      <c r="BD117" s="965"/>
      <c r="BE117" s="965"/>
      <c r="BF117" s="965"/>
      <c r="BG117" s="965"/>
      <c r="BH117" s="965"/>
      <c r="BI117" s="965"/>
      <c r="BJ117" s="965"/>
      <c r="BK117" s="965"/>
      <c r="BL117" s="965"/>
      <c r="BM117" s="965"/>
      <c r="BN117" s="965"/>
      <c r="BO117" s="965"/>
      <c r="BP117" s="966"/>
      <c r="BQ117" s="915" t="s">
        <v>122</v>
      </c>
      <c r="BR117" s="916"/>
      <c r="BS117" s="916"/>
      <c r="BT117" s="916"/>
      <c r="BU117" s="916"/>
      <c r="BV117" s="916" t="s">
        <v>122</v>
      </c>
      <c r="BW117" s="916"/>
      <c r="BX117" s="916"/>
      <c r="BY117" s="916"/>
      <c r="BZ117" s="916"/>
      <c r="CA117" s="916" t="s">
        <v>122</v>
      </c>
      <c r="CB117" s="916"/>
      <c r="CC117" s="916"/>
      <c r="CD117" s="916"/>
      <c r="CE117" s="916"/>
      <c r="CF117" s="910" t="s">
        <v>122</v>
      </c>
      <c r="CG117" s="911"/>
      <c r="CH117" s="911"/>
      <c r="CI117" s="911"/>
      <c r="CJ117" s="911"/>
      <c r="CK117" s="938"/>
      <c r="CL117" s="939"/>
      <c r="CM117" s="912" t="s">
        <v>439</v>
      </c>
      <c r="CN117" s="913"/>
      <c r="CO117" s="913"/>
      <c r="CP117" s="913"/>
      <c r="CQ117" s="913"/>
      <c r="CR117" s="913"/>
      <c r="CS117" s="913"/>
      <c r="CT117" s="913"/>
      <c r="CU117" s="913"/>
      <c r="CV117" s="913"/>
      <c r="CW117" s="913"/>
      <c r="CX117" s="913"/>
      <c r="CY117" s="913"/>
      <c r="CZ117" s="913"/>
      <c r="DA117" s="913"/>
      <c r="DB117" s="913"/>
      <c r="DC117" s="913"/>
      <c r="DD117" s="913"/>
      <c r="DE117" s="913"/>
      <c r="DF117" s="914"/>
      <c r="DG117" s="948" t="s">
        <v>122</v>
      </c>
      <c r="DH117" s="949"/>
      <c r="DI117" s="949"/>
      <c r="DJ117" s="949"/>
      <c r="DK117" s="950"/>
      <c r="DL117" s="951" t="s">
        <v>122</v>
      </c>
      <c r="DM117" s="949"/>
      <c r="DN117" s="949"/>
      <c r="DO117" s="949"/>
      <c r="DP117" s="950"/>
      <c r="DQ117" s="951" t="s">
        <v>122</v>
      </c>
      <c r="DR117" s="949"/>
      <c r="DS117" s="949"/>
      <c r="DT117" s="949"/>
      <c r="DU117" s="950"/>
      <c r="DV117" s="952" t="s">
        <v>122</v>
      </c>
      <c r="DW117" s="953"/>
      <c r="DX117" s="953"/>
      <c r="DY117" s="953"/>
      <c r="DZ117" s="954"/>
    </row>
    <row r="118" spans="1:130" s="212" customFormat="1" ht="26.25" customHeight="1" x14ac:dyDescent="0.15">
      <c r="A118" s="902" t="s">
        <v>413</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2" t="s">
        <v>410</v>
      </c>
      <c r="AB118" s="883"/>
      <c r="AC118" s="883"/>
      <c r="AD118" s="883"/>
      <c r="AE118" s="884"/>
      <c r="AF118" s="882" t="s">
        <v>411</v>
      </c>
      <c r="AG118" s="883"/>
      <c r="AH118" s="883"/>
      <c r="AI118" s="883"/>
      <c r="AJ118" s="884"/>
      <c r="AK118" s="882" t="s">
        <v>294</v>
      </c>
      <c r="AL118" s="883"/>
      <c r="AM118" s="883"/>
      <c r="AN118" s="883"/>
      <c r="AO118" s="884"/>
      <c r="AP118" s="960" t="s">
        <v>412</v>
      </c>
      <c r="AQ118" s="961"/>
      <c r="AR118" s="961"/>
      <c r="AS118" s="961"/>
      <c r="AT118" s="962"/>
      <c r="AU118" s="898"/>
      <c r="AV118" s="899"/>
      <c r="AW118" s="899"/>
      <c r="AX118" s="899"/>
      <c r="AY118" s="899"/>
      <c r="AZ118" s="963" t="s">
        <v>440</v>
      </c>
      <c r="BA118" s="955"/>
      <c r="BB118" s="955"/>
      <c r="BC118" s="955"/>
      <c r="BD118" s="955"/>
      <c r="BE118" s="955"/>
      <c r="BF118" s="955"/>
      <c r="BG118" s="955"/>
      <c r="BH118" s="955"/>
      <c r="BI118" s="955"/>
      <c r="BJ118" s="955"/>
      <c r="BK118" s="955"/>
      <c r="BL118" s="955"/>
      <c r="BM118" s="955"/>
      <c r="BN118" s="955"/>
      <c r="BO118" s="955"/>
      <c r="BP118" s="956"/>
      <c r="BQ118" s="989" t="s">
        <v>122</v>
      </c>
      <c r="BR118" s="990"/>
      <c r="BS118" s="990"/>
      <c r="BT118" s="990"/>
      <c r="BU118" s="990"/>
      <c r="BV118" s="990" t="s">
        <v>122</v>
      </c>
      <c r="BW118" s="990"/>
      <c r="BX118" s="990"/>
      <c r="BY118" s="990"/>
      <c r="BZ118" s="990"/>
      <c r="CA118" s="990" t="s">
        <v>122</v>
      </c>
      <c r="CB118" s="990"/>
      <c r="CC118" s="990"/>
      <c r="CD118" s="990"/>
      <c r="CE118" s="990"/>
      <c r="CF118" s="910" t="s">
        <v>122</v>
      </c>
      <c r="CG118" s="911"/>
      <c r="CH118" s="911"/>
      <c r="CI118" s="911"/>
      <c r="CJ118" s="911"/>
      <c r="CK118" s="938"/>
      <c r="CL118" s="939"/>
      <c r="CM118" s="912" t="s">
        <v>441</v>
      </c>
      <c r="CN118" s="913"/>
      <c r="CO118" s="913"/>
      <c r="CP118" s="913"/>
      <c r="CQ118" s="913"/>
      <c r="CR118" s="913"/>
      <c r="CS118" s="913"/>
      <c r="CT118" s="913"/>
      <c r="CU118" s="913"/>
      <c r="CV118" s="913"/>
      <c r="CW118" s="913"/>
      <c r="CX118" s="913"/>
      <c r="CY118" s="913"/>
      <c r="CZ118" s="913"/>
      <c r="DA118" s="913"/>
      <c r="DB118" s="913"/>
      <c r="DC118" s="913"/>
      <c r="DD118" s="913"/>
      <c r="DE118" s="913"/>
      <c r="DF118" s="914"/>
      <c r="DG118" s="948" t="s">
        <v>122</v>
      </c>
      <c r="DH118" s="949"/>
      <c r="DI118" s="949"/>
      <c r="DJ118" s="949"/>
      <c r="DK118" s="950"/>
      <c r="DL118" s="951" t="s">
        <v>122</v>
      </c>
      <c r="DM118" s="949"/>
      <c r="DN118" s="949"/>
      <c r="DO118" s="949"/>
      <c r="DP118" s="950"/>
      <c r="DQ118" s="951" t="s">
        <v>122</v>
      </c>
      <c r="DR118" s="949"/>
      <c r="DS118" s="949"/>
      <c r="DT118" s="949"/>
      <c r="DU118" s="950"/>
      <c r="DV118" s="952" t="s">
        <v>122</v>
      </c>
      <c r="DW118" s="953"/>
      <c r="DX118" s="953"/>
      <c r="DY118" s="953"/>
      <c r="DZ118" s="954"/>
    </row>
    <row r="119" spans="1:130" s="212" customFormat="1" ht="26.25" customHeight="1" x14ac:dyDescent="0.15">
      <c r="A119" s="1046" t="s">
        <v>416</v>
      </c>
      <c r="B119" s="937"/>
      <c r="C119" s="919" t="s">
        <v>417</v>
      </c>
      <c r="D119" s="887"/>
      <c r="E119" s="887"/>
      <c r="F119" s="887"/>
      <c r="G119" s="887"/>
      <c r="H119" s="887"/>
      <c r="I119" s="887"/>
      <c r="J119" s="887"/>
      <c r="K119" s="887"/>
      <c r="L119" s="887"/>
      <c r="M119" s="887"/>
      <c r="N119" s="887"/>
      <c r="O119" s="887"/>
      <c r="P119" s="887"/>
      <c r="Q119" s="887"/>
      <c r="R119" s="887"/>
      <c r="S119" s="887"/>
      <c r="T119" s="887"/>
      <c r="U119" s="887"/>
      <c r="V119" s="887"/>
      <c r="W119" s="887"/>
      <c r="X119" s="887"/>
      <c r="Y119" s="887"/>
      <c r="Z119" s="888"/>
      <c r="AA119" s="889" t="s">
        <v>122</v>
      </c>
      <c r="AB119" s="890"/>
      <c r="AC119" s="890"/>
      <c r="AD119" s="890"/>
      <c r="AE119" s="891"/>
      <c r="AF119" s="892" t="s">
        <v>122</v>
      </c>
      <c r="AG119" s="890"/>
      <c r="AH119" s="890"/>
      <c r="AI119" s="890"/>
      <c r="AJ119" s="891"/>
      <c r="AK119" s="892" t="s">
        <v>122</v>
      </c>
      <c r="AL119" s="890"/>
      <c r="AM119" s="890"/>
      <c r="AN119" s="890"/>
      <c r="AO119" s="891"/>
      <c r="AP119" s="893" t="s">
        <v>122</v>
      </c>
      <c r="AQ119" s="894"/>
      <c r="AR119" s="894"/>
      <c r="AS119" s="894"/>
      <c r="AT119" s="895"/>
      <c r="AU119" s="900"/>
      <c r="AV119" s="901"/>
      <c r="AW119" s="901"/>
      <c r="AX119" s="901"/>
      <c r="AY119" s="901"/>
      <c r="AZ119" s="235" t="s">
        <v>177</v>
      </c>
      <c r="BA119" s="235"/>
      <c r="BB119" s="235"/>
      <c r="BC119" s="235"/>
      <c r="BD119" s="235"/>
      <c r="BE119" s="235"/>
      <c r="BF119" s="235"/>
      <c r="BG119" s="235"/>
      <c r="BH119" s="235"/>
      <c r="BI119" s="235"/>
      <c r="BJ119" s="235"/>
      <c r="BK119" s="235"/>
      <c r="BL119" s="235"/>
      <c r="BM119" s="235"/>
      <c r="BN119" s="235"/>
      <c r="BO119" s="967" t="s">
        <v>442</v>
      </c>
      <c r="BP119" s="995"/>
      <c r="BQ119" s="989">
        <v>54760142</v>
      </c>
      <c r="BR119" s="990"/>
      <c r="BS119" s="990"/>
      <c r="BT119" s="990"/>
      <c r="BU119" s="990"/>
      <c r="BV119" s="990">
        <v>62455749</v>
      </c>
      <c r="BW119" s="990"/>
      <c r="BX119" s="990"/>
      <c r="BY119" s="990"/>
      <c r="BZ119" s="990"/>
      <c r="CA119" s="990">
        <v>67407277</v>
      </c>
      <c r="CB119" s="990"/>
      <c r="CC119" s="990"/>
      <c r="CD119" s="990"/>
      <c r="CE119" s="990"/>
      <c r="CF119" s="991"/>
      <c r="CG119" s="992"/>
      <c r="CH119" s="992"/>
      <c r="CI119" s="992"/>
      <c r="CJ119" s="993"/>
      <c r="CK119" s="940"/>
      <c r="CL119" s="941"/>
      <c r="CM119" s="963" t="s">
        <v>443</v>
      </c>
      <c r="CN119" s="955"/>
      <c r="CO119" s="955"/>
      <c r="CP119" s="955"/>
      <c r="CQ119" s="955"/>
      <c r="CR119" s="955"/>
      <c r="CS119" s="955"/>
      <c r="CT119" s="955"/>
      <c r="CU119" s="955"/>
      <c r="CV119" s="955"/>
      <c r="CW119" s="955"/>
      <c r="CX119" s="955"/>
      <c r="CY119" s="955"/>
      <c r="CZ119" s="955"/>
      <c r="DA119" s="955"/>
      <c r="DB119" s="955"/>
      <c r="DC119" s="955"/>
      <c r="DD119" s="955"/>
      <c r="DE119" s="955"/>
      <c r="DF119" s="956"/>
      <c r="DG119" s="994" t="s">
        <v>122</v>
      </c>
      <c r="DH119" s="976"/>
      <c r="DI119" s="976"/>
      <c r="DJ119" s="976"/>
      <c r="DK119" s="977"/>
      <c r="DL119" s="975" t="s">
        <v>122</v>
      </c>
      <c r="DM119" s="976"/>
      <c r="DN119" s="976"/>
      <c r="DO119" s="976"/>
      <c r="DP119" s="977"/>
      <c r="DQ119" s="975" t="s">
        <v>122</v>
      </c>
      <c r="DR119" s="976"/>
      <c r="DS119" s="976"/>
      <c r="DT119" s="976"/>
      <c r="DU119" s="977"/>
      <c r="DV119" s="978" t="s">
        <v>122</v>
      </c>
      <c r="DW119" s="979"/>
      <c r="DX119" s="979"/>
      <c r="DY119" s="979"/>
      <c r="DZ119" s="980"/>
    </row>
    <row r="120" spans="1:130" s="212" customFormat="1" ht="26.25" customHeight="1" x14ac:dyDescent="0.15">
      <c r="A120" s="1047"/>
      <c r="B120" s="939"/>
      <c r="C120" s="912" t="s">
        <v>420</v>
      </c>
      <c r="D120" s="913"/>
      <c r="E120" s="913"/>
      <c r="F120" s="913"/>
      <c r="G120" s="913"/>
      <c r="H120" s="913"/>
      <c r="I120" s="913"/>
      <c r="J120" s="913"/>
      <c r="K120" s="913"/>
      <c r="L120" s="913"/>
      <c r="M120" s="913"/>
      <c r="N120" s="913"/>
      <c r="O120" s="913"/>
      <c r="P120" s="913"/>
      <c r="Q120" s="913"/>
      <c r="R120" s="913"/>
      <c r="S120" s="913"/>
      <c r="T120" s="913"/>
      <c r="U120" s="913"/>
      <c r="V120" s="913"/>
      <c r="W120" s="913"/>
      <c r="X120" s="913"/>
      <c r="Y120" s="913"/>
      <c r="Z120" s="914"/>
      <c r="AA120" s="948" t="s">
        <v>122</v>
      </c>
      <c r="AB120" s="949"/>
      <c r="AC120" s="949"/>
      <c r="AD120" s="949"/>
      <c r="AE120" s="950"/>
      <c r="AF120" s="951" t="s">
        <v>122</v>
      </c>
      <c r="AG120" s="949"/>
      <c r="AH120" s="949"/>
      <c r="AI120" s="949"/>
      <c r="AJ120" s="950"/>
      <c r="AK120" s="951" t="s">
        <v>122</v>
      </c>
      <c r="AL120" s="949"/>
      <c r="AM120" s="949"/>
      <c r="AN120" s="949"/>
      <c r="AO120" s="950"/>
      <c r="AP120" s="952" t="s">
        <v>122</v>
      </c>
      <c r="AQ120" s="953"/>
      <c r="AR120" s="953"/>
      <c r="AS120" s="953"/>
      <c r="AT120" s="954"/>
      <c r="AU120" s="981" t="s">
        <v>444</v>
      </c>
      <c r="AV120" s="982"/>
      <c r="AW120" s="982"/>
      <c r="AX120" s="982"/>
      <c r="AY120" s="983"/>
      <c r="AZ120" s="919" t="s">
        <v>445</v>
      </c>
      <c r="BA120" s="887"/>
      <c r="BB120" s="887"/>
      <c r="BC120" s="887"/>
      <c r="BD120" s="887"/>
      <c r="BE120" s="887"/>
      <c r="BF120" s="887"/>
      <c r="BG120" s="887"/>
      <c r="BH120" s="887"/>
      <c r="BI120" s="887"/>
      <c r="BJ120" s="887"/>
      <c r="BK120" s="887"/>
      <c r="BL120" s="887"/>
      <c r="BM120" s="887"/>
      <c r="BN120" s="887"/>
      <c r="BO120" s="887"/>
      <c r="BP120" s="888"/>
      <c r="BQ120" s="920">
        <v>17606148</v>
      </c>
      <c r="BR120" s="921"/>
      <c r="BS120" s="921"/>
      <c r="BT120" s="921"/>
      <c r="BU120" s="921"/>
      <c r="BV120" s="921">
        <v>16707407</v>
      </c>
      <c r="BW120" s="921"/>
      <c r="BX120" s="921"/>
      <c r="BY120" s="921"/>
      <c r="BZ120" s="921"/>
      <c r="CA120" s="921">
        <v>15262134</v>
      </c>
      <c r="CB120" s="921"/>
      <c r="CC120" s="921"/>
      <c r="CD120" s="921"/>
      <c r="CE120" s="921"/>
      <c r="CF120" s="934">
        <v>49.1</v>
      </c>
      <c r="CG120" s="935"/>
      <c r="CH120" s="935"/>
      <c r="CI120" s="935"/>
      <c r="CJ120" s="935"/>
      <c r="CK120" s="996" t="s">
        <v>446</v>
      </c>
      <c r="CL120" s="997"/>
      <c r="CM120" s="997"/>
      <c r="CN120" s="997"/>
      <c r="CO120" s="998"/>
      <c r="CP120" s="1004" t="s">
        <v>393</v>
      </c>
      <c r="CQ120" s="1005"/>
      <c r="CR120" s="1005"/>
      <c r="CS120" s="1005"/>
      <c r="CT120" s="1005"/>
      <c r="CU120" s="1005"/>
      <c r="CV120" s="1005"/>
      <c r="CW120" s="1005"/>
      <c r="CX120" s="1005"/>
      <c r="CY120" s="1005"/>
      <c r="CZ120" s="1005"/>
      <c r="DA120" s="1005"/>
      <c r="DB120" s="1005"/>
      <c r="DC120" s="1005"/>
      <c r="DD120" s="1005"/>
      <c r="DE120" s="1005"/>
      <c r="DF120" s="1006"/>
      <c r="DG120" s="920">
        <v>16884403</v>
      </c>
      <c r="DH120" s="921"/>
      <c r="DI120" s="921"/>
      <c r="DJ120" s="921"/>
      <c r="DK120" s="921"/>
      <c r="DL120" s="921">
        <v>18362684</v>
      </c>
      <c r="DM120" s="921"/>
      <c r="DN120" s="921"/>
      <c r="DO120" s="921"/>
      <c r="DP120" s="921"/>
      <c r="DQ120" s="921">
        <v>19347984</v>
      </c>
      <c r="DR120" s="921"/>
      <c r="DS120" s="921"/>
      <c r="DT120" s="921"/>
      <c r="DU120" s="921"/>
      <c r="DV120" s="922">
        <v>62.2</v>
      </c>
      <c r="DW120" s="922"/>
      <c r="DX120" s="922"/>
      <c r="DY120" s="922"/>
      <c r="DZ120" s="923"/>
    </row>
    <row r="121" spans="1:130" s="212" customFormat="1" ht="26.25" customHeight="1" x14ac:dyDescent="0.15">
      <c r="A121" s="1047"/>
      <c r="B121" s="939"/>
      <c r="C121" s="964" t="s">
        <v>447</v>
      </c>
      <c r="D121" s="965"/>
      <c r="E121" s="965"/>
      <c r="F121" s="965"/>
      <c r="G121" s="965"/>
      <c r="H121" s="965"/>
      <c r="I121" s="965"/>
      <c r="J121" s="965"/>
      <c r="K121" s="965"/>
      <c r="L121" s="965"/>
      <c r="M121" s="965"/>
      <c r="N121" s="965"/>
      <c r="O121" s="965"/>
      <c r="P121" s="965"/>
      <c r="Q121" s="965"/>
      <c r="R121" s="965"/>
      <c r="S121" s="965"/>
      <c r="T121" s="965"/>
      <c r="U121" s="965"/>
      <c r="V121" s="965"/>
      <c r="W121" s="965"/>
      <c r="X121" s="965"/>
      <c r="Y121" s="965"/>
      <c r="Z121" s="966"/>
      <c r="AA121" s="948" t="s">
        <v>122</v>
      </c>
      <c r="AB121" s="949"/>
      <c r="AC121" s="949"/>
      <c r="AD121" s="949"/>
      <c r="AE121" s="950"/>
      <c r="AF121" s="951" t="s">
        <v>122</v>
      </c>
      <c r="AG121" s="949"/>
      <c r="AH121" s="949"/>
      <c r="AI121" s="949"/>
      <c r="AJ121" s="950"/>
      <c r="AK121" s="951" t="s">
        <v>122</v>
      </c>
      <c r="AL121" s="949"/>
      <c r="AM121" s="949"/>
      <c r="AN121" s="949"/>
      <c r="AO121" s="950"/>
      <c r="AP121" s="952" t="s">
        <v>122</v>
      </c>
      <c r="AQ121" s="953"/>
      <c r="AR121" s="953"/>
      <c r="AS121" s="953"/>
      <c r="AT121" s="954"/>
      <c r="AU121" s="984"/>
      <c r="AV121" s="985"/>
      <c r="AW121" s="985"/>
      <c r="AX121" s="985"/>
      <c r="AY121" s="986"/>
      <c r="AZ121" s="912" t="s">
        <v>448</v>
      </c>
      <c r="BA121" s="913"/>
      <c r="BB121" s="913"/>
      <c r="BC121" s="913"/>
      <c r="BD121" s="913"/>
      <c r="BE121" s="913"/>
      <c r="BF121" s="913"/>
      <c r="BG121" s="913"/>
      <c r="BH121" s="913"/>
      <c r="BI121" s="913"/>
      <c r="BJ121" s="913"/>
      <c r="BK121" s="913"/>
      <c r="BL121" s="913"/>
      <c r="BM121" s="913"/>
      <c r="BN121" s="913"/>
      <c r="BO121" s="913"/>
      <c r="BP121" s="914"/>
      <c r="BQ121" s="915">
        <v>18804931</v>
      </c>
      <c r="BR121" s="916"/>
      <c r="BS121" s="916"/>
      <c r="BT121" s="916"/>
      <c r="BU121" s="916"/>
      <c r="BV121" s="916">
        <v>20129628</v>
      </c>
      <c r="BW121" s="916"/>
      <c r="BX121" s="916"/>
      <c r="BY121" s="916"/>
      <c r="BZ121" s="916"/>
      <c r="CA121" s="916">
        <v>19396012</v>
      </c>
      <c r="CB121" s="916"/>
      <c r="CC121" s="916"/>
      <c r="CD121" s="916"/>
      <c r="CE121" s="916"/>
      <c r="CF121" s="910">
        <v>62.4</v>
      </c>
      <c r="CG121" s="911"/>
      <c r="CH121" s="911"/>
      <c r="CI121" s="911"/>
      <c r="CJ121" s="911"/>
      <c r="CK121" s="999"/>
      <c r="CL121" s="1000"/>
      <c r="CM121" s="1000"/>
      <c r="CN121" s="1000"/>
      <c r="CO121" s="1001"/>
      <c r="CP121" s="1009" t="s">
        <v>394</v>
      </c>
      <c r="CQ121" s="1010"/>
      <c r="CR121" s="1010"/>
      <c r="CS121" s="1010"/>
      <c r="CT121" s="1010"/>
      <c r="CU121" s="1010"/>
      <c r="CV121" s="1010"/>
      <c r="CW121" s="1010"/>
      <c r="CX121" s="1010"/>
      <c r="CY121" s="1010"/>
      <c r="CZ121" s="1010"/>
      <c r="DA121" s="1010"/>
      <c r="DB121" s="1010"/>
      <c r="DC121" s="1010"/>
      <c r="DD121" s="1010"/>
      <c r="DE121" s="1010"/>
      <c r="DF121" s="1011"/>
      <c r="DG121" s="915" t="s">
        <v>122</v>
      </c>
      <c r="DH121" s="916"/>
      <c r="DI121" s="916"/>
      <c r="DJ121" s="916"/>
      <c r="DK121" s="916"/>
      <c r="DL121" s="916" t="s">
        <v>122</v>
      </c>
      <c r="DM121" s="916"/>
      <c r="DN121" s="916"/>
      <c r="DO121" s="916"/>
      <c r="DP121" s="916"/>
      <c r="DQ121" s="916">
        <v>294200</v>
      </c>
      <c r="DR121" s="916"/>
      <c r="DS121" s="916"/>
      <c r="DT121" s="916"/>
      <c r="DU121" s="916"/>
      <c r="DV121" s="917">
        <v>0.9</v>
      </c>
      <c r="DW121" s="917"/>
      <c r="DX121" s="917"/>
      <c r="DY121" s="917"/>
      <c r="DZ121" s="918"/>
    </row>
    <row r="122" spans="1:130" s="212" customFormat="1" ht="26.25" customHeight="1" x14ac:dyDescent="0.15">
      <c r="A122" s="1047"/>
      <c r="B122" s="939"/>
      <c r="C122" s="912" t="s">
        <v>430</v>
      </c>
      <c r="D122" s="913"/>
      <c r="E122" s="913"/>
      <c r="F122" s="913"/>
      <c r="G122" s="913"/>
      <c r="H122" s="913"/>
      <c r="I122" s="913"/>
      <c r="J122" s="913"/>
      <c r="K122" s="913"/>
      <c r="L122" s="913"/>
      <c r="M122" s="913"/>
      <c r="N122" s="913"/>
      <c r="O122" s="913"/>
      <c r="P122" s="913"/>
      <c r="Q122" s="913"/>
      <c r="R122" s="913"/>
      <c r="S122" s="913"/>
      <c r="T122" s="913"/>
      <c r="U122" s="913"/>
      <c r="V122" s="913"/>
      <c r="W122" s="913"/>
      <c r="X122" s="913"/>
      <c r="Y122" s="913"/>
      <c r="Z122" s="914"/>
      <c r="AA122" s="948" t="s">
        <v>122</v>
      </c>
      <c r="AB122" s="949"/>
      <c r="AC122" s="949"/>
      <c r="AD122" s="949"/>
      <c r="AE122" s="950"/>
      <c r="AF122" s="951" t="s">
        <v>122</v>
      </c>
      <c r="AG122" s="949"/>
      <c r="AH122" s="949"/>
      <c r="AI122" s="949"/>
      <c r="AJ122" s="950"/>
      <c r="AK122" s="951" t="s">
        <v>122</v>
      </c>
      <c r="AL122" s="949"/>
      <c r="AM122" s="949"/>
      <c r="AN122" s="949"/>
      <c r="AO122" s="950"/>
      <c r="AP122" s="952" t="s">
        <v>122</v>
      </c>
      <c r="AQ122" s="953"/>
      <c r="AR122" s="953"/>
      <c r="AS122" s="953"/>
      <c r="AT122" s="954"/>
      <c r="AU122" s="984"/>
      <c r="AV122" s="985"/>
      <c r="AW122" s="985"/>
      <c r="AX122" s="985"/>
      <c r="AY122" s="986"/>
      <c r="AZ122" s="963" t="s">
        <v>449</v>
      </c>
      <c r="BA122" s="955"/>
      <c r="BB122" s="955"/>
      <c r="BC122" s="955"/>
      <c r="BD122" s="955"/>
      <c r="BE122" s="955"/>
      <c r="BF122" s="955"/>
      <c r="BG122" s="955"/>
      <c r="BH122" s="955"/>
      <c r="BI122" s="955"/>
      <c r="BJ122" s="955"/>
      <c r="BK122" s="955"/>
      <c r="BL122" s="955"/>
      <c r="BM122" s="955"/>
      <c r="BN122" s="955"/>
      <c r="BO122" s="955"/>
      <c r="BP122" s="956"/>
      <c r="BQ122" s="989">
        <v>17225578</v>
      </c>
      <c r="BR122" s="990"/>
      <c r="BS122" s="990"/>
      <c r="BT122" s="990"/>
      <c r="BU122" s="990"/>
      <c r="BV122" s="990">
        <v>20428595</v>
      </c>
      <c r="BW122" s="990"/>
      <c r="BX122" s="990"/>
      <c r="BY122" s="990"/>
      <c r="BZ122" s="990"/>
      <c r="CA122" s="990">
        <v>20421987</v>
      </c>
      <c r="CB122" s="990"/>
      <c r="CC122" s="990"/>
      <c r="CD122" s="990"/>
      <c r="CE122" s="990"/>
      <c r="CF122" s="1007">
        <v>65.7</v>
      </c>
      <c r="CG122" s="1008"/>
      <c r="CH122" s="1008"/>
      <c r="CI122" s="1008"/>
      <c r="CJ122" s="1008"/>
      <c r="CK122" s="999"/>
      <c r="CL122" s="1000"/>
      <c r="CM122" s="1000"/>
      <c r="CN122" s="1000"/>
      <c r="CO122" s="1001"/>
      <c r="CP122" s="1009" t="s">
        <v>391</v>
      </c>
      <c r="CQ122" s="1010"/>
      <c r="CR122" s="1010"/>
      <c r="CS122" s="1010"/>
      <c r="CT122" s="1010"/>
      <c r="CU122" s="1010"/>
      <c r="CV122" s="1010"/>
      <c r="CW122" s="1010"/>
      <c r="CX122" s="1010"/>
      <c r="CY122" s="1010"/>
      <c r="CZ122" s="1010"/>
      <c r="DA122" s="1010"/>
      <c r="DB122" s="1010"/>
      <c r="DC122" s="1010"/>
      <c r="DD122" s="1010"/>
      <c r="DE122" s="1010"/>
      <c r="DF122" s="1011"/>
      <c r="DG122" s="915">
        <v>8458</v>
      </c>
      <c r="DH122" s="916"/>
      <c r="DI122" s="916"/>
      <c r="DJ122" s="916"/>
      <c r="DK122" s="916"/>
      <c r="DL122" s="916">
        <v>747</v>
      </c>
      <c r="DM122" s="916"/>
      <c r="DN122" s="916"/>
      <c r="DO122" s="916"/>
      <c r="DP122" s="916"/>
      <c r="DQ122" s="916">
        <v>1132</v>
      </c>
      <c r="DR122" s="916"/>
      <c r="DS122" s="916"/>
      <c r="DT122" s="916"/>
      <c r="DU122" s="916"/>
      <c r="DV122" s="917">
        <v>0</v>
      </c>
      <c r="DW122" s="917"/>
      <c r="DX122" s="917"/>
      <c r="DY122" s="917"/>
      <c r="DZ122" s="918"/>
    </row>
    <row r="123" spans="1:130" s="212" customFormat="1" ht="26.25" customHeight="1" x14ac:dyDescent="0.15">
      <c r="A123" s="1047"/>
      <c r="B123" s="939"/>
      <c r="C123" s="912" t="s">
        <v>436</v>
      </c>
      <c r="D123" s="913"/>
      <c r="E123" s="913"/>
      <c r="F123" s="913"/>
      <c r="G123" s="913"/>
      <c r="H123" s="913"/>
      <c r="I123" s="913"/>
      <c r="J123" s="913"/>
      <c r="K123" s="913"/>
      <c r="L123" s="913"/>
      <c r="M123" s="913"/>
      <c r="N123" s="913"/>
      <c r="O123" s="913"/>
      <c r="P123" s="913"/>
      <c r="Q123" s="913"/>
      <c r="R123" s="913"/>
      <c r="S123" s="913"/>
      <c r="T123" s="913"/>
      <c r="U123" s="913"/>
      <c r="V123" s="913"/>
      <c r="W123" s="913"/>
      <c r="X123" s="913"/>
      <c r="Y123" s="913"/>
      <c r="Z123" s="914"/>
      <c r="AA123" s="948">
        <v>3462</v>
      </c>
      <c r="AB123" s="949"/>
      <c r="AC123" s="949"/>
      <c r="AD123" s="949"/>
      <c r="AE123" s="950"/>
      <c r="AF123" s="951">
        <v>3203</v>
      </c>
      <c r="AG123" s="949"/>
      <c r="AH123" s="949"/>
      <c r="AI123" s="949"/>
      <c r="AJ123" s="950"/>
      <c r="AK123" s="951">
        <v>2950</v>
      </c>
      <c r="AL123" s="949"/>
      <c r="AM123" s="949"/>
      <c r="AN123" s="949"/>
      <c r="AO123" s="950"/>
      <c r="AP123" s="952">
        <v>0</v>
      </c>
      <c r="AQ123" s="953"/>
      <c r="AR123" s="953"/>
      <c r="AS123" s="953"/>
      <c r="AT123" s="954"/>
      <c r="AU123" s="987"/>
      <c r="AV123" s="988"/>
      <c r="AW123" s="988"/>
      <c r="AX123" s="988"/>
      <c r="AY123" s="988"/>
      <c r="AZ123" s="235" t="s">
        <v>177</v>
      </c>
      <c r="BA123" s="235"/>
      <c r="BB123" s="235"/>
      <c r="BC123" s="235"/>
      <c r="BD123" s="235"/>
      <c r="BE123" s="235"/>
      <c r="BF123" s="235"/>
      <c r="BG123" s="235"/>
      <c r="BH123" s="235"/>
      <c r="BI123" s="235"/>
      <c r="BJ123" s="235"/>
      <c r="BK123" s="235"/>
      <c r="BL123" s="235"/>
      <c r="BM123" s="235"/>
      <c r="BN123" s="235"/>
      <c r="BO123" s="967" t="s">
        <v>450</v>
      </c>
      <c r="BP123" s="995"/>
      <c r="BQ123" s="1053">
        <v>53636657</v>
      </c>
      <c r="BR123" s="1054"/>
      <c r="BS123" s="1054"/>
      <c r="BT123" s="1054"/>
      <c r="BU123" s="1054"/>
      <c r="BV123" s="1054">
        <v>57265630</v>
      </c>
      <c r="BW123" s="1054"/>
      <c r="BX123" s="1054"/>
      <c r="BY123" s="1054"/>
      <c r="BZ123" s="1054"/>
      <c r="CA123" s="1054">
        <v>55080133</v>
      </c>
      <c r="CB123" s="1054"/>
      <c r="CC123" s="1054"/>
      <c r="CD123" s="1054"/>
      <c r="CE123" s="1054"/>
      <c r="CF123" s="991"/>
      <c r="CG123" s="992"/>
      <c r="CH123" s="992"/>
      <c r="CI123" s="992"/>
      <c r="CJ123" s="993"/>
      <c r="CK123" s="999"/>
      <c r="CL123" s="1000"/>
      <c r="CM123" s="1000"/>
      <c r="CN123" s="1000"/>
      <c r="CO123" s="1001"/>
      <c r="CP123" s="1009" t="s">
        <v>390</v>
      </c>
      <c r="CQ123" s="1010"/>
      <c r="CR123" s="1010"/>
      <c r="CS123" s="1010"/>
      <c r="CT123" s="1010"/>
      <c r="CU123" s="1010"/>
      <c r="CV123" s="1010"/>
      <c r="CW123" s="1010"/>
      <c r="CX123" s="1010"/>
      <c r="CY123" s="1010"/>
      <c r="CZ123" s="1010"/>
      <c r="DA123" s="1010"/>
      <c r="DB123" s="1010"/>
      <c r="DC123" s="1010"/>
      <c r="DD123" s="1010"/>
      <c r="DE123" s="1010"/>
      <c r="DF123" s="1011"/>
      <c r="DG123" s="948" t="s">
        <v>122</v>
      </c>
      <c r="DH123" s="949"/>
      <c r="DI123" s="949"/>
      <c r="DJ123" s="949"/>
      <c r="DK123" s="950"/>
      <c r="DL123" s="951" t="s">
        <v>122</v>
      </c>
      <c r="DM123" s="949"/>
      <c r="DN123" s="949"/>
      <c r="DO123" s="949"/>
      <c r="DP123" s="950"/>
      <c r="DQ123" s="951" t="s">
        <v>122</v>
      </c>
      <c r="DR123" s="949"/>
      <c r="DS123" s="949"/>
      <c r="DT123" s="949"/>
      <c r="DU123" s="950"/>
      <c r="DV123" s="952" t="s">
        <v>122</v>
      </c>
      <c r="DW123" s="953"/>
      <c r="DX123" s="953"/>
      <c r="DY123" s="953"/>
      <c r="DZ123" s="954"/>
    </row>
    <row r="124" spans="1:130" s="212" customFormat="1" ht="26.25" customHeight="1" thickBot="1" x14ac:dyDescent="0.2">
      <c r="A124" s="1047"/>
      <c r="B124" s="939"/>
      <c r="C124" s="912" t="s">
        <v>439</v>
      </c>
      <c r="D124" s="913"/>
      <c r="E124" s="913"/>
      <c r="F124" s="913"/>
      <c r="G124" s="913"/>
      <c r="H124" s="913"/>
      <c r="I124" s="913"/>
      <c r="J124" s="913"/>
      <c r="K124" s="913"/>
      <c r="L124" s="913"/>
      <c r="M124" s="913"/>
      <c r="N124" s="913"/>
      <c r="O124" s="913"/>
      <c r="P124" s="913"/>
      <c r="Q124" s="913"/>
      <c r="R124" s="913"/>
      <c r="S124" s="913"/>
      <c r="T124" s="913"/>
      <c r="U124" s="913"/>
      <c r="V124" s="913"/>
      <c r="W124" s="913"/>
      <c r="X124" s="913"/>
      <c r="Y124" s="913"/>
      <c r="Z124" s="914"/>
      <c r="AA124" s="948" t="s">
        <v>122</v>
      </c>
      <c r="AB124" s="949"/>
      <c r="AC124" s="949"/>
      <c r="AD124" s="949"/>
      <c r="AE124" s="950"/>
      <c r="AF124" s="951" t="s">
        <v>122</v>
      </c>
      <c r="AG124" s="949"/>
      <c r="AH124" s="949"/>
      <c r="AI124" s="949"/>
      <c r="AJ124" s="950"/>
      <c r="AK124" s="951" t="s">
        <v>122</v>
      </c>
      <c r="AL124" s="949"/>
      <c r="AM124" s="949"/>
      <c r="AN124" s="949"/>
      <c r="AO124" s="950"/>
      <c r="AP124" s="952" t="s">
        <v>122</v>
      </c>
      <c r="AQ124" s="953"/>
      <c r="AR124" s="953"/>
      <c r="AS124" s="953"/>
      <c r="AT124" s="954"/>
      <c r="AU124" s="1049" t="s">
        <v>451</v>
      </c>
      <c r="AV124" s="1050"/>
      <c r="AW124" s="1050"/>
      <c r="AX124" s="1050"/>
      <c r="AY124" s="1050"/>
      <c r="AZ124" s="1050"/>
      <c r="BA124" s="1050"/>
      <c r="BB124" s="1050"/>
      <c r="BC124" s="1050"/>
      <c r="BD124" s="1050"/>
      <c r="BE124" s="1050"/>
      <c r="BF124" s="1050"/>
      <c r="BG124" s="1050"/>
      <c r="BH124" s="1050"/>
      <c r="BI124" s="1050"/>
      <c r="BJ124" s="1050"/>
      <c r="BK124" s="1050"/>
      <c r="BL124" s="1050"/>
      <c r="BM124" s="1050"/>
      <c r="BN124" s="1050"/>
      <c r="BO124" s="1050"/>
      <c r="BP124" s="1051"/>
      <c r="BQ124" s="1052">
        <v>3.8</v>
      </c>
      <c r="BR124" s="1017"/>
      <c r="BS124" s="1017"/>
      <c r="BT124" s="1017"/>
      <c r="BU124" s="1017"/>
      <c r="BV124" s="1017">
        <v>17.100000000000001</v>
      </c>
      <c r="BW124" s="1017"/>
      <c r="BX124" s="1017"/>
      <c r="BY124" s="1017"/>
      <c r="BZ124" s="1017"/>
      <c r="CA124" s="1017">
        <v>39.6</v>
      </c>
      <c r="CB124" s="1017"/>
      <c r="CC124" s="1017"/>
      <c r="CD124" s="1017"/>
      <c r="CE124" s="1017"/>
      <c r="CF124" s="1018"/>
      <c r="CG124" s="1019"/>
      <c r="CH124" s="1019"/>
      <c r="CI124" s="1019"/>
      <c r="CJ124" s="1020"/>
      <c r="CK124" s="1002"/>
      <c r="CL124" s="1002"/>
      <c r="CM124" s="1002"/>
      <c r="CN124" s="1002"/>
      <c r="CO124" s="1003"/>
      <c r="CP124" s="1009" t="s">
        <v>452</v>
      </c>
      <c r="CQ124" s="1010"/>
      <c r="CR124" s="1010"/>
      <c r="CS124" s="1010"/>
      <c r="CT124" s="1010"/>
      <c r="CU124" s="1010"/>
      <c r="CV124" s="1010"/>
      <c r="CW124" s="1010"/>
      <c r="CX124" s="1010"/>
      <c r="CY124" s="1010"/>
      <c r="CZ124" s="1010"/>
      <c r="DA124" s="1010"/>
      <c r="DB124" s="1010"/>
      <c r="DC124" s="1010"/>
      <c r="DD124" s="1010"/>
      <c r="DE124" s="1010"/>
      <c r="DF124" s="1011"/>
      <c r="DG124" s="994" t="s">
        <v>122</v>
      </c>
      <c r="DH124" s="976"/>
      <c r="DI124" s="976"/>
      <c r="DJ124" s="976"/>
      <c r="DK124" s="977"/>
      <c r="DL124" s="975" t="s">
        <v>122</v>
      </c>
      <c r="DM124" s="976"/>
      <c r="DN124" s="976"/>
      <c r="DO124" s="976"/>
      <c r="DP124" s="977"/>
      <c r="DQ124" s="975" t="s">
        <v>122</v>
      </c>
      <c r="DR124" s="976"/>
      <c r="DS124" s="976"/>
      <c r="DT124" s="976"/>
      <c r="DU124" s="977"/>
      <c r="DV124" s="978" t="s">
        <v>122</v>
      </c>
      <c r="DW124" s="979"/>
      <c r="DX124" s="979"/>
      <c r="DY124" s="979"/>
      <c r="DZ124" s="980"/>
    </row>
    <row r="125" spans="1:130" s="212" customFormat="1" ht="26.25" customHeight="1" x14ac:dyDescent="0.15">
      <c r="A125" s="1047"/>
      <c r="B125" s="939"/>
      <c r="C125" s="912" t="s">
        <v>441</v>
      </c>
      <c r="D125" s="913"/>
      <c r="E125" s="913"/>
      <c r="F125" s="913"/>
      <c r="G125" s="913"/>
      <c r="H125" s="913"/>
      <c r="I125" s="913"/>
      <c r="J125" s="913"/>
      <c r="K125" s="913"/>
      <c r="L125" s="913"/>
      <c r="M125" s="913"/>
      <c r="N125" s="913"/>
      <c r="O125" s="913"/>
      <c r="P125" s="913"/>
      <c r="Q125" s="913"/>
      <c r="R125" s="913"/>
      <c r="S125" s="913"/>
      <c r="T125" s="913"/>
      <c r="U125" s="913"/>
      <c r="V125" s="913"/>
      <c r="W125" s="913"/>
      <c r="X125" s="913"/>
      <c r="Y125" s="913"/>
      <c r="Z125" s="914"/>
      <c r="AA125" s="948" t="s">
        <v>122</v>
      </c>
      <c r="AB125" s="949"/>
      <c r="AC125" s="949"/>
      <c r="AD125" s="949"/>
      <c r="AE125" s="950"/>
      <c r="AF125" s="951" t="s">
        <v>122</v>
      </c>
      <c r="AG125" s="949"/>
      <c r="AH125" s="949"/>
      <c r="AI125" s="949"/>
      <c r="AJ125" s="950"/>
      <c r="AK125" s="951" t="s">
        <v>122</v>
      </c>
      <c r="AL125" s="949"/>
      <c r="AM125" s="949"/>
      <c r="AN125" s="949"/>
      <c r="AO125" s="950"/>
      <c r="AP125" s="952" t="s">
        <v>122</v>
      </c>
      <c r="AQ125" s="953"/>
      <c r="AR125" s="953"/>
      <c r="AS125" s="953"/>
      <c r="AT125" s="954"/>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12" t="s">
        <v>453</v>
      </c>
      <c r="CL125" s="997"/>
      <c r="CM125" s="997"/>
      <c r="CN125" s="997"/>
      <c r="CO125" s="998"/>
      <c r="CP125" s="919" t="s">
        <v>454</v>
      </c>
      <c r="CQ125" s="887"/>
      <c r="CR125" s="887"/>
      <c r="CS125" s="887"/>
      <c r="CT125" s="887"/>
      <c r="CU125" s="887"/>
      <c r="CV125" s="887"/>
      <c r="CW125" s="887"/>
      <c r="CX125" s="887"/>
      <c r="CY125" s="887"/>
      <c r="CZ125" s="887"/>
      <c r="DA125" s="887"/>
      <c r="DB125" s="887"/>
      <c r="DC125" s="887"/>
      <c r="DD125" s="887"/>
      <c r="DE125" s="887"/>
      <c r="DF125" s="888"/>
      <c r="DG125" s="920" t="s">
        <v>122</v>
      </c>
      <c r="DH125" s="921"/>
      <c r="DI125" s="921"/>
      <c r="DJ125" s="921"/>
      <c r="DK125" s="921"/>
      <c r="DL125" s="921" t="s">
        <v>122</v>
      </c>
      <c r="DM125" s="921"/>
      <c r="DN125" s="921"/>
      <c r="DO125" s="921"/>
      <c r="DP125" s="921"/>
      <c r="DQ125" s="921" t="s">
        <v>122</v>
      </c>
      <c r="DR125" s="921"/>
      <c r="DS125" s="921"/>
      <c r="DT125" s="921"/>
      <c r="DU125" s="921"/>
      <c r="DV125" s="922" t="s">
        <v>122</v>
      </c>
      <c r="DW125" s="922"/>
      <c r="DX125" s="922"/>
      <c r="DY125" s="922"/>
      <c r="DZ125" s="923"/>
    </row>
    <row r="126" spans="1:130" s="212" customFormat="1" ht="26.25" customHeight="1" thickBot="1" x14ac:dyDescent="0.2">
      <c r="A126" s="1047"/>
      <c r="B126" s="939"/>
      <c r="C126" s="912" t="s">
        <v>443</v>
      </c>
      <c r="D126" s="913"/>
      <c r="E126" s="913"/>
      <c r="F126" s="913"/>
      <c r="G126" s="913"/>
      <c r="H126" s="913"/>
      <c r="I126" s="913"/>
      <c r="J126" s="913"/>
      <c r="K126" s="913"/>
      <c r="L126" s="913"/>
      <c r="M126" s="913"/>
      <c r="N126" s="913"/>
      <c r="O126" s="913"/>
      <c r="P126" s="913"/>
      <c r="Q126" s="913"/>
      <c r="R126" s="913"/>
      <c r="S126" s="913"/>
      <c r="T126" s="913"/>
      <c r="U126" s="913"/>
      <c r="V126" s="913"/>
      <c r="W126" s="913"/>
      <c r="X126" s="913"/>
      <c r="Y126" s="913"/>
      <c r="Z126" s="914"/>
      <c r="AA126" s="948" t="s">
        <v>122</v>
      </c>
      <c r="AB126" s="949"/>
      <c r="AC126" s="949"/>
      <c r="AD126" s="949"/>
      <c r="AE126" s="950"/>
      <c r="AF126" s="951" t="s">
        <v>122</v>
      </c>
      <c r="AG126" s="949"/>
      <c r="AH126" s="949"/>
      <c r="AI126" s="949"/>
      <c r="AJ126" s="950"/>
      <c r="AK126" s="951" t="s">
        <v>122</v>
      </c>
      <c r="AL126" s="949"/>
      <c r="AM126" s="949"/>
      <c r="AN126" s="949"/>
      <c r="AO126" s="950"/>
      <c r="AP126" s="952" t="s">
        <v>122</v>
      </c>
      <c r="AQ126" s="953"/>
      <c r="AR126" s="953"/>
      <c r="AS126" s="953"/>
      <c r="AT126" s="954"/>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3"/>
      <c r="CL126" s="1000"/>
      <c r="CM126" s="1000"/>
      <c r="CN126" s="1000"/>
      <c r="CO126" s="1001"/>
      <c r="CP126" s="912" t="s">
        <v>455</v>
      </c>
      <c r="CQ126" s="913"/>
      <c r="CR126" s="913"/>
      <c r="CS126" s="913"/>
      <c r="CT126" s="913"/>
      <c r="CU126" s="913"/>
      <c r="CV126" s="913"/>
      <c r="CW126" s="913"/>
      <c r="CX126" s="913"/>
      <c r="CY126" s="913"/>
      <c r="CZ126" s="913"/>
      <c r="DA126" s="913"/>
      <c r="DB126" s="913"/>
      <c r="DC126" s="913"/>
      <c r="DD126" s="913"/>
      <c r="DE126" s="913"/>
      <c r="DF126" s="914"/>
      <c r="DG126" s="915" t="s">
        <v>122</v>
      </c>
      <c r="DH126" s="916"/>
      <c r="DI126" s="916"/>
      <c r="DJ126" s="916"/>
      <c r="DK126" s="916"/>
      <c r="DL126" s="916" t="s">
        <v>122</v>
      </c>
      <c r="DM126" s="916"/>
      <c r="DN126" s="916"/>
      <c r="DO126" s="916"/>
      <c r="DP126" s="916"/>
      <c r="DQ126" s="916" t="s">
        <v>122</v>
      </c>
      <c r="DR126" s="916"/>
      <c r="DS126" s="916"/>
      <c r="DT126" s="916"/>
      <c r="DU126" s="916"/>
      <c r="DV126" s="917" t="s">
        <v>122</v>
      </c>
      <c r="DW126" s="917"/>
      <c r="DX126" s="917"/>
      <c r="DY126" s="917"/>
      <c r="DZ126" s="918"/>
    </row>
    <row r="127" spans="1:130" s="212" customFormat="1" ht="26.25" customHeight="1" x14ac:dyDescent="0.15">
      <c r="A127" s="1048"/>
      <c r="B127" s="941"/>
      <c r="C127" s="963" t="s">
        <v>456</v>
      </c>
      <c r="D127" s="955"/>
      <c r="E127" s="955"/>
      <c r="F127" s="955"/>
      <c r="G127" s="955"/>
      <c r="H127" s="955"/>
      <c r="I127" s="955"/>
      <c r="J127" s="955"/>
      <c r="K127" s="955"/>
      <c r="L127" s="955"/>
      <c r="M127" s="955"/>
      <c r="N127" s="955"/>
      <c r="O127" s="955"/>
      <c r="P127" s="955"/>
      <c r="Q127" s="955"/>
      <c r="R127" s="955"/>
      <c r="S127" s="955"/>
      <c r="T127" s="955"/>
      <c r="U127" s="955"/>
      <c r="V127" s="955"/>
      <c r="W127" s="955"/>
      <c r="X127" s="955"/>
      <c r="Y127" s="955"/>
      <c r="Z127" s="956"/>
      <c r="AA127" s="948" t="s">
        <v>122</v>
      </c>
      <c r="AB127" s="949"/>
      <c r="AC127" s="949"/>
      <c r="AD127" s="949"/>
      <c r="AE127" s="950"/>
      <c r="AF127" s="951" t="s">
        <v>122</v>
      </c>
      <c r="AG127" s="949"/>
      <c r="AH127" s="949"/>
      <c r="AI127" s="949"/>
      <c r="AJ127" s="950"/>
      <c r="AK127" s="951" t="s">
        <v>122</v>
      </c>
      <c r="AL127" s="949"/>
      <c r="AM127" s="949"/>
      <c r="AN127" s="949"/>
      <c r="AO127" s="950"/>
      <c r="AP127" s="952" t="s">
        <v>122</v>
      </c>
      <c r="AQ127" s="953"/>
      <c r="AR127" s="953"/>
      <c r="AS127" s="953"/>
      <c r="AT127" s="954"/>
      <c r="AU127" s="214"/>
      <c r="AV127" s="214"/>
      <c r="AW127" s="214"/>
      <c r="AX127" s="1021" t="s">
        <v>457</v>
      </c>
      <c r="AY127" s="1022"/>
      <c r="AZ127" s="1022"/>
      <c r="BA127" s="1022"/>
      <c r="BB127" s="1022"/>
      <c r="BC127" s="1022"/>
      <c r="BD127" s="1022"/>
      <c r="BE127" s="1023"/>
      <c r="BF127" s="1024" t="s">
        <v>458</v>
      </c>
      <c r="BG127" s="1022"/>
      <c r="BH127" s="1022"/>
      <c r="BI127" s="1022"/>
      <c r="BJ127" s="1022"/>
      <c r="BK127" s="1022"/>
      <c r="BL127" s="1023"/>
      <c r="BM127" s="1024" t="s">
        <v>459</v>
      </c>
      <c r="BN127" s="1022"/>
      <c r="BO127" s="1022"/>
      <c r="BP127" s="1022"/>
      <c r="BQ127" s="1022"/>
      <c r="BR127" s="1022"/>
      <c r="BS127" s="1023"/>
      <c r="BT127" s="1024" t="s">
        <v>460</v>
      </c>
      <c r="BU127" s="1022"/>
      <c r="BV127" s="1022"/>
      <c r="BW127" s="1022"/>
      <c r="BX127" s="1022"/>
      <c r="BY127" s="1022"/>
      <c r="BZ127" s="1045"/>
      <c r="CA127" s="214"/>
      <c r="CB127" s="214"/>
      <c r="CC127" s="214"/>
      <c r="CD127" s="237"/>
      <c r="CE127" s="237"/>
      <c r="CF127" s="237"/>
      <c r="CG127" s="214"/>
      <c r="CH127" s="214"/>
      <c r="CI127" s="214"/>
      <c r="CJ127" s="236"/>
      <c r="CK127" s="1013"/>
      <c r="CL127" s="1000"/>
      <c r="CM127" s="1000"/>
      <c r="CN127" s="1000"/>
      <c r="CO127" s="1001"/>
      <c r="CP127" s="912" t="s">
        <v>461</v>
      </c>
      <c r="CQ127" s="913"/>
      <c r="CR127" s="913"/>
      <c r="CS127" s="913"/>
      <c r="CT127" s="913"/>
      <c r="CU127" s="913"/>
      <c r="CV127" s="913"/>
      <c r="CW127" s="913"/>
      <c r="CX127" s="913"/>
      <c r="CY127" s="913"/>
      <c r="CZ127" s="913"/>
      <c r="DA127" s="913"/>
      <c r="DB127" s="913"/>
      <c r="DC127" s="913"/>
      <c r="DD127" s="913"/>
      <c r="DE127" s="913"/>
      <c r="DF127" s="914"/>
      <c r="DG127" s="915" t="s">
        <v>122</v>
      </c>
      <c r="DH127" s="916"/>
      <c r="DI127" s="916"/>
      <c r="DJ127" s="916"/>
      <c r="DK127" s="916"/>
      <c r="DL127" s="916" t="s">
        <v>122</v>
      </c>
      <c r="DM127" s="916"/>
      <c r="DN127" s="916"/>
      <c r="DO127" s="916"/>
      <c r="DP127" s="916"/>
      <c r="DQ127" s="916" t="s">
        <v>122</v>
      </c>
      <c r="DR127" s="916"/>
      <c r="DS127" s="916"/>
      <c r="DT127" s="916"/>
      <c r="DU127" s="916"/>
      <c r="DV127" s="917" t="s">
        <v>122</v>
      </c>
      <c r="DW127" s="917"/>
      <c r="DX127" s="917"/>
      <c r="DY127" s="917"/>
      <c r="DZ127" s="918"/>
    </row>
    <row r="128" spans="1:130" s="212" customFormat="1" ht="26.25" customHeight="1" thickBot="1" x14ac:dyDescent="0.2">
      <c r="A128" s="1031" t="s">
        <v>462</v>
      </c>
      <c r="B128" s="1032"/>
      <c r="C128" s="1032"/>
      <c r="D128" s="1032"/>
      <c r="E128" s="1032"/>
      <c r="F128" s="1032"/>
      <c r="G128" s="1032"/>
      <c r="H128" s="1032"/>
      <c r="I128" s="1032"/>
      <c r="J128" s="1032"/>
      <c r="K128" s="1032"/>
      <c r="L128" s="1032"/>
      <c r="M128" s="1032"/>
      <c r="N128" s="1032"/>
      <c r="O128" s="1032"/>
      <c r="P128" s="1032"/>
      <c r="Q128" s="1032"/>
      <c r="R128" s="1032"/>
      <c r="S128" s="1032"/>
      <c r="T128" s="1032"/>
      <c r="U128" s="1032"/>
      <c r="V128" s="1032"/>
      <c r="W128" s="1033" t="s">
        <v>463</v>
      </c>
      <c r="X128" s="1033"/>
      <c r="Y128" s="1033"/>
      <c r="Z128" s="1034"/>
      <c r="AA128" s="1035">
        <v>1394499</v>
      </c>
      <c r="AB128" s="1036"/>
      <c r="AC128" s="1036"/>
      <c r="AD128" s="1036"/>
      <c r="AE128" s="1037"/>
      <c r="AF128" s="1038">
        <v>1400041</v>
      </c>
      <c r="AG128" s="1036"/>
      <c r="AH128" s="1036"/>
      <c r="AI128" s="1036"/>
      <c r="AJ128" s="1037"/>
      <c r="AK128" s="1038">
        <v>1279328</v>
      </c>
      <c r="AL128" s="1036"/>
      <c r="AM128" s="1036"/>
      <c r="AN128" s="1036"/>
      <c r="AO128" s="1037"/>
      <c r="AP128" s="1039"/>
      <c r="AQ128" s="1040"/>
      <c r="AR128" s="1040"/>
      <c r="AS128" s="1040"/>
      <c r="AT128" s="1041"/>
      <c r="AU128" s="214"/>
      <c r="AV128" s="214"/>
      <c r="AW128" s="214"/>
      <c r="AX128" s="886" t="s">
        <v>464</v>
      </c>
      <c r="AY128" s="887"/>
      <c r="AZ128" s="887"/>
      <c r="BA128" s="887"/>
      <c r="BB128" s="887"/>
      <c r="BC128" s="887"/>
      <c r="BD128" s="887"/>
      <c r="BE128" s="888"/>
      <c r="BF128" s="1042" t="s">
        <v>122</v>
      </c>
      <c r="BG128" s="1043"/>
      <c r="BH128" s="1043"/>
      <c r="BI128" s="1043"/>
      <c r="BJ128" s="1043"/>
      <c r="BK128" s="1043"/>
      <c r="BL128" s="1044"/>
      <c r="BM128" s="1042">
        <v>11.69</v>
      </c>
      <c r="BN128" s="1043"/>
      <c r="BO128" s="1043"/>
      <c r="BP128" s="1043"/>
      <c r="BQ128" s="1043"/>
      <c r="BR128" s="1043"/>
      <c r="BS128" s="1044"/>
      <c r="BT128" s="1042">
        <v>20</v>
      </c>
      <c r="BU128" s="1043"/>
      <c r="BV128" s="1043"/>
      <c r="BW128" s="1043"/>
      <c r="BX128" s="1043"/>
      <c r="BY128" s="1043"/>
      <c r="BZ128" s="1066"/>
      <c r="CA128" s="237"/>
      <c r="CB128" s="237"/>
      <c r="CC128" s="237"/>
      <c r="CD128" s="237"/>
      <c r="CE128" s="237"/>
      <c r="CF128" s="237"/>
      <c r="CG128" s="214"/>
      <c r="CH128" s="214"/>
      <c r="CI128" s="214"/>
      <c r="CJ128" s="236"/>
      <c r="CK128" s="1014"/>
      <c r="CL128" s="1015"/>
      <c r="CM128" s="1015"/>
      <c r="CN128" s="1015"/>
      <c r="CO128" s="1016"/>
      <c r="CP128" s="1025" t="s">
        <v>465</v>
      </c>
      <c r="CQ128" s="713"/>
      <c r="CR128" s="713"/>
      <c r="CS128" s="713"/>
      <c r="CT128" s="713"/>
      <c r="CU128" s="713"/>
      <c r="CV128" s="713"/>
      <c r="CW128" s="713"/>
      <c r="CX128" s="713"/>
      <c r="CY128" s="713"/>
      <c r="CZ128" s="713"/>
      <c r="DA128" s="713"/>
      <c r="DB128" s="713"/>
      <c r="DC128" s="713"/>
      <c r="DD128" s="713"/>
      <c r="DE128" s="713"/>
      <c r="DF128" s="1026"/>
      <c r="DG128" s="1027" t="s">
        <v>122</v>
      </c>
      <c r="DH128" s="1028"/>
      <c r="DI128" s="1028"/>
      <c r="DJ128" s="1028"/>
      <c r="DK128" s="1028"/>
      <c r="DL128" s="1028" t="s">
        <v>122</v>
      </c>
      <c r="DM128" s="1028"/>
      <c r="DN128" s="1028"/>
      <c r="DO128" s="1028"/>
      <c r="DP128" s="1028"/>
      <c r="DQ128" s="1028" t="s">
        <v>122</v>
      </c>
      <c r="DR128" s="1028"/>
      <c r="DS128" s="1028"/>
      <c r="DT128" s="1028"/>
      <c r="DU128" s="1028"/>
      <c r="DV128" s="1029" t="s">
        <v>122</v>
      </c>
      <c r="DW128" s="1029"/>
      <c r="DX128" s="1029"/>
      <c r="DY128" s="1029"/>
      <c r="DZ128" s="1030"/>
    </row>
    <row r="129" spans="1:131" s="212" customFormat="1" ht="26.25" customHeight="1" x14ac:dyDescent="0.15">
      <c r="A129" s="924" t="s">
        <v>103</v>
      </c>
      <c r="B129" s="925"/>
      <c r="C129" s="925"/>
      <c r="D129" s="925"/>
      <c r="E129" s="925"/>
      <c r="F129" s="925"/>
      <c r="G129" s="925"/>
      <c r="H129" s="925"/>
      <c r="I129" s="925"/>
      <c r="J129" s="925"/>
      <c r="K129" s="925"/>
      <c r="L129" s="925"/>
      <c r="M129" s="925"/>
      <c r="N129" s="925"/>
      <c r="O129" s="925"/>
      <c r="P129" s="925"/>
      <c r="Q129" s="925"/>
      <c r="R129" s="925"/>
      <c r="S129" s="925"/>
      <c r="T129" s="925"/>
      <c r="U129" s="925"/>
      <c r="V129" s="925"/>
      <c r="W129" s="1060" t="s">
        <v>466</v>
      </c>
      <c r="X129" s="1061"/>
      <c r="Y129" s="1061"/>
      <c r="Z129" s="1062"/>
      <c r="AA129" s="948">
        <v>30769747</v>
      </c>
      <c r="AB129" s="949"/>
      <c r="AC129" s="949"/>
      <c r="AD129" s="949"/>
      <c r="AE129" s="950"/>
      <c r="AF129" s="951">
        <v>32047296</v>
      </c>
      <c r="AG129" s="949"/>
      <c r="AH129" s="949"/>
      <c r="AI129" s="949"/>
      <c r="AJ129" s="950"/>
      <c r="AK129" s="951">
        <v>32808492</v>
      </c>
      <c r="AL129" s="949"/>
      <c r="AM129" s="949"/>
      <c r="AN129" s="949"/>
      <c r="AO129" s="950"/>
      <c r="AP129" s="1063"/>
      <c r="AQ129" s="1064"/>
      <c r="AR129" s="1064"/>
      <c r="AS129" s="1064"/>
      <c r="AT129" s="1065"/>
      <c r="AU129" s="215"/>
      <c r="AV129" s="215"/>
      <c r="AW129" s="215"/>
      <c r="AX129" s="1055" t="s">
        <v>467</v>
      </c>
      <c r="AY129" s="913"/>
      <c r="AZ129" s="913"/>
      <c r="BA129" s="913"/>
      <c r="BB129" s="913"/>
      <c r="BC129" s="913"/>
      <c r="BD129" s="913"/>
      <c r="BE129" s="914"/>
      <c r="BF129" s="1056" t="s">
        <v>122</v>
      </c>
      <c r="BG129" s="1057"/>
      <c r="BH129" s="1057"/>
      <c r="BI129" s="1057"/>
      <c r="BJ129" s="1057"/>
      <c r="BK129" s="1057"/>
      <c r="BL129" s="1058"/>
      <c r="BM129" s="1056">
        <v>16.690000000000001</v>
      </c>
      <c r="BN129" s="1057"/>
      <c r="BO129" s="1057"/>
      <c r="BP129" s="1057"/>
      <c r="BQ129" s="1057"/>
      <c r="BR129" s="1057"/>
      <c r="BS129" s="1058"/>
      <c r="BT129" s="1056">
        <v>30</v>
      </c>
      <c r="BU129" s="1057"/>
      <c r="BV129" s="1057"/>
      <c r="BW129" s="1057"/>
      <c r="BX129" s="1057"/>
      <c r="BY129" s="1057"/>
      <c r="BZ129" s="1059"/>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924" t="s">
        <v>468</v>
      </c>
      <c r="B130" s="925"/>
      <c r="C130" s="925"/>
      <c r="D130" s="925"/>
      <c r="E130" s="925"/>
      <c r="F130" s="925"/>
      <c r="G130" s="925"/>
      <c r="H130" s="925"/>
      <c r="I130" s="925"/>
      <c r="J130" s="925"/>
      <c r="K130" s="925"/>
      <c r="L130" s="925"/>
      <c r="M130" s="925"/>
      <c r="N130" s="925"/>
      <c r="O130" s="925"/>
      <c r="P130" s="925"/>
      <c r="Q130" s="925"/>
      <c r="R130" s="925"/>
      <c r="S130" s="925"/>
      <c r="T130" s="925"/>
      <c r="U130" s="925"/>
      <c r="V130" s="925"/>
      <c r="W130" s="1060" t="s">
        <v>469</v>
      </c>
      <c r="X130" s="1061"/>
      <c r="Y130" s="1061"/>
      <c r="Z130" s="1062"/>
      <c r="AA130" s="948">
        <v>1865634</v>
      </c>
      <c r="AB130" s="949"/>
      <c r="AC130" s="949"/>
      <c r="AD130" s="949"/>
      <c r="AE130" s="950"/>
      <c r="AF130" s="951">
        <v>1786649</v>
      </c>
      <c r="AG130" s="949"/>
      <c r="AH130" s="949"/>
      <c r="AI130" s="949"/>
      <c r="AJ130" s="950"/>
      <c r="AK130" s="951">
        <v>1714996</v>
      </c>
      <c r="AL130" s="949"/>
      <c r="AM130" s="949"/>
      <c r="AN130" s="949"/>
      <c r="AO130" s="950"/>
      <c r="AP130" s="1063"/>
      <c r="AQ130" s="1064"/>
      <c r="AR130" s="1064"/>
      <c r="AS130" s="1064"/>
      <c r="AT130" s="1065"/>
      <c r="AU130" s="215"/>
      <c r="AV130" s="215"/>
      <c r="AW130" s="215"/>
      <c r="AX130" s="1055" t="s">
        <v>470</v>
      </c>
      <c r="AY130" s="913"/>
      <c r="AZ130" s="913"/>
      <c r="BA130" s="913"/>
      <c r="BB130" s="913"/>
      <c r="BC130" s="913"/>
      <c r="BD130" s="913"/>
      <c r="BE130" s="914"/>
      <c r="BF130" s="1091">
        <v>1.6</v>
      </c>
      <c r="BG130" s="1092"/>
      <c r="BH130" s="1092"/>
      <c r="BI130" s="1092"/>
      <c r="BJ130" s="1092"/>
      <c r="BK130" s="1092"/>
      <c r="BL130" s="1093"/>
      <c r="BM130" s="1091">
        <v>25</v>
      </c>
      <c r="BN130" s="1092"/>
      <c r="BO130" s="1092"/>
      <c r="BP130" s="1092"/>
      <c r="BQ130" s="1092"/>
      <c r="BR130" s="1092"/>
      <c r="BS130" s="1093"/>
      <c r="BT130" s="1091">
        <v>35</v>
      </c>
      <c r="BU130" s="1092"/>
      <c r="BV130" s="1092"/>
      <c r="BW130" s="1092"/>
      <c r="BX130" s="1092"/>
      <c r="BY130" s="1092"/>
      <c r="BZ130" s="109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1095"/>
      <c r="B131" s="1096"/>
      <c r="C131" s="1096"/>
      <c r="D131" s="1096"/>
      <c r="E131" s="1096"/>
      <c r="F131" s="1096"/>
      <c r="G131" s="1096"/>
      <c r="H131" s="1096"/>
      <c r="I131" s="1096"/>
      <c r="J131" s="1096"/>
      <c r="K131" s="1096"/>
      <c r="L131" s="1096"/>
      <c r="M131" s="1096"/>
      <c r="N131" s="1096"/>
      <c r="O131" s="1096"/>
      <c r="P131" s="1096"/>
      <c r="Q131" s="1096"/>
      <c r="R131" s="1096"/>
      <c r="S131" s="1096"/>
      <c r="T131" s="1096"/>
      <c r="U131" s="1096"/>
      <c r="V131" s="1096"/>
      <c r="W131" s="1097" t="s">
        <v>471</v>
      </c>
      <c r="X131" s="1098"/>
      <c r="Y131" s="1098"/>
      <c r="Z131" s="1099"/>
      <c r="AA131" s="994">
        <v>28904113</v>
      </c>
      <c r="AB131" s="976"/>
      <c r="AC131" s="976"/>
      <c r="AD131" s="976"/>
      <c r="AE131" s="977"/>
      <c r="AF131" s="975">
        <v>30260647</v>
      </c>
      <c r="AG131" s="976"/>
      <c r="AH131" s="976"/>
      <c r="AI131" s="976"/>
      <c r="AJ131" s="977"/>
      <c r="AK131" s="975">
        <v>31093496</v>
      </c>
      <c r="AL131" s="976"/>
      <c r="AM131" s="976"/>
      <c r="AN131" s="976"/>
      <c r="AO131" s="977"/>
      <c r="AP131" s="1100"/>
      <c r="AQ131" s="1101"/>
      <c r="AR131" s="1101"/>
      <c r="AS131" s="1101"/>
      <c r="AT131" s="1102"/>
      <c r="AU131" s="215"/>
      <c r="AV131" s="215"/>
      <c r="AW131" s="215"/>
      <c r="AX131" s="1073" t="s">
        <v>472</v>
      </c>
      <c r="AY131" s="713"/>
      <c r="AZ131" s="713"/>
      <c r="BA131" s="713"/>
      <c r="BB131" s="713"/>
      <c r="BC131" s="713"/>
      <c r="BD131" s="713"/>
      <c r="BE131" s="1026"/>
      <c r="BF131" s="1074">
        <v>39.6</v>
      </c>
      <c r="BG131" s="1075"/>
      <c r="BH131" s="1075"/>
      <c r="BI131" s="1075"/>
      <c r="BJ131" s="1075"/>
      <c r="BK131" s="1075"/>
      <c r="BL131" s="1076"/>
      <c r="BM131" s="1074">
        <v>350</v>
      </c>
      <c r="BN131" s="1075"/>
      <c r="BO131" s="1075"/>
      <c r="BP131" s="1075"/>
      <c r="BQ131" s="1075"/>
      <c r="BR131" s="1075"/>
      <c r="BS131" s="1076"/>
      <c r="BT131" s="1077"/>
      <c r="BU131" s="1078"/>
      <c r="BV131" s="1078"/>
      <c r="BW131" s="1078"/>
      <c r="BX131" s="1078"/>
      <c r="BY131" s="1078"/>
      <c r="BZ131" s="1079"/>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1080" t="s">
        <v>473</v>
      </c>
      <c r="B132" s="1081"/>
      <c r="C132" s="1081"/>
      <c r="D132" s="1081"/>
      <c r="E132" s="1081"/>
      <c r="F132" s="1081"/>
      <c r="G132" s="1081"/>
      <c r="H132" s="1081"/>
      <c r="I132" s="1081"/>
      <c r="J132" s="1081"/>
      <c r="K132" s="1081"/>
      <c r="L132" s="1081"/>
      <c r="M132" s="1081"/>
      <c r="N132" s="1081"/>
      <c r="O132" s="1081"/>
      <c r="P132" s="1081"/>
      <c r="Q132" s="1081"/>
      <c r="R132" s="1081"/>
      <c r="S132" s="1081"/>
      <c r="T132" s="1081"/>
      <c r="U132" s="1081"/>
      <c r="V132" s="1084" t="s">
        <v>474</v>
      </c>
      <c r="W132" s="1084"/>
      <c r="X132" s="1084"/>
      <c r="Y132" s="1084"/>
      <c r="Z132" s="1085"/>
      <c r="AA132" s="1086">
        <v>0.89250965800000004</v>
      </c>
      <c r="AB132" s="1087"/>
      <c r="AC132" s="1087"/>
      <c r="AD132" s="1087"/>
      <c r="AE132" s="1088"/>
      <c r="AF132" s="1089">
        <v>1.9343043129999999</v>
      </c>
      <c r="AG132" s="1087"/>
      <c r="AH132" s="1087"/>
      <c r="AI132" s="1087"/>
      <c r="AJ132" s="1088"/>
      <c r="AK132" s="1089">
        <v>2.119813095</v>
      </c>
      <c r="AL132" s="1087"/>
      <c r="AM132" s="1087"/>
      <c r="AN132" s="1087"/>
      <c r="AO132" s="1088"/>
      <c r="AP132" s="991"/>
      <c r="AQ132" s="992"/>
      <c r="AR132" s="992"/>
      <c r="AS132" s="992"/>
      <c r="AT132" s="1090"/>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1082"/>
      <c r="B133" s="1083"/>
      <c r="C133" s="1083"/>
      <c r="D133" s="1083"/>
      <c r="E133" s="1083"/>
      <c r="F133" s="1083"/>
      <c r="G133" s="1083"/>
      <c r="H133" s="1083"/>
      <c r="I133" s="1083"/>
      <c r="J133" s="1083"/>
      <c r="K133" s="1083"/>
      <c r="L133" s="1083"/>
      <c r="M133" s="1083"/>
      <c r="N133" s="1083"/>
      <c r="O133" s="1083"/>
      <c r="P133" s="1083"/>
      <c r="Q133" s="1083"/>
      <c r="R133" s="1083"/>
      <c r="S133" s="1083"/>
      <c r="T133" s="1083"/>
      <c r="U133" s="1083"/>
      <c r="V133" s="1067" t="s">
        <v>475</v>
      </c>
      <c r="W133" s="1067"/>
      <c r="X133" s="1067"/>
      <c r="Y133" s="1067"/>
      <c r="Z133" s="1068"/>
      <c r="AA133" s="1069">
        <v>0</v>
      </c>
      <c r="AB133" s="1070"/>
      <c r="AC133" s="1070"/>
      <c r="AD133" s="1070"/>
      <c r="AE133" s="1071"/>
      <c r="AF133" s="1069">
        <v>0.8</v>
      </c>
      <c r="AG133" s="1070"/>
      <c r="AH133" s="1070"/>
      <c r="AI133" s="1070"/>
      <c r="AJ133" s="1071"/>
      <c r="AK133" s="1069">
        <v>1.6</v>
      </c>
      <c r="AL133" s="1070"/>
      <c r="AM133" s="1070"/>
      <c r="AN133" s="1070"/>
      <c r="AO133" s="1071"/>
      <c r="AP133" s="1018"/>
      <c r="AQ133" s="1019"/>
      <c r="AR133" s="1019"/>
      <c r="AS133" s="1019"/>
      <c r="AT133" s="1072"/>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sOl1f0dTZG1EEGmMvXNFdT9K6/Vk/Q6FaK/HTjRvENoARa8ZHs5elCHuyBKLyDk6AL/0aiB2eUU0yK8qltTOqg==" saltValue="ykMR77rwOk9JXZrPAO43C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zoomScaleNormal="100" zoomScaleSheetLayoutView="10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476</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mUczUs6JP/NY/R6V30MhsMuGV2w+AYhvT+oE7ptQEQpsKFegIx5dvNVfztaNLnqzPq91xLh/Y8ptPYJpdOLrqQ==" saltValue="jAsKYLABbWQNNn0E8ZpIN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x0QmierHTSA2qToxNWbI0h1AkopZaalT0eGwRDWwARO1Ndm5wB6ppGw1yDsQOU2eDpIYhYzsTPmdSpreuYuDEw==" saltValue="jtl43PcdRgsKTIbJcYFaP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zoomScaleNormal="100" zoomScaleSheetLayoutView="100"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477</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478</v>
      </c>
      <c r="AL6" s="248"/>
      <c r="AM6" s="248"/>
      <c r="AN6" s="248"/>
    </row>
    <row r="7" spans="1:46" ht="13.5" customHeight="1" x14ac:dyDescent="0.15">
      <c r="A7" s="247"/>
      <c r="AK7" s="250"/>
      <c r="AL7" s="251"/>
      <c r="AM7" s="251"/>
      <c r="AN7" s="252"/>
      <c r="AO7" s="1104" t="s">
        <v>479</v>
      </c>
      <c r="AP7" s="253"/>
      <c r="AQ7" s="254" t="s">
        <v>480</v>
      </c>
      <c r="AR7" s="255"/>
    </row>
    <row r="8" spans="1:46" x14ac:dyDescent="0.15">
      <c r="A8" s="247"/>
      <c r="AK8" s="256"/>
      <c r="AL8" s="257"/>
      <c r="AM8" s="257"/>
      <c r="AN8" s="258"/>
      <c r="AO8" s="1105"/>
      <c r="AP8" s="259" t="s">
        <v>481</v>
      </c>
      <c r="AQ8" s="260" t="s">
        <v>482</v>
      </c>
      <c r="AR8" s="261" t="s">
        <v>483</v>
      </c>
    </row>
    <row r="9" spans="1:46" x14ac:dyDescent="0.15">
      <c r="A9" s="247"/>
      <c r="AK9" s="1106" t="s">
        <v>484</v>
      </c>
      <c r="AL9" s="1107"/>
      <c r="AM9" s="1107"/>
      <c r="AN9" s="1108"/>
      <c r="AO9" s="262">
        <v>9538264</v>
      </c>
      <c r="AP9" s="262">
        <v>84147</v>
      </c>
      <c r="AQ9" s="263">
        <v>74190</v>
      </c>
      <c r="AR9" s="264">
        <v>13.4</v>
      </c>
    </row>
    <row r="10" spans="1:46" ht="13.5" customHeight="1" x14ac:dyDescent="0.15">
      <c r="A10" s="247"/>
      <c r="AK10" s="1106" t="s">
        <v>485</v>
      </c>
      <c r="AL10" s="1107"/>
      <c r="AM10" s="1107"/>
      <c r="AN10" s="1108"/>
      <c r="AO10" s="265">
        <v>244313</v>
      </c>
      <c r="AP10" s="265">
        <v>2155</v>
      </c>
      <c r="AQ10" s="266">
        <v>4494</v>
      </c>
      <c r="AR10" s="267">
        <v>-52</v>
      </c>
    </row>
    <row r="11" spans="1:46" ht="13.5" customHeight="1" x14ac:dyDescent="0.15">
      <c r="A11" s="247"/>
      <c r="AK11" s="1106" t="s">
        <v>486</v>
      </c>
      <c r="AL11" s="1107"/>
      <c r="AM11" s="1107"/>
      <c r="AN11" s="1108"/>
      <c r="AO11" s="265">
        <v>22213</v>
      </c>
      <c r="AP11" s="265">
        <v>196</v>
      </c>
      <c r="AQ11" s="266">
        <v>2274</v>
      </c>
      <c r="AR11" s="267">
        <v>-91.4</v>
      </c>
    </row>
    <row r="12" spans="1:46" ht="13.5" customHeight="1" x14ac:dyDescent="0.15">
      <c r="A12" s="247"/>
      <c r="AK12" s="1106" t="s">
        <v>487</v>
      </c>
      <c r="AL12" s="1107"/>
      <c r="AM12" s="1107"/>
      <c r="AN12" s="1108"/>
      <c r="AO12" s="265">
        <v>64352</v>
      </c>
      <c r="AP12" s="265">
        <v>568</v>
      </c>
      <c r="AQ12" s="266">
        <v>23</v>
      </c>
      <c r="AR12" s="267">
        <v>2369.6</v>
      </c>
    </row>
    <row r="13" spans="1:46" ht="13.5" customHeight="1" x14ac:dyDescent="0.15">
      <c r="A13" s="247"/>
      <c r="AK13" s="1106" t="s">
        <v>488</v>
      </c>
      <c r="AL13" s="1107"/>
      <c r="AM13" s="1107"/>
      <c r="AN13" s="1108"/>
      <c r="AO13" s="265">
        <v>130328</v>
      </c>
      <c r="AP13" s="265">
        <v>1150</v>
      </c>
      <c r="AQ13" s="266">
        <v>2538</v>
      </c>
      <c r="AR13" s="267">
        <v>-54.7</v>
      </c>
    </row>
    <row r="14" spans="1:46" ht="13.5" customHeight="1" x14ac:dyDescent="0.15">
      <c r="A14" s="247"/>
      <c r="AK14" s="1106" t="s">
        <v>489</v>
      </c>
      <c r="AL14" s="1107"/>
      <c r="AM14" s="1107"/>
      <c r="AN14" s="1108"/>
      <c r="AO14" s="265">
        <v>243688</v>
      </c>
      <c r="AP14" s="265">
        <v>2150</v>
      </c>
      <c r="AQ14" s="266">
        <v>2009</v>
      </c>
      <c r="AR14" s="267">
        <v>7</v>
      </c>
    </row>
    <row r="15" spans="1:46" ht="13.5" customHeight="1" x14ac:dyDescent="0.15">
      <c r="A15" s="247"/>
      <c r="AK15" s="1109" t="s">
        <v>490</v>
      </c>
      <c r="AL15" s="1110"/>
      <c r="AM15" s="1110"/>
      <c r="AN15" s="1111"/>
      <c r="AO15" s="265">
        <v>-265191</v>
      </c>
      <c r="AP15" s="265">
        <v>-2340</v>
      </c>
      <c r="AQ15" s="266">
        <v>-4396</v>
      </c>
      <c r="AR15" s="267">
        <v>-46.8</v>
      </c>
    </row>
    <row r="16" spans="1:46" x14ac:dyDescent="0.15">
      <c r="A16" s="247"/>
      <c r="AK16" s="1109" t="s">
        <v>177</v>
      </c>
      <c r="AL16" s="1110"/>
      <c r="AM16" s="1110"/>
      <c r="AN16" s="1111"/>
      <c r="AO16" s="265">
        <v>9977967</v>
      </c>
      <c r="AP16" s="265">
        <v>88026</v>
      </c>
      <c r="AQ16" s="266">
        <v>81133</v>
      </c>
      <c r="AR16" s="267">
        <v>8.5</v>
      </c>
    </row>
    <row r="17" spans="1:46" x14ac:dyDescent="0.15">
      <c r="A17" s="247"/>
    </row>
    <row r="18" spans="1:46" x14ac:dyDescent="0.15">
      <c r="A18" s="247"/>
      <c r="AQ18" s="268"/>
      <c r="AR18" s="268"/>
    </row>
    <row r="19" spans="1:46" x14ac:dyDescent="0.15">
      <c r="A19" s="247"/>
      <c r="AK19" s="243" t="s">
        <v>491</v>
      </c>
    </row>
    <row r="20" spans="1:46" x14ac:dyDescent="0.15">
      <c r="A20" s="247"/>
      <c r="AK20" s="269"/>
      <c r="AL20" s="270"/>
      <c r="AM20" s="270"/>
      <c r="AN20" s="271"/>
      <c r="AO20" s="272" t="s">
        <v>492</v>
      </c>
      <c r="AP20" s="273" t="s">
        <v>493</v>
      </c>
      <c r="AQ20" s="274" t="s">
        <v>494</v>
      </c>
      <c r="AR20" s="275"/>
    </row>
    <row r="21" spans="1:46" s="248" customFormat="1" x14ac:dyDescent="0.15">
      <c r="A21" s="276"/>
      <c r="AK21" s="1112" t="s">
        <v>495</v>
      </c>
      <c r="AL21" s="1113"/>
      <c r="AM21" s="1113"/>
      <c r="AN21" s="1114"/>
      <c r="AO21" s="277">
        <v>7.89</v>
      </c>
      <c r="AP21" s="278">
        <v>7.09</v>
      </c>
      <c r="AQ21" s="279">
        <v>0.8</v>
      </c>
      <c r="AS21" s="280"/>
      <c r="AT21" s="276"/>
    </row>
    <row r="22" spans="1:46" s="248" customFormat="1" x14ac:dyDescent="0.15">
      <c r="A22" s="276"/>
      <c r="AK22" s="1112" t="s">
        <v>496</v>
      </c>
      <c r="AL22" s="1113"/>
      <c r="AM22" s="1113"/>
      <c r="AN22" s="1114"/>
      <c r="AO22" s="281">
        <v>99.7</v>
      </c>
      <c r="AP22" s="282">
        <v>99.1</v>
      </c>
      <c r="AQ22" s="283">
        <v>0.6</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03" t="s">
        <v>497</v>
      </c>
      <c r="B26" s="1103"/>
      <c r="C26" s="1103"/>
      <c r="D26" s="1103"/>
      <c r="E26" s="1103"/>
      <c r="F26" s="1103"/>
      <c r="G26" s="1103"/>
      <c r="H26" s="1103"/>
      <c r="I26" s="1103"/>
      <c r="J26" s="1103"/>
      <c r="K26" s="1103"/>
      <c r="L26" s="1103"/>
      <c r="M26" s="1103"/>
      <c r="N26" s="1103"/>
      <c r="O26" s="1103"/>
      <c r="P26" s="1103"/>
      <c r="Q26" s="1103"/>
      <c r="R26" s="1103"/>
      <c r="S26" s="1103"/>
      <c r="T26" s="1103"/>
      <c r="U26" s="1103"/>
      <c r="V26" s="1103"/>
      <c r="W26" s="1103"/>
      <c r="X26" s="1103"/>
      <c r="Y26" s="1103"/>
      <c r="Z26" s="1103"/>
      <c r="AA26" s="1103"/>
      <c r="AB26" s="1103"/>
      <c r="AC26" s="1103"/>
      <c r="AD26" s="1103"/>
      <c r="AE26" s="1103"/>
      <c r="AF26" s="1103"/>
      <c r="AG26" s="1103"/>
      <c r="AH26" s="1103"/>
      <c r="AI26" s="1103"/>
      <c r="AJ26" s="1103"/>
      <c r="AK26" s="1103"/>
      <c r="AL26" s="1103"/>
      <c r="AM26" s="1103"/>
      <c r="AN26" s="1103"/>
      <c r="AO26" s="1103"/>
      <c r="AP26" s="1103"/>
      <c r="AQ26" s="1103"/>
      <c r="AR26" s="1103"/>
      <c r="AS26" s="1103"/>
    </row>
    <row r="27" spans="1:46" x14ac:dyDescent="0.15">
      <c r="A27" s="288"/>
      <c r="AS27" s="243"/>
      <c r="AT27" s="243"/>
    </row>
    <row r="28" spans="1:46" ht="17.25" x14ac:dyDescent="0.15">
      <c r="A28" s="244" t="s">
        <v>498</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499</v>
      </c>
      <c r="AL29" s="248"/>
      <c r="AM29" s="248"/>
      <c r="AN29" s="248"/>
      <c r="AS29" s="290"/>
    </row>
    <row r="30" spans="1:46" ht="13.5" customHeight="1" x14ac:dyDescent="0.15">
      <c r="A30" s="247"/>
      <c r="AK30" s="250"/>
      <c r="AL30" s="251"/>
      <c r="AM30" s="251"/>
      <c r="AN30" s="252"/>
      <c r="AO30" s="1104" t="s">
        <v>479</v>
      </c>
      <c r="AP30" s="253"/>
      <c r="AQ30" s="254" t="s">
        <v>480</v>
      </c>
      <c r="AR30" s="255"/>
    </row>
    <row r="31" spans="1:46" x14ac:dyDescent="0.15">
      <c r="A31" s="247"/>
      <c r="AK31" s="256"/>
      <c r="AL31" s="257"/>
      <c r="AM31" s="257"/>
      <c r="AN31" s="258"/>
      <c r="AO31" s="1105"/>
      <c r="AP31" s="259" t="s">
        <v>481</v>
      </c>
      <c r="AQ31" s="260" t="s">
        <v>482</v>
      </c>
      <c r="AR31" s="261" t="s">
        <v>483</v>
      </c>
    </row>
    <row r="32" spans="1:46" ht="27" customHeight="1" x14ac:dyDescent="0.15">
      <c r="A32" s="247"/>
      <c r="AK32" s="1120" t="s">
        <v>500</v>
      </c>
      <c r="AL32" s="1121"/>
      <c r="AM32" s="1121"/>
      <c r="AN32" s="1122"/>
      <c r="AO32" s="291">
        <v>2069363</v>
      </c>
      <c r="AP32" s="291">
        <v>18256</v>
      </c>
      <c r="AQ32" s="292">
        <v>38069</v>
      </c>
      <c r="AR32" s="293">
        <v>-52</v>
      </c>
    </row>
    <row r="33" spans="1:46" ht="13.5" customHeight="1" x14ac:dyDescent="0.15">
      <c r="A33" s="247"/>
      <c r="AK33" s="1120" t="s">
        <v>501</v>
      </c>
      <c r="AL33" s="1121"/>
      <c r="AM33" s="1121"/>
      <c r="AN33" s="1122"/>
      <c r="AO33" s="291" t="s">
        <v>502</v>
      </c>
      <c r="AP33" s="291" t="s">
        <v>502</v>
      </c>
      <c r="AQ33" s="292" t="s">
        <v>502</v>
      </c>
      <c r="AR33" s="293" t="s">
        <v>502</v>
      </c>
    </row>
    <row r="34" spans="1:46" ht="27" customHeight="1" x14ac:dyDescent="0.15">
      <c r="A34" s="247"/>
      <c r="AK34" s="1120" t="s">
        <v>503</v>
      </c>
      <c r="AL34" s="1121"/>
      <c r="AM34" s="1121"/>
      <c r="AN34" s="1122"/>
      <c r="AO34" s="291" t="s">
        <v>502</v>
      </c>
      <c r="AP34" s="291" t="s">
        <v>502</v>
      </c>
      <c r="AQ34" s="292" t="s">
        <v>502</v>
      </c>
      <c r="AR34" s="293" t="s">
        <v>502</v>
      </c>
    </row>
    <row r="35" spans="1:46" ht="27" customHeight="1" x14ac:dyDescent="0.15">
      <c r="A35" s="247"/>
      <c r="AK35" s="1120" t="s">
        <v>504</v>
      </c>
      <c r="AL35" s="1121"/>
      <c r="AM35" s="1121"/>
      <c r="AN35" s="1122"/>
      <c r="AO35" s="291">
        <v>1227995</v>
      </c>
      <c r="AP35" s="291">
        <v>10833</v>
      </c>
      <c r="AQ35" s="292">
        <v>11274</v>
      </c>
      <c r="AR35" s="293">
        <v>-3.9</v>
      </c>
    </row>
    <row r="36" spans="1:46" ht="27" customHeight="1" x14ac:dyDescent="0.15">
      <c r="A36" s="247"/>
      <c r="AK36" s="1120" t="s">
        <v>505</v>
      </c>
      <c r="AL36" s="1121"/>
      <c r="AM36" s="1121"/>
      <c r="AN36" s="1122"/>
      <c r="AO36" s="291">
        <v>353140</v>
      </c>
      <c r="AP36" s="291">
        <v>3115</v>
      </c>
      <c r="AQ36" s="292">
        <v>1710</v>
      </c>
      <c r="AR36" s="293">
        <v>82.2</v>
      </c>
    </row>
    <row r="37" spans="1:46" ht="13.5" customHeight="1" x14ac:dyDescent="0.15">
      <c r="A37" s="247"/>
      <c r="AK37" s="1120" t="s">
        <v>506</v>
      </c>
      <c r="AL37" s="1121"/>
      <c r="AM37" s="1121"/>
      <c r="AN37" s="1122"/>
      <c r="AO37" s="291">
        <v>2950</v>
      </c>
      <c r="AP37" s="291">
        <v>26</v>
      </c>
      <c r="AQ37" s="292">
        <v>731</v>
      </c>
      <c r="AR37" s="293">
        <v>-96.4</v>
      </c>
    </row>
    <row r="38" spans="1:46" ht="27" customHeight="1" x14ac:dyDescent="0.15">
      <c r="A38" s="247"/>
      <c r="AK38" s="1123" t="s">
        <v>507</v>
      </c>
      <c r="AL38" s="1124"/>
      <c r="AM38" s="1124"/>
      <c r="AN38" s="1125"/>
      <c r="AO38" s="294" t="s">
        <v>502</v>
      </c>
      <c r="AP38" s="294" t="s">
        <v>502</v>
      </c>
      <c r="AQ38" s="295">
        <v>1</v>
      </c>
      <c r="AR38" s="283" t="s">
        <v>502</v>
      </c>
      <c r="AS38" s="290"/>
    </row>
    <row r="39" spans="1:46" x14ac:dyDescent="0.15">
      <c r="A39" s="247"/>
      <c r="AK39" s="1123" t="s">
        <v>508</v>
      </c>
      <c r="AL39" s="1124"/>
      <c r="AM39" s="1124"/>
      <c r="AN39" s="1125"/>
      <c r="AO39" s="291">
        <v>-1279328</v>
      </c>
      <c r="AP39" s="291">
        <v>-11286</v>
      </c>
      <c r="AQ39" s="292">
        <v>-7408</v>
      </c>
      <c r="AR39" s="293">
        <v>52.3</v>
      </c>
      <c r="AS39" s="290"/>
    </row>
    <row r="40" spans="1:46" ht="27" customHeight="1" x14ac:dyDescent="0.15">
      <c r="A40" s="247"/>
      <c r="AK40" s="1120" t="s">
        <v>509</v>
      </c>
      <c r="AL40" s="1121"/>
      <c r="AM40" s="1121"/>
      <c r="AN40" s="1122"/>
      <c r="AO40" s="291">
        <v>-1714996</v>
      </c>
      <c r="AP40" s="291">
        <v>-15130</v>
      </c>
      <c r="AQ40" s="292">
        <v>-32910</v>
      </c>
      <c r="AR40" s="293">
        <v>-54</v>
      </c>
      <c r="AS40" s="290"/>
    </row>
    <row r="41" spans="1:46" x14ac:dyDescent="0.15">
      <c r="A41" s="247"/>
      <c r="AK41" s="1126" t="s">
        <v>287</v>
      </c>
      <c r="AL41" s="1127"/>
      <c r="AM41" s="1127"/>
      <c r="AN41" s="1128"/>
      <c r="AO41" s="291">
        <v>659124</v>
      </c>
      <c r="AP41" s="291">
        <v>5815</v>
      </c>
      <c r="AQ41" s="292">
        <v>11466</v>
      </c>
      <c r="AR41" s="293">
        <v>-49.3</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510</v>
      </c>
    </row>
    <row r="48" spans="1:46" x14ac:dyDescent="0.15">
      <c r="A48" s="247"/>
      <c r="AK48" s="301" t="s">
        <v>511</v>
      </c>
      <c r="AL48" s="301"/>
      <c r="AM48" s="301"/>
      <c r="AN48" s="301"/>
      <c r="AO48" s="301"/>
      <c r="AP48" s="301"/>
      <c r="AQ48" s="302"/>
      <c r="AR48" s="301"/>
    </row>
    <row r="49" spans="1:44" ht="13.5" customHeight="1" x14ac:dyDescent="0.15">
      <c r="A49" s="247"/>
      <c r="AK49" s="303"/>
      <c r="AL49" s="304"/>
      <c r="AM49" s="1115" t="s">
        <v>479</v>
      </c>
      <c r="AN49" s="1117" t="s">
        <v>512</v>
      </c>
      <c r="AO49" s="1118"/>
      <c r="AP49" s="1118"/>
      <c r="AQ49" s="1118"/>
      <c r="AR49" s="1119"/>
    </row>
    <row r="50" spans="1:44" x14ac:dyDescent="0.15">
      <c r="A50" s="247"/>
      <c r="AK50" s="305"/>
      <c r="AL50" s="306"/>
      <c r="AM50" s="1116"/>
      <c r="AN50" s="307" t="s">
        <v>513</v>
      </c>
      <c r="AO50" s="308" t="s">
        <v>514</v>
      </c>
      <c r="AP50" s="309" t="s">
        <v>515</v>
      </c>
      <c r="AQ50" s="310" t="s">
        <v>516</v>
      </c>
      <c r="AR50" s="311" t="s">
        <v>517</v>
      </c>
    </row>
    <row r="51" spans="1:44" x14ac:dyDescent="0.15">
      <c r="A51" s="247"/>
      <c r="AK51" s="303" t="s">
        <v>518</v>
      </c>
      <c r="AL51" s="304"/>
      <c r="AM51" s="312">
        <v>5738563</v>
      </c>
      <c r="AN51" s="313">
        <v>50043</v>
      </c>
      <c r="AO51" s="314">
        <v>-20.6</v>
      </c>
      <c r="AP51" s="315">
        <v>56416</v>
      </c>
      <c r="AQ51" s="316">
        <v>-15</v>
      </c>
      <c r="AR51" s="317">
        <v>-5.6</v>
      </c>
    </row>
    <row r="52" spans="1:44" x14ac:dyDescent="0.15">
      <c r="A52" s="247"/>
      <c r="AK52" s="318"/>
      <c r="AL52" s="319" t="s">
        <v>519</v>
      </c>
      <c r="AM52" s="320">
        <v>2760275</v>
      </c>
      <c r="AN52" s="321">
        <v>24071</v>
      </c>
      <c r="AO52" s="322">
        <v>-28.2</v>
      </c>
      <c r="AP52" s="323">
        <v>32623</v>
      </c>
      <c r="AQ52" s="324">
        <v>-5.5</v>
      </c>
      <c r="AR52" s="325">
        <v>-22.7</v>
      </c>
    </row>
    <row r="53" spans="1:44" x14ac:dyDescent="0.15">
      <c r="A53" s="247"/>
      <c r="AK53" s="303" t="s">
        <v>520</v>
      </c>
      <c r="AL53" s="304"/>
      <c r="AM53" s="312">
        <v>6464810</v>
      </c>
      <c r="AN53" s="313">
        <v>56656</v>
      </c>
      <c r="AO53" s="314">
        <v>13.2</v>
      </c>
      <c r="AP53" s="315">
        <v>49217</v>
      </c>
      <c r="AQ53" s="316">
        <v>-12.8</v>
      </c>
      <c r="AR53" s="317">
        <v>26</v>
      </c>
    </row>
    <row r="54" spans="1:44" x14ac:dyDescent="0.15">
      <c r="A54" s="247"/>
      <c r="AK54" s="318"/>
      <c r="AL54" s="319" t="s">
        <v>519</v>
      </c>
      <c r="AM54" s="320">
        <v>2569458</v>
      </c>
      <c r="AN54" s="321">
        <v>22518</v>
      </c>
      <c r="AO54" s="322">
        <v>-6.5</v>
      </c>
      <c r="AP54" s="323">
        <v>27232</v>
      </c>
      <c r="AQ54" s="324">
        <v>-16.5</v>
      </c>
      <c r="AR54" s="325">
        <v>10</v>
      </c>
    </row>
    <row r="55" spans="1:44" x14ac:dyDescent="0.15">
      <c r="A55" s="247"/>
      <c r="AK55" s="303" t="s">
        <v>521</v>
      </c>
      <c r="AL55" s="304"/>
      <c r="AM55" s="312">
        <v>9965341</v>
      </c>
      <c r="AN55" s="313">
        <v>87704</v>
      </c>
      <c r="AO55" s="314">
        <v>54.8</v>
      </c>
      <c r="AP55" s="315">
        <v>49211</v>
      </c>
      <c r="AQ55" s="316">
        <v>0</v>
      </c>
      <c r="AR55" s="317">
        <v>54.8</v>
      </c>
    </row>
    <row r="56" spans="1:44" x14ac:dyDescent="0.15">
      <c r="A56" s="247"/>
      <c r="AK56" s="318"/>
      <c r="AL56" s="319" t="s">
        <v>519</v>
      </c>
      <c r="AM56" s="320">
        <v>4187762</v>
      </c>
      <c r="AN56" s="321">
        <v>36856</v>
      </c>
      <c r="AO56" s="322">
        <v>63.7</v>
      </c>
      <c r="AP56" s="323">
        <v>28367</v>
      </c>
      <c r="AQ56" s="324">
        <v>4.2</v>
      </c>
      <c r="AR56" s="325">
        <v>59.5</v>
      </c>
    </row>
    <row r="57" spans="1:44" x14ac:dyDescent="0.15">
      <c r="A57" s="247"/>
      <c r="AK57" s="303" t="s">
        <v>522</v>
      </c>
      <c r="AL57" s="304"/>
      <c r="AM57" s="312">
        <v>9886955</v>
      </c>
      <c r="AN57" s="313">
        <v>87222</v>
      </c>
      <c r="AO57" s="314">
        <v>-0.5</v>
      </c>
      <c r="AP57" s="315">
        <v>51738</v>
      </c>
      <c r="AQ57" s="316">
        <v>5.0999999999999996</v>
      </c>
      <c r="AR57" s="317">
        <v>-5.6</v>
      </c>
    </row>
    <row r="58" spans="1:44" x14ac:dyDescent="0.15">
      <c r="A58" s="247"/>
      <c r="AK58" s="318"/>
      <c r="AL58" s="319" t="s">
        <v>519</v>
      </c>
      <c r="AM58" s="320">
        <v>3711066</v>
      </c>
      <c r="AN58" s="321">
        <v>32739</v>
      </c>
      <c r="AO58" s="322">
        <v>-11.2</v>
      </c>
      <c r="AP58" s="323">
        <v>30360</v>
      </c>
      <c r="AQ58" s="324">
        <v>7</v>
      </c>
      <c r="AR58" s="325">
        <v>-18.2</v>
      </c>
    </row>
    <row r="59" spans="1:44" x14ac:dyDescent="0.15">
      <c r="A59" s="247"/>
      <c r="AK59" s="303" t="s">
        <v>523</v>
      </c>
      <c r="AL59" s="304"/>
      <c r="AM59" s="312">
        <v>14704816</v>
      </c>
      <c r="AN59" s="313">
        <v>129727</v>
      </c>
      <c r="AO59" s="314">
        <v>48.7</v>
      </c>
      <c r="AP59" s="315">
        <v>67158</v>
      </c>
      <c r="AQ59" s="316">
        <v>29.8</v>
      </c>
      <c r="AR59" s="317">
        <v>18.899999999999999</v>
      </c>
    </row>
    <row r="60" spans="1:44" x14ac:dyDescent="0.15">
      <c r="A60" s="247"/>
      <c r="AK60" s="318"/>
      <c r="AL60" s="319" t="s">
        <v>519</v>
      </c>
      <c r="AM60" s="320">
        <v>5125316</v>
      </c>
      <c r="AN60" s="321">
        <v>45216</v>
      </c>
      <c r="AO60" s="322">
        <v>38.1</v>
      </c>
      <c r="AP60" s="323">
        <v>42077</v>
      </c>
      <c r="AQ60" s="324">
        <v>38.6</v>
      </c>
      <c r="AR60" s="325">
        <v>-0.5</v>
      </c>
    </row>
    <row r="61" spans="1:44" x14ac:dyDescent="0.15">
      <c r="A61" s="247"/>
      <c r="AK61" s="303" t="s">
        <v>524</v>
      </c>
      <c r="AL61" s="326"/>
      <c r="AM61" s="312">
        <v>9352097</v>
      </c>
      <c r="AN61" s="313">
        <v>82270</v>
      </c>
      <c r="AO61" s="314">
        <v>19.100000000000001</v>
      </c>
      <c r="AP61" s="315">
        <v>54748</v>
      </c>
      <c r="AQ61" s="327">
        <v>1.4</v>
      </c>
      <c r="AR61" s="317">
        <v>17.7</v>
      </c>
    </row>
    <row r="62" spans="1:44" x14ac:dyDescent="0.15">
      <c r="A62" s="247"/>
      <c r="AK62" s="318"/>
      <c r="AL62" s="319" t="s">
        <v>519</v>
      </c>
      <c r="AM62" s="320">
        <v>3670775</v>
      </c>
      <c r="AN62" s="321">
        <v>32280</v>
      </c>
      <c r="AO62" s="322">
        <v>11.2</v>
      </c>
      <c r="AP62" s="323">
        <v>32132</v>
      </c>
      <c r="AQ62" s="324">
        <v>5.6</v>
      </c>
      <c r="AR62" s="325">
        <v>5.6</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d/FLcaiF8atfxUQb0Cvz64bK30njUoopU/PPmB7mxYv4cMxN/ebOyDozgkx/0kLXD7i1fBBp+Mz788zsq0o5qg==" saltValue="Vgun3vCTMP6aYvI4yMDId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476</v>
      </c>
    </row>
    <row r="121" spans="125:125" ht="13.5" hidden="1" customHeight="1" x14ac:dyDescent="0.15">
      <c r="DU121" s="241"/>
    </row>
  </sheetData>
  <sheetProtection algorithmName="SHA-512" hashValue="TMIOqieQSdtpzJZ3tzcgZuYrU0ewkb+Jp0v30crWSFD55HBU93vvAcn0FlsZggBE7pBqFUKGxweJ/rKrMbnv2w==" saltValue="4ZTqEvRktJDotJDKSfnkA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476</v>
      </c>
    </row>
  </sheetData>
  <sheetProtection algorithmName="SHA-512" hashValue="oQcy97FFX1ELBX+u3/54rplxNgWFH/vRrq8jxGF8StzEKXlyYmBsqCo78dVs7EVkCpWAxbuARl7PMBgqqYi8+Q==" saltValue="fX8bNe3tt77Nd6q76Dg0Y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29" t="s">
        <v>3</v>
      </c>
      <c r="D47" s="1129"/>
      <c r="E47" s="1130"/>
      <c r="F47" s="11">
        <v>12.32</v>
      </c>
      <c r="G47" s="12">
        <v>18.13</v>
      </c>
      <c r="H47" s="12">
        <v>20.89</v>
      </c>
      <c r="I47" s="12">
        <v>23.45</v>
      </c>
      <c r="J47" s="13">
        <v>23.79</v>
      </c>
    </row>
    <row r="48" spans="2:10" ht="57.75" customHeight="1" x14ac:dyDescent="0.15">
      <c r="B48" s="14"/>
      <c r="C48" s="1131" t="s">
        <v>4</v>
      </c>
      <c r="D48" s="1131"/>
      <c r="E48" s="1132"/>
      <c r="F48" s="15">
        <v>11.81</v>
      </c>
      <c r="G48" s="16">
        <v>14.58</v>
      </c>
      <c r="H48" s="16">
        <v>11.5</v>
      </c>
      <c r="I48" s="16">
        <v>10.54</v>
      </c>
      <c r="J48" s="17">
        <v>12.4</v>
      </c>
    </row>
    <row r="49" spans="2:10" ht="57.75" customHeight="1" thickBot="1" x14ac:dyDescent="0.2">
      <c r="B49" s="18"/>
      <c r="C49" s="1133" t="s">
        <v>5</v>
      </c>
      <c r="D49" s="1133"/>
      <c r="E49" s="1134"/>
      <c r="F49" s="19" t="s">
        <v>531</v>
      </c>
      <c r="G49" s="20">
        <v>1.89</v>
      </c>
      <c r="H49" s="20" t="s">
        <v>532</v>
      </c>
      <c r="I49" s="20" t="s">
        <v>533</v>
      </c>
      <c r="J49" s="21" t="s">
        <v>534</v>
      </c>
    </row>
    <row r="50" spans="2:10" x14ac:dyDescent="0.15"/>
  </sheetData>
  <sheetProtection algorithmName="SHA-512" hashValue="XuPQutvTXsuh3aDx3gni1av0hCu+ICAys3mcfp3EFwJmK+yRFPbrOpO57N2eJm85mU9xFvj0uejWOxpAJAwlvw==" saltValue="8plZ1ld/Fq4hh8vMfc1g8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Printed>2026-03-06T05:09:57Z</cp:lastPrinted>
  <dcterms:created xsi:type="dcterms:W3CDTF">2026-02-23T07:09:49Z</dcterms:created>
  <dcterms:modified xsi:type="dcterms:W3CDTF">2026-03-16T02:31:57Z</dcterms:modified>
  <cp:category/>
</cp:coreProperties>
</file>