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458829AB-0452-4807-BC97-6A15BDCC964F}"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CW102" i="12"/>
  <c r="DB102" i="12"/>
  <c r="AF88" i="12"/>
  <c r="AU63" i="12"/>
  <c r="AP63" i="12"/>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AM37" i="10"/>
  <c r="U37" i="10"/>
  <c r="C37" i="10"/>
  <c r="BW36"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AM34" i="10" l="1"/>
  <c r="AM35" i="10" s="1"/>
  <c r="BE34" i="10"/>
  <c r="BE35" i="10" l="1"/>
  <c r="BE36" i="10" l="1"/>
  <c r="BE37" i="10" s="1"/>
  <c r="BW34" i="10" l="1"/>
  <c r="BW35"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<sst xmlns="http://schemas.openxmlformats.org/spreadsheetml/2006/main" count="1197" uniqueCount="583">
  <si>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</si>
  <si>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</si>
  <si>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</si>
  <si>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</si>
  <si>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</si>
  <si>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</si>
  <si>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</si>
  <si>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</si>
  <si>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</si>
  <si>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</si>
  <si>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</si>
  <si>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</si>
  <si>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</si>
  <si>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</si>
  <si>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</si>
  <si>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</si>
  <si>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</si>
  <si>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</si>
  <si>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</si>
  <si>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</si>
  <si>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</si>
  <si>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</si>
  <si>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</si>
  <si>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</si>
  <si>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</si>
  <si>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</si>
  <si>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</si>
  <si>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</si>
  <si>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</si>
  <si>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</si>
  <si>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</si>
  <si>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</si>
  <si>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</si>
  <si>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</si>
  <si>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</si>
  <si>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</si>
  <si>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</si>
  <si>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</si>
  <si>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</si>
  <si>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</si>
  <si>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</si>
  <si>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</si>
  <si>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</si>
  <si>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</si>
  <si>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</si>
  <si>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</si>
  <si>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</si>
  <si>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</si>
  <si>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</si>
  <si>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</si>
  <si>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</si>
  <si>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</si>
  <si>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</si>
  <si>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</si>
  <si>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</si>
  <si>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</si>
  <si>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</si>
  <si>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</si>
  <si>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</si>
  <si>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</si>
  <si>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</si>
  <si>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</si>
  <si>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</si>
  <si>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</si>
  <si>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</si>
  <si>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</si>
  <si>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</si>
  <si>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</si>
  <si>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</si>
  <si>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</si>
  <si>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</si>
  <si>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</si>
  <si>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</si>
  <si>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</si>
  <si>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</si>
  <si>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</si>
  <si>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</si>
  <si>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</si>
  <si>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</si>
  <si>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</si>
  <si>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</si>
  <si>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</si>
  <si>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</si>
  <si>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</si>
  <si>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</si>
  <si>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</si>
  <si>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</si>
  <si>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</si>
  <si>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</si>
  <si>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</si>
  <si>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</si>
  <si>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</si>
  <si>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</si>
  <si>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</si>
  <si>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豊田市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</si>
  <si>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</si>
  <si>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</si>
  <si>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</si>
  <si>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</si>
  <si>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</si>
  <si>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</si>
  <si>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</si>
  <si>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</si>
  <si>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</si>
  <si>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</si>
  <si>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</si>
  <si>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</si>
  <si>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</si>
  <si>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</si>
  <si>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</si>
  <si>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</si>
  <si>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</si>
  <si>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</si>
  <si>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</si>
  <si>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</si>
  <si>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</si>
  <si>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</si>
  <si>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</si>
  <si>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</si>
  <si>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</si>
  <si>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</si>
  <si>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</si>
  <si>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</si>
  <si>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</si>
  <si>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</si>
  <si>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</si>
  <si>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</si>
  <si>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</si>
  <si>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</si>
  <si>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</si>
  <si>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</si>
  <si>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</si>
  <si>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</si>
  <si>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</si>
  <si>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</si>
  <si>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</si>
  <si>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</si>
  <si>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</si>
  <si>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</si>
  <si>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</si>
  <si>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</si>
  <si>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</si>
  <si>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</si>
  <si>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</si>
  <si>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</si>
  <si>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</si>
  <si>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</si>
  <si>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</si>
  <si>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</si>
  <si>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</si>
  <si>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</si>
  <si>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</si>
  <si>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</si>
  <si>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</si>
  <si>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</si>
  <si>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</si>
  <si>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</si>
  <si>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</si>
  <si>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</si>
  <si>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</si>
  <si>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</si>
  <si>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</si>
  <si>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</si>
  <si>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</si>
  <si>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</si>
  <si>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</si>
  <si>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</si>
  <si>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</si>
  <si>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</si>
  <si>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</si>
  <si>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</si>
  <si>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</si>
  <si>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</si>
  <si>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</si>
  <si>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</si>
  <si>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</si>
  <si>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</si>
  <si>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</si>
  <si>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</si>
  <si>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</si>
  <si>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</si>
  <si>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</si>
  <si>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</si>
  <si>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</si>
  <si>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</si>
  <si>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</si>
  <si>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</si>
  <si>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</si>
  <si>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</si>
  <si>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</si>
  <si>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</si>
  <si>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</si>
  <si>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</si>
  <si>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</si>
  <si>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</si>
  <si>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</si>
  <si>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</si>
  <si>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</si>
  <si>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</si>
  <si>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</si>
  <si>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</si>
  <si>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</si>
  <si>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</si>
  <si>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愛知県豊田市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</si>
  <si>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</si>
  <si>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</si>
  <si>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</si>
  <si>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</si>
  <si>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</si>
  <si>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</si>
  <si>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</si>
  <si>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</si>
  <si>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</si>
  <si>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</si>
  <si>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</si>
  <si>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</si>
  <si>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</si>
  <si>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</si>
  <si>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</si>
  <si>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</si>
  <si>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</si>
  <si>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</si>
  <si>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</si>
  <si>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</si>
  <si>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</si>
  <si>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</si>
  <si>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</si>
  <si>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</si>
  <si>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</si>
  <si>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</si>
  <si>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</si>
  <si>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</si>
  <si>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</si>
  <si>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</si>
  <si>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</si>
  <si>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</si>
  <si>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</si>
  <si>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</si>
  <si>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</si>
  <si>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</si>
  <si>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</si>
  <si>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</si>
  <si>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</si>
  <si>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</si>
  <si>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</si>
  <si>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</si>
  <si>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</si>
  <si>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</si>
  <si>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</si>
  <si>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</si>
  <si>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</si>
  <si>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</si>
  <si>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</si>
  <si>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</si>
  <si>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</si>
  <si>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</si>
  <si>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</si>
  <si>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</si>
  <si>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</si>
  <si>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</si>
  <si>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</si>
  <si>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</si>
  <si>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</si>
  <si>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</si>
  <si>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</si>
  <si>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</si>
  <si>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</si>
  <si>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</si>
  <si>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</si>
  <si>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</si>
  <si>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</si>
  <si>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</si>
  <si>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</si>
  <si>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</si>
  <si>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</si>
  <si>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</si>
  <si>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</si>
  <si>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</si>
  <si>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</si>
  <si>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</si>
  <si>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</si>
  <si>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</si>
  <si>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</si>
  <si>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</si>
  <si>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</si>
  <si>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</si>
  <si>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</si>
  <si>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</si>
  <si>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</si>
  <si>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</si>
  <si>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</si>
  <si>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</si>
  <si>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</si>
  <si>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</si>
  <si>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</si>
  <si>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</si>
  <si>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</si>
  <si>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</si>
  <si>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</si>
  <si>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</si>
  <si>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</si>
  <si>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</si>
  <si>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</si>
  <si>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</si>
  <si>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</si>
  <si>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</si>
  <si>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</si>
  <si>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</si>
  <si>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</si>
  <si>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</si>
  <si>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</si>
  <si>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</si>
  <si>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</si>
  <si>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</si>
  <si>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</si>
  <si>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</si>
  <si>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</si>
  <si>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</si>
  <si>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</si>
  <si>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</si>
  <si>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</si>
  <si>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</si>
  <si>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</si>
  <si>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</si>
  <si>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</si>
  <si>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</si>
  <si>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</si>
  <si>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</si>
  <si>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</si>
  <si>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</si>
  <si>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</si>
  <si>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</si>
  <si>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</si>
  <si>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</si>
  <si>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</si>
  <si>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</si>
  <si>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</si>
  <si>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</si>
  <si>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</si>
  <si>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</si>
  <si>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</si>
  <si>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</si>
  <si>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</si>
  <si>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</si>
  <si>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</si>
  <si>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</si>
  <si>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</si>
  <si>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</si>
  <si>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</si>
  <si>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</si>
  <si>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</si>
  <si>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</si>
  <si>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</si>
  <si>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</si>
  <si>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愛知県豊田市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</si>
  <si>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</si>
  <si>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</si>
  <si>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</si>
  <si>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</si>
  <si>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</si>
  <si>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</si>
  <si>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</si>
  <si>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</si>
  <si>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</si>
  <si>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</si>
  <si>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</si>
  <si>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</si>
  <si>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</si>
  <si>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</si>
  <si>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</si>
  <si>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</si>
  <si>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</si>
  <si>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</si>
  <si>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</si>
  <si>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</si>
  <si>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水道水源保全事業特別会計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</si>
  <si>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</si>
  <si>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</si>
  <si>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</si>
  <si>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</si>
  <si>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</si>
  <si>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</si>
  <si>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</si>
  <si>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</si>
  <si>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</si>
  <si>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</si>
  <si>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</si>
  <si>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</si>
  <si>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</si>
  <si>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</si>
  <si>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</si>
  <si>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</si>
  <si>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</si>
  <si>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</si>
  <si>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</si>
  <si>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</si>
  <si>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卸売市場特別会計</t>
    <phoneticPr fontId="5"/>
  </si>
  <si>
    <t>法非適用企業</t>
    <phoneticPr fontId="5"/>
  </si>
  <si>
    <t>産業用地造成事業特別会計</t>
    <phoneticPr fontId="5"/>
  </si>
  <si>
    <t>分譲住宅建設事業特別会計</t>
    <phoneticPr fontId="5"/>
  </si>
  <si>
    <t>都市計画事業土地区画整理特別会計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</si>
  <si>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</si>
  <si>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</si>
  <si>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</si>
  <si>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</si>
  <si>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</si>
  <si>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</si>
  <si>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</si>
  <si>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</si>
  <si>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</si>
  <si>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</si>
  <si>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</si>
  <si>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</si>
  <si>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</si>
  <si>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</si>
  <si>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</si>
  <si>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</si>
  <si>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</si>
  <si>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</si>
  <si>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</si>
  <si>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</si>
  <si>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</si>
  <si>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</si>
  <si>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</si>
  <si>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</si>
  <si>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</si>
  <si>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</si>
  <si>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</si>
  <si>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</si>
  <si>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</si>
  <si>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</si>
  <si>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</si>
  <si>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</si>
  <si>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</si>
  <si>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</si>
  <si>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</si>
  <si>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</si>
  <si>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</si>
  <si>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</si>
  <si>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</si>
  <si>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</si>
  <si>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</si>
  <si>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</si>
  <si>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</si>
  <si>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</si>
  <si>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</si>
  <si>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</si>
  <si>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</si>
  <si>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</si>
  <si>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</si>
  <si>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</si>
  <si>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</si>
  <si>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</si>
  <si>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</si>
  <si>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</si>
  <si>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</si>
  <si>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</si>
  <si>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</si>
  <si>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</si>
  <si>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</si>
  <si>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</si>
  <si>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</si>
  <si>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</si>
  <si>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</si>
  <si>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</si>
  <si>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</si>
  <si>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</si>
  <si>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</si>
  <si>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</si>
  <si>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</si>
  <si>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</si>
  <si>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</si>
  <si>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</si>
  <si>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</si>
  <si>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</si>
  <si>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</si>
  <si>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</si>
  <si>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</si>
  <si>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</si>
  <si>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</si>
  <si>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</si>
  <si>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</si>
  <si>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</si>
  <si>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</si>
  <si>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</si>
  <si>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</si>
  <si>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</si>
  <si>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</si>
  <si>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</si>
  <si>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</si>
  <si>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</si>
  <si>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</si>
  <si>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</si>
  <si>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</si>
  <si>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</si>
  <si>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</si>
  <si>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</si>
  <si>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</si>
  <si>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</si>
  <si>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</si>
  <si>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</si>
  <si>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</si>
  <si>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</si>
  <si>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</si>
  <si>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</si>
  <si>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</si>
  <si>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</si>
  <si>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</si>
  <si>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</si>
  <si>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</si>
  <si>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</si>
  <si>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</si>
  <si>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</si>
  <si>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</si>
  <si>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</si>
  <si>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</si>
  <si>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</si>
  <si>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</si>
  <si>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</si>
  <si>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</si>
  <si>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</si>
  <si>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</si>
  <si>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</si>
  <si>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</si>
  <si>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</si>
  <si>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</si>
  <si>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</si>
  <si>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</si>
  <si>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</si>
  <si>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</si>
  <si>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</si>
  <si>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</si>
  <si>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</si>
  <si>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</si>
  <si>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</si>
  <si>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</si>
  <si>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</si>
  <si>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 2.45</t>
  </si>
  <si>
    <t>▲ 0.03</t>
  </si>
  <si>
    <t>水道事業会計</t>
  </si>
  <si>
    <t>一般会計</t>
  </si>
  <si>
    <t>下水道事業会計</t>
  </si>
  <si>
    <t>国民健康保険特別会計</t>
  </si>
  <si>
    <t>介護保険事業特別会計</t>
  </si>
  <si>
    <t>都市計画事業土地区画整理特別会計</t>
  </si>
  <si>
    <t>後期高齢者医療特別会計</t>
  </si>
  <si>
    <t>卸売市場特別会計</t>
  </si>
  <si>
    <t>その他会計（赤字）</t>
  </si>
  <si>
    <t>その他会計（黒字）</t>
  </si>
  <si>
    <t>R02</t>
    <phoneticPr fontId="5"/>
  </si>
  <si>
    <t>R03</t>
    <phoneticPr fontId="5"/>
  </si>
  <si>
    <t>R04</t>
    <phoneticPr fontId="5"/>
  </si>
  <si>
    <t>R05</t>
    <phoneticPr fontId="5"/>
  </si>
  <si>
    <t>R06</t>
    <phoneticPr fontId="5"/>
  </si>
  <si>
    <t>豊田市土地開発公社</t>
    <rPh sb="0" eb="3">
      <t>トヨタシ</t>
    </rPh>
    <rPh sb="3" eb="9">
      <t>トチカイハツコウシャ</t>
    </rPh>
    <phoneticPr fontId="10"/>
  </si>
  <si>
    <t>株式会社旭高原</t>
    <rPh sb="0" eb="4">
      <t>カブシキガイシャ</t>
    </rPh>
    <rPh sb="4" eb="7">
      <t>アサヒコウゲン</t>
    </rPh>
    <phoneticPr fontId="2"/>
  </si>
  <si>
    <t>株式会社三州足助公社</t>
    <rPh sb="4" eb="8">
      <t>サンシュウアスケ</t>
    </rPh>
    <rPh sb="8" eb="10">
      <t>コウシャ</t>
    </rPh>
    <phoneticPr fontId="2"/>
  </si>
  <si>
    <t>株式会社どんぐりの里いなぶ</t>
    <rPh sb="9" eb="10">
      <t>サト</t>
    </rPh>
    <phoneticPr fontId="2"/>
  </si>
  <si>
    <t>株式会社香恋の里</t>
    <rPh sb="4" eb="5">
      <t>カオル</t>
    </rPh>
    <rPh sb="5" eb="6">
      <t>コイ</t>
    </rPh>
    <rPh sb="7" eb="8">
      <t>サト</t>
    </rPh>
    <phoneticPr fontId="2"/>
  </si>
  <si>
    <t>豊田まちづくり株式会社</t>
    <rPh sb="0" eb="2">
      <t>トヨタ</t>
    </rPh>
    <rPh sb="7" eb="11">
      <t>カブシキガイシャ</t>
    </rPh>
    <phoneticPr fontId="10"/>
  </si>
  <si>
    <t>豊田市駅東開発株式会社</t>
    <rPh sb="0" eb="4">
      <t>トヨタシエキ</t>
    </rPh>
    <rPh sb="4" eb="7">
      <t>ヒガシカイハツ</t>
    </rPh>
    <rPh sb="7" eb="11">
      <t>カブシキガイシャ</t>
    </rPh>
    <phoneticPr fontId="10"/>
  </si>
  <si>
    <t>株式会社豊田スタジアム</t>
    <rPh sb="0" eb="4">
      <t>カブシキガイシャ</t>
    </rPh>
    <rPh sb="4" eb="6">
      <t>トヨタ</t>
    </rPh>
    <phoneticPr fontId="10"/>
  </si>
  <si>
    <t>豊田市駅前通り南開発株式会社</t>
    <rPh sb="0" eb="6">
      <t>トヨタシエキマエドオ</t>
    </rPh>
    <rPh sb="7" eb="10">
      <t>ミナミカイハツ</t>
    </rPh>
    <rPh sb="10" eb="14">
      <t>カブシキガイシャ</t>
    </rPh>
    <phoneticPr fontId="10"/>
  </si>
  <si>
    <t>豊田市駅前開発株式会社</t>
    <rPh sb="0" eb="2">
      <t>トヨタ</t>
    </rPh>
    <rPh sb="2" eb="4">
      <t>シエキ</t>
    </rPh>
    <rPh sb="4" eb="5">
      <t>マエ</t>
    </rPh>
    <rPh sb="5" eb="7">
      <t>カイハツ</t>
    </rPh>
    <rPh sb="7" eb="11">
      <t>カブシキガイシャ</t>
    </rPh>
    <phoneticPr fontId="10"/>
  </si>
  <si>
    <t>株式会社豊田ほっとかん</t>
    <rPh sb="0" eb="4">
      <t>カブシキガイシャ</t>
    </rPh>
    <rPh sb="4" eb="6">
      <t>トヨタ</t>
    </rPh>
    <phoneticPr fontId="10"/>
  </si>
  <si>
    <t>公益財団法人豊田市国際交流協会</t>
    <rPh sb="0" eb="6">
      <t>コウエキザイダンホウジン</t>
    </rPh>
    <rPh sb="6" eb="9">
      <t>トヨタシ</t>
    </rPh>
    <rPh sb="9" eb="11">
      <t>コクサイ</t>
    </rPh>
    <rPh sb="11" eb="15">
      <t>コウリュウキョウカイ</t>
    </rPh>
    <phoneticPr fontId="10"/>
  </si>
  <si>
    <t>公益財団法人豊田市地域医療センター</t>
    <rPh sb="6" eb="9">
      <t>トヨタシ</t>
    </rPh>
    <rPh sb="9" eb="11">
      <t>チイキ</t>
    </rPh>
    <rPh sb="11" eb="13">
      <t>イリョウ</t>
    </rPh>
    <phoneticPr fontId="10"/>
  </si>
  <si>
    <t>公益財団法人豊田加茂環境整備公社</t>
    <rPh sb="6" eb="8">
      <t>トヨタ</t>
    </rPh>
    <rPh sb="8" eb="10">
      <t>カモ</t>
    </rPh>
    <rPh sb="10" eb="16">
      <t>カンキョウセイビコウシャ</t>
    </rPh>
    <phoneticPr fontId="10"/>
  </si>
  <si>
    <t>公益財団法人豊田都市交通研究所</t>
    <rPh sb="6" eb="8">
      <t>トヨタ</t>
    </rPh>
    <rPh sb="8" eb="12">
      <t>トシコウツウ</t>
    </rPh>
    <rPh sb="12" eb="15">
      <t>ケンキュウジョ</t>
    </rPh>
    <phoneticPr fontId="10"/>
  </si>
  <si>
    <t>公益財団法人豊田市学校給食協会</t>
    <rPh sb="6" eb="9">
      <t>トヨタシ</t>
    </rPh>
    <rPh sb="9" eb="15">
      <t>ガッコウキュウショクキョウカイ</t>
    </rPh>
    <phoneticPr fontId="10"/>
  </si>
  <si>
    <t>公益財団法人豊田市文化振興財団</t>
    <rPh sb="6" eb="9">
      <t>トヨタシ</t>
    </rPh>
    <rPh sb="9" eb="15">
      <t>ブンカシンコウザイダン</t>
    </rPh>
    <phoneticPr fontId="10"/>
  </si>
  <si>
    <t>公益財団法人豊田市スポーツ協会</t>
    <rPh sb="6" eb="9">
      <t>トヨタシ</t>
    </rPh>
    <rPh sb="13" eb="15">
      <t>キョウカイ</t>
    </rPh>
    <phoneticPr fontId="10"/>
  </si>
  <si>
    <t>一般財団法人豊田市水道サービス協会</t>
    <rPh sb="0" eb="6">
      <t>イッパンザイダンホウジン</t>
    </rPh>
    <rPh sb="6" eb="9">
      <t>トヨタシ</t>
    </rPh>
    <rPh sb="9" eb="11">
      <t>スイドウ</t>
    </rPh>
    <rPh sb="15" eb="17">
      <t>キョウカイ</t>
    </rPh>
    <phoneticPr fontId="10"/>
  </si>
  <si>
    <t>一般社団法人ツーリズムとよた</t>
    <rPh sb="0" eb="6">
      <t>イッパンシャダンホウジン</t>
    </rPh>
    <phoneticPr fontId="2"/>
  </si>
  <si>
    <t>-</t>
    <phoneticPr fontId="2"/>
  </si>
  <si>
    <t>愛知県後期高齢者医療広域連合（一般会計）</t>
    <rPh sb="0" eb="3">
      <t>アイチケン</t>
    </rPh>
    <rPh sb="3" eb="8">
      <t>コウキコウレイシャ</t>
    </rPh>
    <rPh sb="8" eb="12">
      <t>イリョウコウイキ</t>
    </rPh>
    <rPh sb="12" eb="14">
      <t>レンゴウ</t>
    </rPh>
    <rPh sb="15" eb="19">
      <t>イッパンカイケイ</t>
    </rPh>
    <phoneticPr fontId="2"/>
  </si>
  <si>
    <t>愛知県後期高齢者医療広域連合（後期高齢者医療特別会計）</t>
    <rPh sb="0" eb="3">
      <t>アイチケン</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</si>
  <si>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t>
    <phoneticPr fontId="2"/>
  </si>
  <si>
    <t>豊田市公共施設安全安心基金</t>
    <rPh sb="0" eb="3">
      <t>トヨタシ</t>
    </rPh>
    <phoneticPr fontId="5"/>
  </si>
  <si>
    <t>豊田市地域づくり振興基金</t>
    <rPh sb="0" eb="3">
      <t>トヨタシ</t>
    </rPh>
    <phoneticPr fontId="5"/>
  </si>
  <si>
    <t>豊田市教育施設整備基金</t>
    <rPh sb="0" eb="3">
      <t>トヨタシ</t>
    </rPh>
    <phoneticPr fontId="5"/>
  </si>
  <si>
    <t>豊田市保健医療福祉基金</t>
    <rPh sb="0" eb="3">
      <t>トヨタシ</t>
    </rPh>
    <phoneticPr fontId="5"/>
  </si>
  <si>
    <t>豊田市脱炭素社会推進基金</t>
    <rPh sb="0" eb="3">
      <t>トヨタシ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</si>
</sst>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30F-4F4D-BE7A-37C61D0DD6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109142</c:v>
                </c:pt>
                <c:pt idx="1">
                  <c:v>86640</c:v>
                </c:pt>
                <c:pt idx="2">
                  <c:v>75326</c:v>
                </c:pt>
                <c:pt idx="3">
                  <c:v>97264</c:v>
                </c:pt>
                <c:pt idx="4">
                  <c:v>97264</c:v>
                </c:pt>
              </c:numCache>
            </c:numRef>
          </c:val>
          <c:smooth val="0"/>
          <c:extLst>
            <c:ext xmlns:c16="http://schemas.microsoft.com/office/drawing/2014/chart" uri="{C3380CC4-5D6E-409C-BE32-E72D297353CC}">
              <c16:uniqueId val="{00000001-130F-4F4D-BE7A-37C61D0DD6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5.87</c:v>
                </c:pt>
                <c:pt idx="1">
                  <c:v>7.86</c:v>
                </c:pt>
                <c:pt idx="2">
                  <c:v>5.75</c:v>
                </c:pt>
                <c:pt idx="3">
                  <c:v>7.08</c:v>
                </c:pt>
                <c:pt idx="4">
                  <c:v>6</c:v>
                </c:pt>
              </c:numCache>
            </c:numRef>
          </c:val>
          <c:extLst>
            <c:ext xmlns:c16="http://schemas.microsoft.com/office/drawing/2014/chart" uri="{C3380CC4-5D6E-409C-BE32-E72D297353CC}">
              <c16:uniqueId val="{00000000-18ED-4069-BC51-9A706D6A07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28.84</c:v>
                </c:pt>
                <c:pt idx="1">
                  <c:v>28.26</c:v>
                </c:pt>
                <c:pt idx="2">
                  <c:v>33.1</c:v>
                </c:pt>
                <c:pt idx="3">
                  <c:v>26.83</c:v>
                </c:pt>
                <c:pt idx="4">
                  <c:v>30.36</c:v>
                </c:pt>
              </c:numCache>
            </c:numRef>
          </c:val>
          <c:extLst>
            <c:ext xmlns:c16="http://schemas.microsoft.com/office/drawing/2014/chart" uri="{C3380CC4-5D6E-409C-BE32-E72D297353CC}">
              <c16:uniqueId val="{00000001-18ED-4069-BC51-9A706D6A07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-0.54</c:v>
                </c:pt>
                <c:pt idx="1">
                  <c:v>-2.4500000000000002</c:v>
                </c:pt>
                <c:pt idx="2">
                  <c:v>-0.03</c:v>
                </c:pt>
                <c:pt idx="3">
                  <c:v>4.05</c:v>
                </c:pt>
                <c:pt idx="4">
                  <c:v>2.31</c:v>
                </c:pt>
              </c:numCache>
            </c:numRef>
          </c:val>
          <c:smooth val="0"/>
          <c:extLst>
            <c:ext xmlns:c16="http://schemas.microsoft.com/office/drawing/2014/chart" uri="{C3380CC4-5D6E-409C-BE32-E72D297353CC}">
              <c16:uniqueId val="{00000002-18ED-4069-BC51-9A706D6A07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2.16</c:v>
                </c:pt>
                <c:pt idx="2">
                  <c:v>#N/A</c:v>
                </c:pt>
                <c:pt idx="3">
                  <c:v>2.39</c:v>
                </c:pt>
                <c:pt idx="4">
                  <c:v>#N/A</c:v>
                </c:pt>
                <c:pt idx="5">
                  <c:v>0.01</c:v>
                </c:pt>
                <c:pt idx="6">
                  <c:v>#N/A</c:v>
                </c:pt>
                <c:pt idx="7">
                  <c:v>0</c:v>
                </c:pt>
                <c:pt idx="8">
                  <c:v>#N/A</c:v>
                </c:pt>
                <c:pt idx="9">
                  <c:v>0.01</c:v>
                </c:pt>
              </c:numCache>
            </c:numRef>
          </c:val>
          <c:extLst>
            <c:ext xmlns:c16="http://schemas.microsoft.com/office/drawing/2014/chart" uri="{C3380CC4-5D6E-409C-BE32-E72D297353CC}">
              <c16:uniqueId val="{00000000-2572-4D22-A352-7DB5E7F387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72-4D22-A352-7DB5E7F3877D}"/>
            </c:ext>
          </c:extLst>
        </c:ser>
        <c:ser>
          <c:idx val="2"/>
          <c:order val="2"/>
          <c:tx>
            <c:strRef>
              <c:f>データシート!$A$29</c:f>
              <c:strCache>
                <c:ptCount val="1"/>
                <c:pt idx="0">
                  <c:v>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2572-4D22-A352-7DB5E7F3877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572-4D22-A352-7DB5E7F3877D}"/>
            </c:ext>
          </c:extLst>
        </c:ser>
        <c:ser>
          <c:idx val="4"/>
          <c:order val="4"/>
          <c:tx>
            <c:strRef>
              <c:f>データシート!$A$31</c:f>
              <c:strCache>
                <c:ptCount val="1"/>
                <c:pt idx="0">
                  <c:v>都市計画事業土地区画整理特別会計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0.08</c:v>
                </c:pt>
                <c:pt idx="4">
                  <c:v>#N/A</c:v>
                </c:pt>
                <c:pt idx="5">
                  <c:v>0.21</c:v>
                </c:pt>
                <c:pt idx="6">
                  <c:v>#N/A</c:v>
                </c:pt>
                <c:pt idx="7">
                  <c:v>0</c:v>
                </c:pt>
                <c:pt idx="8">
                  <c:v>#N/A</c:v>
                </c:pt>
                <c:pt idx="9">
                  <c:v>0.06</c:v>
                </c:pt>
              </c:numCache>
            </c:numRef>
          </c:val>
          <c:extLst>
            <c:ext xmlns:c16="http://schemas.microsoft.com/office/drawing/2014/chart" uri="{C3380CC4-5D6E-409C-BE32-E72D297353CC}">
              <c16:uniqueId val="{00000004-2572-4D22-A352-7DB5E7F3877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0.3</c:v>
                </c:pt>
                <c:pt idx="4">
                  <c:v>#N/A</c:v>
                </c:pt>
                <c:pt idx="5">
                  <c:v>0.48</c:v>
                </c:pt>
                <c:pt idx="6">
                  <c:v>#N/A</c:v>
                </c:pt>
                <c:pt idx="7">
                  <c:v>0.28999999999999998</c:v>
                </c:pt>
                <c:pt idx="8">
                  <c:v>#N/A</c:v>
                </c:pt>
                <c:pt idx="9">
                  <c:v>0.26</c:v>
                </c:pt>
              </c:numCache>
            </c:numRef>
          </c:val>
          <c:extLst>
            <c:ext xmlns:c16="http://schemas.microsoft.com/office/drawing/2014/chart" uri="{C3380CC4-5D6E-409C-BE32-E72D297353CC}">
              <c16:uniqueId val="{00000005-2572-4D22-A352-7DB5E7F3877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0.46</c:v>
                </c:pt>
                <c:pt idx="2">
                  <c:v>#N/A</c:v>
                </c:pt>
                <c:pt idx="3">
                  <c:v>1.45</c:v>
                </c:pt>
                <c:pt idx="4">
                  <c:v>#N/A</c:v>
                </c:pt>
                <c:pt idx="5">
                  <c:v>0.52</c:v>
                </c:pt>
                <c:pt idx="6">
                  <c:v>#N/A</c:v>
                </c:pt>
                <c:pt idx="7">
                  <c:v>0.42</c:v>
                </c:pt>
                <c:pt idx="8">
                  <c:v>#N/A</c:v>
                </c:pt>
                <c:pt idx="9">
                  <c:v>0.51</c:v>
                </c:pt>
              </c:numCache>
            </c:numRef>
          </c:val>
          <c:extLst>
            <c:ext xmlns:c16="http://schemas.microsoft.com/office/drawing/2014/chart" uri="{C3380CC4-5D6E-409C-BE32-E72D297353CC}">
              <c16:uniqueId val="{00000006-2572-4D22-A352-7DB5E7F3877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c:v>
                </c:pt>
                <c:pt idx="2">
                  <c:v>#N/A</c:v>
                </c:pt>
                <c:pt idx="3">
                  <c:v>3.25</c:v>
                </c:pt>
                <c:pt idx="4">
                  <c:v>#N/A</c:v>
                </c:pt>
                <c:pt idx="5">
                  <c:v>3.26</c:v>
                </c:pt>
                <c:pt idx="6">
                  <c:v>#N/A</c:v>
                </c:pt>
                <c:pt idx="7">
                  <c:v>2.34</c:v>
                </c:pt>
                <c:pt idx="8">
                  <c:v>#N/A</c:v>
                </c:pt>
                <c:pt idx="9">
                  <c:v>2.42</c:v>
                </c:pt>
              </c:numCache>
            </c:numRef>
          </c:val>
          <c:extLst>
            <c:ext xmlns:c16="http://schemas.microsoft.com/office/drawing/2014/chart" uri="{C3380CC4-5D6E-409C-BE32-E72D297353CC}">
              <c16:uniqueId val="{00000007-2572-4D22-A352-7DB5E7F387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5.85</c:v>
                </c:pt>
                <c:pt idx="2">
                  <c:v>#N/A</c:v>
                </c:pt>
                <c:pt idx="3">
                  <c:v>7.85</c:v>
                </c:pt>
                <c:pt idx="4">
                  <c:v>#N/A</c:v>
                </c:pt>
                <c:pt idx="5">
                  <c:v>5.74</c:v>
                </c:pt>
                <c:pt idx="6">
                  <c:v>#N/A</c:v>
                </c:pt>
                <c:pt idx="7">
                  <c:v>7.08</c:v>
                </c:pt>
                <c:pt idx="8">
                  <c:v>#N/A</c:v>
                </c:pt>
                <c:pt idx="9">
                  <c:v>5.99</c:v>
                </c:pt>
              </c:numCache>
            </c:numRef>
          </c:val>
          <c:extLst>
            <c:ext xmlns:c16="http://schemas.microsoft.com/office/drawing/2014/chart" uri="{C3380CC4-5D6E-409C-BE32-E72D297353CC}">
              <c16:uniqueId val="{00000008-2572-4D22-A352-7DB5E7F387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9.24</c:v>
                </c:pt>
                <c:pt idx="2">
                  <c:v>#N/A</c:v>
                </c:pt>
                <c:pt idx="3">
                  <c:v>9.9600000000000009</c:v>
                </c:pt>
                <c:pt idx="4">
                  <c:v>#N/A</c:v>
                </c:pt>
                <c:pt idx="5">
                  <c:v>10.119999999999999</c:v>
                </c:pt>
                <c:pt idx="6">
                  <c:v>#N/A</c:v>
                </c:pt>
                <c:pt idx="7">
                  <c:v>8.2100000000000009</c:v>
                </c:pt>
                <c:pt idx="8">
                  <c:v>#N/A</c:v>
                </c:pt>
                <c:pt idx="9">
                  <c:v>8.06</c:v>
                </c:pt>
              </c:numCache>
            </c:numRef>
          </c:val>
          <c:extLst>
            <c:ext xmlns:c16="http://schemas.microsoft.com/office/drawing/2014/chart" uri="{C3380CC4-5D6E-409C-BE32-E72D297353CC}">
              <c16:uniqueId val="{00000009-2572-4D22-A352-7DB5E7F387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9061</c:v>
                </c:pt>
                <c:pt idx="5">
                  <c:v>8978</c:v>
                </c:pt>
                <c:pt idx="8">
                  <c:v>8462</c:v>
                </c:pt>
                <c:pt idx="11">
                  <c:v>9018</c:v>
                </c:pt>
                <c:pt idx="14">
                  <c:v>6926</c:v>
                </c:pt>
              </c:numCache>
            </c:numRef>
          </c:val>
          <c:extLst>
            <c:ext xmlns:c16="http://schemas.microsoft.com/office/drawing/2014/chart" uri="{C3380CC4-5D6E-409C-BE32-E72D297353CC}">
              <c16:uniqueId val="{00000000-9EE1-44C1-8E6D-9392FA55A7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E1-44C1-8E6D-9392FA55A7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398</c:v>
                </c:pt>
                <c:pt idx="3">
                  <c:v>398</c:v>
                </c:pt>
                <c:pt idx="6">
                  <c:v>399</c:v>
                </c:pt>
                <c:pt idx="9">
                  <c:v>399</c:v>
                </c:pt>
                <c:pt idx="12">
                  <c:v>399</c:v>
                </c:pt>
              </c:numCache>
            </c:numRef>
          </c:val>
          <c:extLst>
            <c:ext xmlns:c16="http://schemas.microsoft.com/office/drawing/2014/chart" uri="{C3380CC4-5D6E-409C-BE32-E72D297353CC}">
              <c16:uniqueId val="{00000002-9EE1-44C1-8E6D-9392FA55A7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E1-44C1-8E6D-9392FA55A7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2317</c:v>
                </c:pt>
                <c:pt idx="3">
                  <c:v>2190</c:v>
                </c:pt>
                <c:pt idx="6">
                  <c:v>2157</c:v>
                </c:pt>
                <c:pt idx="9">
                  <c:v>2407</c:v>
                </c:pt>
                <c:pt idx="12">
                  <c:v>2185</c:v>
                </c:pt>
              </c:numCache>
            </c:numRef>
          </c:val>
          <c:extLst>
            <c:ext xmlns:c16="http://schemas.microsoft.com/office/drawing/2014/chart" uri="{C3380CC4-5D6E-409C-BE32-E72D297353CC}">
              <c16:uniqueId val="{00000004-9EE1-44C1-8E6D-9392FA55A7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E1-44C1-8E6D-9392FA55A7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E1-44C1-8E6D-9392FA55A7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7897</c:v>
                </c:pt>
                <c:pt idx="3">
                  <c:v>7247</c:v>
                </c:pt>
                <c:pt idx="6">
                  <c:v>7745</c:v>
                </c:pt>
                <c:pt idx="9">
                  <c:v>7653</c:v>
                </c:pt>
                <c:pt idx="12">
                  <c:v>7007</c:v>
                </c:pt>
              </c:numCache>
            </c:numRef>
          </c:val>
          <c:extLst>
            <c:ext xmlns:c16="http://schemas.microsoft.com/office/drawing/2014/chart" uri="{C3380CC4-5D6E-409C-BE32-E72D297353CC}">
              <c16:uniqueId val="{00000007-9EE1-44C1-8E6D-9392FA55A7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1551</c:v>
                </c:pt>
                <c:pt idx="2">
                  <c:v>#N/A</c:v>
                </c:pt>
                <c:pt idx="3">
                  <c:v>#N/A</c:v>
                </c:pt>
                <c:pt idx="4">
                  <c:v>857</c:v>
                </c:pt>
                <c:pt idx="5">
                  <c:v>#N/A</c:v>
                </c:pt>
                <c:pt idx="6">
                  <c:v>#N/A</c:v>
                </c:pt>
                <c:pt idx="7">
                  <c:v>1839</c:v>
                </c:pt>
                <c:pt idx="8">
                  <c:v>#N/A</c:v>
                </c:pt>
                <c:pt idx="9">
                  <c:v>#N/A</c:v>
                </c:pt>
                <c:pt idx="10">
                  <c:v>1441</c:v>
                </c:pt>
                <c:pt idx="11">
                  <c:v>#N/A</c:v>
                </c:pt>
                <c:pt idx="12">
                  <c:v>#N/A</c:v>
                </c:pt>
                <c:pt idx="13">
                  <c:v>2665</c:v>
                </c:pt>
                <c:pt idx="14">
                  <c:v>#N/A</c:v>
                </c:pt>
              </c:numCache>
            </c:numRef>
          </c:val>
          <c:smooth val="0"/>
          <c:extLst>
            <c:ext xmlns:c16="http://schemas.microsoft.com/office/drawing/2014/chart" uri="{C3380CC4-5D6E-409C-BE32-E72D297353CC}">
              <c16:uniqueId val="{00000008-9EE1-44C1-8E6D-9392FA55A7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62197</c:v>
                </c:pt>
                <c:pt idx="5">
                  <c:v>58622</c:v>
                </c:pt>
                <c:pt idx="8">
                  <c:v>52388</c:v>
                </c:pt>
                <c:pt idx="11">
                  <c:v>47734</c:v>
                </c:pt>
                <c:pt idx="14">
                  <c:v>41344</c:v>
                </c:pt>
              </c:numCache>
            </c:numRef>
          </c:val>
          <c:extLst>
            <c:ext xmlns:c16="http://schemas.microsoft.com/office/drawing/2014/chart" uri="{C3380CC4-5D6E-409C-BE32-E72D297353CC}">
              <c16:uniqueId val="{00000000-A1D8-463A-B93C-B86CEC546B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19760</c:v>
                </c:pt>
                <c:pt idx="5">
                  <c:v>23889</c:v>
                </c:pt>
                <c:pt idx="8">
                  <c:v>25746</c:v>
                </c:pt>
                <c:pt idx="11">
                  <c:v>23527</c:v>
                </c:pt>
                <c:pt idx="14">
                  <c:v>21297</c:v>
                </c:pt>
              </c:numCache>
            </c:numRef>
          </c:val>
          <c:extLst>
            <c:ext xmlns:c16="http://schemas.microsoft.com/office/drawing/2014/chart" uri="{C3380CC4-5D6E-409C-BE32-E72D297353CC}">
              <c16:uniqueId val="{00000001-A1D8-463A-B93C-B86CEC546B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91303</c:v>
                </c:pt>
                <c:pt idx="5">
                  <c:v>83236</c:v>
                </c:pt>
                <c:pt idx="8">
                  <c:v>97315</c:v>
                </c:pt>
                <c:pt idx="11">
                  <c:v>99571</c:v>
                </c:pt>
                <c:pt idx="14">
                  <c:v>120614</c:v>
                </c:pt>
              </c:numCache>
            </c:numRef>
          </c:val>
          <c:extLst>
            <c:ext xmlns:c16="http://schemas.microsoft.com/office/drawing/2014/chart" uri="{C3380CC4-5D6E-409C-BE32-E72D297353CC}">
              <c16:uniqueId val="{00000002-A1D8-463A-B93C-B86CEC546B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D8-463A-B93C-B86CEC546B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D8-463A-B93C-B86CEC546B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D8-463A-B93C-B86CEC546B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18264</c:v>
                </c:pt>
                <c:pt idx="3">
                  <c:v>18353</c:v>
                </c:pt>
                <c:pt idx="6">
                  <c:v>18308</c:v>
                </c:pt>
                <c:pt idx="9">
                  <c:v>19319</c:v>
                </c:pt>
                <c:pt idx="12">
                  <c:v>19895</c:v>
                </c:pt>
              </c:numCache>
            </c:numRef>
          </c:val>
          <c:extLst>
            <c:ext xmlns:c16="http://schemas.microsoft.com/office/drawing/2014/chart" uri="{C3380CC4-5D6E-409C-BE32-E72D297353CC}">
              <c16:uniqueId val="{00000006-A1D8-463A-B93C-B86CEC546B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1D8-463A-B93C-B86CEC546B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23000</c:v>
                </c:pt>
                <c:pt idx="3">
                  <c:v>21926</c:v>
                </c:pt>
                <c:pt idx="6">
                  <c:v>20821</c:v>
                </c:pt>
                <c:pt idx="9">
                  <c:v>21060</c:v>
                </c:pt>
                <c:pt idx="12">
                  <c:v>21642</c:v>
                </c:pt>
              </c:numCache>
            </c:numRef>
          </c:val>
          <c:extLst>
            <c:ext xmlns:c16="http://schemas.microsoft.com/office/drawing/2014/chart" uri="{C3380CC4-5D6E-409C-BE32-E72D297353CC}">
              <c16:uniqueId val="{00000008-A1D8-463A-B93C-B86CEC546B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7826</c:v>
                </c:pt>
                <c:pt idx="3">
                  <c:v>8329</c:v>
                </c:pt>
                <c:pt idx="6">
                  <c:v>7997</c:v>
                </c:pt>
                <c:pt idx="9">
                  <c:v>5755</c:v>
                </c:pt>
                <c:pt idx="12">
                  <c:v>4338</c:v>
                </c:pt>
              </c:numCache>
            </c:numRef>
          </c:val>
          <c:extLst>
            <c:ext xmlns:c16="http://schemas.microsoft.com/office/drawing/2014/chart" uri="{C3380CC4-5D6E-409C-BE32-E72D297353CC}">
              <c16:uniqueId val="{00000009-A1D8-463A-B93C-B86CEC546B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51656</c:v>
                </c:pt>
                <c:pt idx="3">
                  <c:v>51063</c:v>
                </c:pt>
                <c:pt idx="6">
                  <c:v>47821</c:v>
                </c:pt>
                <c:pt idx="9">
                  <c:v>44102</c:v>
                </c:pt>
                <c:pt idx="12">
                  <c:v>39129</c:v>
                </c:pt>
              </c:numCache>
            </c:numRef>
          </c:val>
          <c:extLst>
            <c:ext xmlns:c16="http://schemas.microsoft.com/office/drawing/2014/chart" uri="{C3380CC4-5D6E-409C-BE32-E72D297353CC}">
              <c16:uniqueId val="{0000000A-A1D8-463A-B93C-B86CEC546B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D8-463A-B93C-B86CEC546B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34900</c:v>
                </c:pt>
                <c:pt idx="1">
                  <c:v>36800</c:v>
                </c:pt>
                <c:pt idx="2">
                  <c:v>41472</c:v>
                </c:pt>
              </c:numCache>
            </c:numRef>
          </c:val>
          <c:extLst>
            <c:ext xmlns:c16="http://schemas.microsoft.com/office/drawing/2014/chart" uri="{C3380CC4-5D6E-409C-BE32-E72D297353CC}">
              <c16:uniqueId val="{00000000-089E-4475-AF6E-4AC6CE7030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2160</c:v>
                </c:pt>
                <c:pt idx="1">
                  <c:v>2162</c:v>
                </c:pt>
                <c:pt idx="2">
                  <c:v>2166</c:v>
                </c:pt>
              </c:numCache>
            </c:numRef>
          </c:val>
          <c:extLst>
            <c:ext xmlns:c16="http://schemas.microsoft.com/office/drawing/2014/chart" uri="{C3380CC4-5D6E-409C-BE32-E72D297353CC}">
              <c16:uniqueId val="{00000001-089E-4475-AF6E-4AC6CE7030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43273</c:v>
                </c:pt>
                <c:pt idx="1">
                  <c:v>40478</c:v>
                </c:pt>
                <c:pt idx="2">
                  <c:v>58947</c:v>
                </c:pt>
              </c:numCache>
            </c:numRef>
          </c:val>
          <c:extLst>
            <c:ext xmlns:c16="http://schemas.microsoft.com/office/drawing/2014/chart" uri="{C3380CC4-5D6E-409C-BE32-E72D297353CC}">
              <c16:uniqueId val="{00000002-089E-4475-AF6E-4AC6CE7030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年度における実質公債費比率（３か年平均）は１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前年よりも比率が０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４ポイント上昇したが、これは災害復旧費等に係る基準財政需要額の減による影響（新規借入額が償還額を下回り地方債残高が減少したため）等によるものである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将来的な負担を注視しながら健全な財政運営を行う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満期一括償還地方債の償還財源としての積立ては行っていない。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年度における将来負担比率は、充当可能財源等が将来負担率を上回るため無い。したがって、健全な財政運営が保たれていると判断できる。</a:t>
          </a:r>
          <a:endParaRPr lang="ja-JP" altLang="ja-JP" sz="1400">
            <a:effectLst/>
          </a:endParaRPr>
        </a:p>
        <a:p>
          <a:r>
            <a:rPr kumimoji="1" lang="ja-JP" altLang="ja-JP" sz="1100">
              <a:solidFill>
                <a:schemeClr val="dk1"/>
              </a:solidFill>
              <a:effectLst/>
              <a:latin typeface="+mn-lt"/>
              <a:ea typeface="+mn-ea"/>
              <a:cs typeface="+mn-cs"/>
            </a:rPr>
            <a:t>　将来負担額は、</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地方債の現在高の減少（△</a:t>
          </a: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億円）や、債務負担行為に基づく支出予定額の減少（△</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億円）により数値が減少した。</a:t>
          </a:r>
          <a:endParaRPr lang="ja-JP" altLang="ja-JP" sz="1400">
            <a:effectLst/>
          </a:endParaRPr>
        </a:p>
        <a:p>
          <a:r>
            <a:rPr kumimoji="1" lang="ja-JP" altLang="ja-JP" sz="1100">
              <a:solidFill>
                <a:schemeClr val="dk1"/>
              </a:solidFill>
              <a:effectLst/>
              <a:latin typeface="+mn-lt"/>
              <a:ea typeface="+mn-ea"/>
              <a:cs typeface="+mn-cs"/>
            </a:rPr>
            <a:t>　また、充当可能財源は、</a:t>
          </a:r>
          <a:r>
            <a:rPr kumimoji="1" lang="ja-JP" altLang="en-US" sz="1100">
              <a:solidFill>
                <a:schemeClr val="dk1"/>
              </a:solidFill>
              <a:effectLst/>
              <a:latin typeface="+mn-lt"/>
              <a:ea typeface="+mn-ea"/>
              <a:cs typeface="+mn-cs"/>
            </a:rPr>
            <a:t>法人市民税額収入を原資として、地域づくり振興基金始め基金への積立てを行ったこと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数値が増加している。</a:t>
          </a:r>
          <a:endParaRPr lang="ja-JP" altLang="ja-JP" sz="1400">
            <a:effectLst/>
          </a:endParaRPr>
        </a:p>
        <a:p>
          <a:r>
            <a:rPr kumimoji="1" lang="ja-JP" altLang="ja-JP" sz="1100">
              <a:solidFill>
                <a:schemeClr val="dk1"/>
              </a:solidFill>
              <a:effectLst/>
              <a:latin typeface="+mn-lt"/>
              <a:ea typeface="+mn-ea"/>
              <a:cs typeface="+mn-cs"/>
            </a:rPr>
            <a:t>　今後も、将来負担額が増加しないよう、より一層の財務体質の強化に向けた取組を進めていく必要がある。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・令和４年度から令和６年度にかけては、法人市民税の増収分や予算執行の残額等を活用し、財政調整基金に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億円、地域課題解決事業、わくわく事業等実施のため地域づくり振興基金に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億円を積み立てた。一方、新型コロナウイルスへの対応や第８次総合計画を推進するため、財政調整基金を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億円取り崩した。結果として、基金全体の残高は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田市は、歳入の柱となる市税収入が経済情勢等の影響を大きく受ける財政構造である。併せて、今後も法人市民税の国税化の影響により恒常的な歳入減が続く見通しであることから、年度間の財政調整を行うための基金の必要性は極めて高い。このため、急激な歳入減があった場合にも、行政サービスができるよう、適切に備え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地域課題解決事業等の財源として地域づくり振興基金の活用を見込む。今後の基金残高は、計画事業を推進するため取崩しによる減少が見込まるが、必要となる金額は適切に積立て、安定的な財政運営のための残高確保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・樹木資源保全基金：樹木資源保全事業の推進を図るため、豊田市樹木保全計画に基づき、樹木の植替え等費用に充当する。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・公共施設安全安心基金：公共施設の長寿命化修繕等に係る経費に充当する。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・脱炭素社会推進基金：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年脱炭素社会の実現、</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CO2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排出量実質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年度比）の実現に向けた施策を加速させるため、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・地域づくり振興基金：地域のまちづくり活動や地域と行政の連携について見直しを行い、より地域に応じたまちづくりを推進するため、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・都心環境計画推進基金：事業の計画的な事業進捗を図るために、豊田市駅駅前整備等の安定的な財源を確保するため、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・都市高速鉄道整備基金：名鉄三河線若林駅付近連続立体交差事業のため、令和９年度にかけて取崩し予定。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・令和５年度は、市税収入の上振れ分等を財源として、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億円を積立てを行った一方で、第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次総合計画を始めとする事業の推進に必要な所要額の確保のため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・令和６年度においても同様に、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・本市は経済情勢や企業業績の変動等により市税収入が大きく変動する歳入構造となっている。法人市民税の減やコロナ禍における財源不足に対応するため、令和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億円の取崩しを行ったほか、リーマンショック後の平成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年度末にかけて同程度の取崩し（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億円））を行った。今後も、行政サービスを維持しつつ安定的な財政運営を行うため、適切な残高を確保することに努め、市税収入の変動に対応していく。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・令和５年度において、財政事業等により市債償還に必要な財源が不足した場合に備えるため基金運用益（利子）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万円を積み立てたことによる増加。令和６年度においても同様に基金運用益を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・基金の運用益の積立てを行う予定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・基金の活用については、税収減があった場合でも、大規模事業の推進や他の財政需要を見極めつつ、着実に公債費予算を確保するため必要な場合は、基金取崩しを行う。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414,750
392,933
918.32
246,518,164
229,444,912
8,196,290
136,620,567
39,117,818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動車関連企業を中心とする法人市民税等の市税収入が多いため、本市は類似団体と比較して、財政力指数の数値は大きく上回っている。企業業績の変動により、令和５年度の法人市民税が減少したことから、翌年度の基準財政収入額が減少し、令和６年度単年度の財政力指数は、０．０５ポイント下降した（Ｒ５　１．５４１→Ｒ６　１．４９１）。３か年平均については、０．０７ポイント上昇した。今後も、景気の変動等に注視しつつ、引き続き財務体質の強化を図る。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105228</xdr:rowOff>
    </xdr:from>
    <xdr:to>
      <xdr:col>23</xdr:col>
      <xdr:colOff>133350</xdr:colOff>
      <xdr:row>36</xdr:row>
      <xdr:rowOff>54428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1059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54428</xdr:rowOff>
    </xdr:from>
    <xdr:to>
      <xdr:col>19</xdr:col>
      <xdr:colOff>133350</xdr:colOff>
      <xdr:row>36</xdr:row>
      <xdr:rowOff>106136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226628"/>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87993</xdr:rowOff>
    </xdr:from>
    <xdr:to>
      <xdr:col>15</xdr:col>
      <xdr:colOff>82550</xdr:colOff>
      <xdr:row>36</xdr:row>
      <xdr:rowOff>106136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0887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87993</xdr:rowOff>
    </xdr:from>
    <xdr:to>
      <xdr:col>11</xdr:col>
      <xdr:colOff>31750</xdr:colOff>
      <xdr:row>35</xdr:row>
      <xdr:rowOff>139700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0887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54428</xdr:rowOff>
    </xdr:from>
    <xdr:to>
      <xdr:col>23</xdr:col>
      <xdr:colOff>184150</xdr:colOff>
      <xdr:row>35</xdr:row>
      <xdr:rowOff>156028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05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34</xdr:row>
      <xdr:rowOff>147155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597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3628</xdr:rowOff>
    </xdr:from>
    <xdr:to>
      <xdr:col>19</xdr:col>
      <xdr:colOff>184150</xdr:colOff>
      <xdr:row>36</xdr:row>
      <xdr:rowOff>105228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115405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94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55336</xdr:rowOff>
    </xdr:from>
    <xdr:to>
      <xdr:col>15</xdr:col>
      <xdr:colOff>133350</xdr:colOff>
      <xdr:row>36</xdr:row>
      <xdr:rowOff>156936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167113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37193</xdr:rowOff>
    </xdr:from>
    <xdr:to>
      <xdr:col>11</xdr:col>
      <xdr:colOff>82550</xdr:colOff>
      <xdr:row>35</xdr:row>
      <xdr:rowOff>138793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148970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88900</xdr:rowOff>
    </xdr:from>
    <xdr:to>
      <xdr:col>7</xdr:col>
      <xdr:colOff>31750</xdr:colOff>
      <xdr:row>36</xdr:row>
      <xdr:rowOff>19050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29227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は、法人市民税の増額等により、前年度から１０．１ポイント改善し、類似団体と比較して高い水準を維持している。令和７年度については、企業業績・為替相場の変動による地方税の減収が見込まれるため、景気の変動等に引き続き注視し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61</xdr:row>
      <xdr:rowOff>139488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191750"/>
          <a:ext cx="838200" cy="40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150071</xdr:rowOff>
    </xdr:from>
    <xdr:to>
      <xdr:col>19</xdr:col>
      <xdr:colOff>133350</xdr:colOff>
      <xdr:row>61</xdr:row>
      <xdr:rowOff>139488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3707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63</xdr:row>
      <xdr:rowOff>134408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37071"/>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63</xdr:row>
      <xdr:rowOff>134408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78371"/>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118127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29015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16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99271</xdr:rowOff>
    </xdr:from>
    <xdr:to>
      <xdr:col>15</xdr:col>
      <xdr:colOff>133350</xdr:colOff>
      <xdr:row>61</xdr:row>
      <xdr:rowOff>29421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39598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23935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169121</xdr:rowOff>
    </xdr:from>
    <xdr:to>
      <xdr:col>7</xdr:col>
      <xdr:colOff>31750</xdr:colOff>
      <xdr:row>62</xdr:row>
      <xdr:rowOff>99271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109448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人口１人当たり人件費は７９，７６</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円となり、類似団体平均の６６，７５５円を上回っている。前年度と比較すると５，３６７円増額した（Ｒ５　７４，４０１円→Ｒ６　７９，７６８円）。人口１人当たり物件費は９３，５６５円となり、類似団体の６３，４２８円及び全国平均の７８，６７３円を大きく上回っている。この要因としては市域が広いことにより公共施設が多く、施設の維持管理費が多く必要となるためと考えられる。なかでも、教育費が２９，６９９円で類似団体の１７，９２６円及び全国平均の２１，３１４円を大幅に上回っている。これを踏まえ、引き続き効率的な施設管理と経費削減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38829</xdr:rowOff>
    </xdr:from>
    <xdr:to>
      <xdr:col>23</xdr:col>
      <xdr:colOff>133350</xdr:colOff>
      <xdr:row>89</xdr:row>
      <xdr:rowOff>163415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126429"/>
          <a:ext cx="838200" cy="2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38829</xdr:rowOff>
    </xdr:from>
    <xdr:to>
      <xdr:col>19</xdr:col>
      <xdr:colOff>133350</xdr:colOff>
      <xdr:row>88</xdr:row>
      <xdr:rowOff>88658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126429"/>
          <a:ext cx="889000" cy="4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10517</xdr:rowOff>
    </xdr:from>
    <xdr:to>
      <xdr:col>15</xdr:col>
      <xdr:colOff>82550</xdr:colOff>
      <xdr:row>88</xdr:row>
      <xdr:rowOff>88658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098117"/>
          <a:ext cx="889000" cy="7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32803</xdr:rowOff>
    </xdr:from>
    <xdr:to>
      <xdr:col>11</xdr:col>
      <xdr:colOff>31750</xdr:colOff>
      <xdr:row>88</xdr:row>
      <xdr:rowOff>10517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948953"/>
          <a:ext cx="889000" cy="1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112615</xdr:rowOff>
    </xdr:from>
    <xdr:to>
      <xdr:col>23</xdr:col>
      <xdr:colOff>184150</xdr:colOff>
      <xdr:row>90</xdr:row>
      <xdr:rowOff>42765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3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8492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26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159479</xdr:rowOff>
    </xdr:from>
    <xdr:to>
      <xdr:col>19</xdr:col>
      <xdr:colOff>184150</xdr:colOff>
      <xdr:row>88</xdr:row>
      <xdr:rowOff>89629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0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74406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162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37858</xdr:rowOff>
    </xdr:from>
    <xdr:to>
      <xdr:col>15</xdr:col>
      <xdr:colOff>133350</xdr:colOff>
      <xdr:row>88</xdr:row>
      <xdr:rowOff>139458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1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124235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1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131167</xdr:rowOff>
    </xdr:from>
    <xdr:to>
      <xdr:col>11</xdr:col>
      <xdr:colOff>82550</xdr:colOff>
      <xdr:row>88</xdr:row>
      <xdr:rowOff>61317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46094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13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153453</xdr:rowOff>
    </xdr:from>
    <xdr:to>
      <xdr:col>7</xdr:col>
      <xdr:colOff>31750</xdr:colOff>
      <xdr:row>87</xdr:row>
      <xdr:rowOff>83603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68380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旧来からの給与体系により経験年数の長い区分においてラスパイレス指数が高い傾向にあり、国水準を０．１上回っている。</a:t>
          </a:r>
          <a:endParaRPr lang="ja-JP" altLang="ja-JP" sz="1400">
            <a:effectLst/>
          </a:endParaRPr>
        </a:p>
        <a:p>
          <a:r>
            <a:rPr kumimoji="1" lang="ja-JP" altLang="ja-JP" sz="1100">
              <a:solidFill>
                <a:schemeClr val="dk1"/>
              </a:solidFill>
              <a:effectLst/>
              <a:latin typeface="+mn-lt"/>
              <a:ea typeface="+mn-ea"/>
              <a:cs typeface="+mn-cs"/>
            </a:rPr>
            <a:t>　上昇の主な要因としては、役職者割合や経験年数分布による職員の構成による影響であると分析している。</a:t>
          </a:r>
          <a:endParaRPr lang="ja-JP" altLang="ja-JP" sz="1400">
            <a:effectLst/>
          </a:endParaRPr>
        </a:p>
        <a:p>
          <a:r>
            <a:rPr kumimoji="1" lang="ja-JP" altLang="ja-JP" sz="1100">
              <a:solidFill>
                <a:schemeClr val="dk1"/>
              </a:solidFill>
              <a:effectLst/>
              <a:latin typeface="+mn-lt"/>
              <a:ea typeface="+mn-ea"/>
              <a:cs typeface="+mn-cs"/>
            </a:rPr>
            <a:t>　適正な給与水準が維持できるよう、給料表の継ぎ足し部分の廃止に向けた取り組みや職員構成の動向を注視しながら適切な運用に努めていく。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87</xdr:row>
      <xdr:rowOff>5556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76463"/>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86</xdr:row>
      <xdr:rowOff>161925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764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86</xdr:row>
      <xdr:rowOff>161925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146844</xdr:rowOff>
    </xdr:from>
    <xdr:to>
      <xdr:col>68</xdr:col>
      <xdr:colOff>152400</xdr:colOff>
      <xdr:row>86</xdr:row>
      <xdr:rowOff>161925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9154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167340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定員適正化計画に基づき、段階的に増員していく。行政職は将来的な業務量削減に向けた取組等の推進のため一定期間の増員を見込むが、業務効率化等で生み出した増員分を優先的に対応が必要な分野へ配分するなどし増員幅を極力抑制する。消防職は救急需要の増加や山村地域の現場対応力の強化のため段階的に増員する。教育保育職は新制度等対応のため一定期間の増員を見込むが、任期付採用職員を活用し増員幅を極力抑制する。技能労務職については一律的な退職補充は行わず、市直営で実施すべき業務を精査し、一部業務の民間委託化を図るとともに、必要最小限の直営体制の維持に向けた適正化を進めていく。</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24674</xdr:rowOff>
    </xdr:from>
    <xdr:to>
      <xdr:col>81</xdr:col>
      <xdr:colOff>44450</xdr:colOff>
      <xdr:row>63</xdr:row>
      <xdr:rowOff>59146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82602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24674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8191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168547</xdr:rowOff>
    </xdr:from>
    <xdr:to>
      <xdr:col>72</xdr:col>
      <xdr:colOff>203200</xdr:colOff>
      <xdr:row>63</xdr:row>
      <xdr:rowOff>17780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79844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151312</xdr:rowOff>
    </xdr:from>
    <xdr:to>
      <xdr:col>68</xdr:col>
      <xdr:colOff>152400</xdr:colOff>
      <xdr:row>62</xdr:row>
      <xdr:rowOff>168547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78121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8346</xdr:rowOff>
    </xdr:from>
    <xdr:to>
      <xdr:col>81</xdr:col>
      <xdr:colOff>95250</xdr:colOff>
      <xdr:row>63</xdr:row>
      <xdr:rowOff>109946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151873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8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145324</xdr:rowOff>
    </xdr:from>
    <xdr:to>
      <xdr:col>77</xdr:col>
      <xdr:colOff>95250</xdr:colOff>
      <xdr:row>63</xdr:row>
      <xdr:rowOff>75474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60251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86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117747</xdr:rowOff>
    </xdr:from>
    <xdr:to>
      <xdr:col>68</xdr:col>
      <xdr:colOff>203200</xdr:colOff>
      <xdr:row>63</xdr:row>
      <xdr:rowOff>47897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32674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令６年度決算では、災害復旧費等に係る基準財政需要額の減少等により前年度から０．４ポイント上昇し、１．６％となった。現状では類似団体や全国平均を下回っており、今後</a:t>
          </a:r>
          <a:r>
            <a:rPr lang="ja-JP" altLang="ja-JP" sz="1100" b="0" i="0" baseline="0">
              <a:solidFill>
                <a:schemeClr val="dk1"/>
              </a:solidFill>
              <a:effectLst/>
              <a:latin typeface="+mn-lt"/>
              <a:ea typeface="+mn-ea"/>
              <a:cs typeface="+mn-cs"/>
            </a:rPr>
            <a:t>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24977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93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846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6793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24977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68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81280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7115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充当可能財源等が将来負担額を上回るため将来負担比率はない。</a:t>
          </a:r>
          <a:endParaRPr lang="ja-JP" altLang="ja-JP" sz="1400">
            <a:effectLst/>
          </a:endParaRPr>
        </a:p>
        <a:p>
          <a:r>
            <a:rPr kumimoji="1" lang="ja-JP" altLang="ja-JP" sz="1100">
              <a:solidFill>
                <a:schemeClr val="dk1"/>
              </a:solidFill>
              <a:effectLst/>
              <a:latin typeface="+mn-lt"/>
              <a:ea typeface="+mn-ea"/>
              <a:cs typeface="+mn-cs"/>
            </a:rPr>
            <a:t>　しかし、今後は、景気の変動等に伴う数値の悪化も懸念されるため、引き続き健全な財政運営の強化に向けた取組を進めていく。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414,750
392,933
918.32
246,518,164
229,444,912
8,196,290
136,620,567
39,117,818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令和６年度決算においては、経常一般財源における法人市民税の増額等により、前年度比－２．６ポイントとなり、類似団体平均と比較すると、５．６ポイント下回っている。</a:t>
          </a:r>
          <a:endParaRPr lang="ja-JP" altLang="ja-JP" sz="1400">
            <a:effectLst/>
          </a:endParaRPr>
        </a:p>
        <a:p>
          <a:r>
            <a:rPr kumimoji="1" lang="ja-JP" altLang="ja-JP" sz="1100">
              <a:solidFill>
                <a:schemeClr val="dk1"/>
              </a:solidFill>
              <a:effectLst/>
              <a:latin typeface="+mn-lt"/>
              <a:ea typeface="+mn-ea"/>
              <a:cs typeface="+mn-cs"/>
            </a:rPr>
            <a:t>　数値は改善したが景気の変動等に影響されたものであるため、今後も引き続き職員の定員適正化計画に基づく適切な定員管理が必要となる。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639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令和６年度決算において、経常一般財源における法人市民税の増加等により、前年度比２．０ポイント改善したが、市域が広く公共施設が多いことから維持管理費が膨らみ類似団体に比べて多い状況にある。</a:t>
          </a:r>
          <a:endParaRPr lang="ja-JP" altLang="ja-JP" sz="1400">
            <a:effectLst/>
          </a:endParaRPr>
        </a:p>
        <a:p>
          <a:r>
            <a:rPr kumimoji="1" lang="ja-JP" altLang="ja-JP" sz="1100">
              <a:solidFill>
                <a:schemeClr val="dk1"/>
              </a:solidFill>
              <a:effectLst/>
              <a:latin typeface="+mn-lt"/>
              <a:ea typeface="+mn-ea"/>
              <a:cs typeface="+mn-cs"/>
            </a:rPr>
            <a:t>　今後も、効率的な施設管理と経費削減を進める必要がある。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435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46990</xdr:rowOff>
    </xdr:from>
    <xdr:to>
      <xdr:col>78</xdr:col>
      <xdr:colOff>69850</xdr:colOff>
      <xdr:row>19</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04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46990</xdr:rowOff>
    </xdr:from>
    <xdr:to>
      <xdr:col>73</xdr:col>
      <xdr:colOff>180975</xdr:colOff>
      <xdr:row>20</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045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5080</xdr:rowOff>
    </xdr:from>
    <xdr:to>
      <xdr:col>69</xdr:col>
      <xdr:colOff>92075</xdr:colOff>
      <xdr:row>20</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34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125730</xdr:rowOff>
    </xdr:from>
    <xdr:to>
      <xdr:col>65</xdr:col>
      <xdr:colOff>53975</xdr:colOff>
      <xdr:row>20</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40657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令和６年度決算においては、経常一般財源における法人市民税の増加等により、数値は前年度比１．３ポイント改善し、依然として類似団体及び全国平均よりも良好な水準を維持している。</a:t>
          </a:r>
          <a:endParaRPr lang="ja-JP" altLang="ja-JP" sz="1400">
            <a:effectLst/>
          </a:endParaRPr>
        </a:p>
        <a:p>
          <a:r>
            <a:rPr kumimoji="1" lang="ja-JP" altLang="ja-JP" sz="1100">
              <a:solidFill>
                <a:schemeClr val="dk1"/>
              </a:solidFill>
              <a:effectLst/>
              <a:latin typeface="+mn-lt"/>
              <a:ea typeface="+mn-ea"/>
              <a:cs typeface="+mn-cs"/>
            </a:rPr>
            <a:t>　今後は、高齢</a:t>
          </a:r>
          <a:r>
            <a:rPr kumimoji="1" lang="ja-JP" altLang="en-US" sz="1100">
              <a:solidFill>
                <a:schemeClr val="dk1"/>
              </a:solidFill>
              <a:effectLst/>
              <a:latin typeface="+mn-lt"/>
              <a:ea typeface="+mn-ea"/>
              <a:cs typeface="+mn-cs"/>
            </a:rPr>
            <a:t>化</a:t>
          </a:r>
          <a:r>
            <a:rPr kumimoji="1" lang="ja-JP" altLang="ja-JP" sz="1100">
              <a:solidFill>
                <a:schemeClr val="dk1"/>
              </a:solidFill>
              <a:effectLst/>
              <a:latin typeface="+mn-lt"/>
              <a:ea typeface="+mn-ea"/>
              <a:cs typeface="+mn-cs"/>
            </a:rPr>
            <a:t>に伴う社会保障関連経費が増加する見込みであることから、扶助費は増加することが予想される。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53</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042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19050</xdr:rowOff>
    </xdr:from>
    <xdr:to>
      <xdr:col>19</xdr:col>
      <xdr:colOff>187325</xdr:colOff>
      <xdr:row>53</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05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19050</xdr:rowOff>
    </xdr:from>
    <xdr:to>
      <xdr:col>15</xdr:col>
      <xdr:colOff>98425</xdr:colOff>
      <xdr:row>54</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05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25400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5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69850</xdr:rowOff>
    </xdr:from>
    <xdr:to>
      <xdr:col>20</xdr:col>
      <xdr:colOff>38100</xdr:colOff>
      <xdr:row>54</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139700</xdr:rowOff>
    </xdr:from>
    <xdr:to>
      <xdr:col>15</xdr:col>
      <xdr:colOff>149225</xdr:colOff>
      <xdr:row>53</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その他の内訳は、維持補修費、投資及び出資金・貸付金と繰出金である。令和６年度決算においては、維持補修費の増加はあったものの、経常一般財源における法人市民税の増加により、前年度比</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今後は公共施設の老朽化に伴い維持補修費が増加することが予想される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社会資本の適切な維持管理に努め、計画的な施設改修</a:t>
          </a:r>
          <a:r>
            <a:rPr kumimoji="1" lang="ja-JP" altLang="en-US" sz="1100">
              <a:solidFill>
                <a:schemeClr val="dk1"/>
              </a:solidFill>
              <a:effectLst/>
              <a:latin typeface="+mn-lt"/>
              <a:ea typeface="+mn-ea"/>
              <a:cs typeface="+mn-cs"/>
            </a:rPr>
            <a:t>を行っていく。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31750</xdr:rowOff>
    </xdr:from>
    <xdr:to>
      <xdr:col>82</xdr:col>
      <xdr:colOff>107950</xdr:colOff>
      <xdr:row>54</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118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54</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9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54</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194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120650</xdr:rowOff>
    </xdr:from>
    <xdr:to>
      <xdr:col>69</xdr:col>
      <xdr:colOff>92075</xdr:colOff>
      <xdr:row>54</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07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152400</xdr:rowOff>
    </xdr:from>
    <xdr:to>
      <xdr:col>82</xdr:col>
      <xdr:colOff>158750</xdr:colOff>
      <xdr:row>53</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120650</xdr:rowOff>
    </xdr:from>
    <xdr:to>
      <xdr:col>78</xdr:col>
      <xdr:colOff>120650</xdr:colOff>
      <xdr:row>54</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7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57150</xdr:rowOff>
    </xdr:from>
    <xdr:to>
      <xdr:col>74</xdr:col>
      <xdr:colOff>31750</xdr:colOff>
      <xdr:row>53</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69850</xdr:rowOff>
    </xdr:from>
    <xdr:to>
      <xdr:col>65</xdr:col>
      <xdr:colOff>53975</xdr:colOff>
      <xdr:row>54</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令和６年度決算においては、経常一般財源における法人市民税の増加等により、前年度比１．５ポイント改善した。</a:t>
          </a:r>
          <a:endParaRPr lang="ja-JP" altLang="ja-JP" sz="1400">
            <a:effectLst/>
          </a:endParaRPr>
        </a:p>
        <a:p>
          <a:r>
            <a:rPr kumimoji="1" lang="ja-JP" altLang="ja-JP" sz="1100">
              <a:solidFill>
                <a:schemeClr val="dk1"/>
              </a:solidFill>
              <a:effectLst/>
              <a:latin typeface="+mn-lt"/>
              <a:ea typeface="+mn-ea"/>
              <a:cs typeface="+mn-cs"/>
            </a:rPr>
            <a:t>　今後も補助金の見直しや適正化を図っていく必要がある。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2945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660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660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29989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0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令和６年度決算においては、前年度比１．６ポイント改善し、類似団体の平均を１０．２ポイントと大幅に下回っており、安定した数値を維持している。今後</a:t>
          </a:r>
          <a:r>
            <a:rPr lang="ja-JP" altLang="ja-JP" sz="1100" b="0" i="0" baseline="0">
              <a:solidFill>
                <a:schemeClr val="dk1"/>
              </a:solidFill>
              <a:effectLst/>
              <a:latin typeface="+mn-lt"/>
              <a:ea typeface="+mn-ea"/>
              <a:cs typeface="+mn-cs"/>
            </a:rPr>
            <a:t>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104140</xdr:rowOff>
    </xdr:from>
    <xdr:to>
      <xdr:col>24</xdr:col>
      <xdr:colOff>25400</xdr:colOff>
      <xdr:row>73</xdr:row>
      <xdr:rowOff>54610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4485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39370</xdr:rowOff>
    </xdr:from>
    <xdr:to>
      <xdr:col>19</xdr:col>
      <xdr:colOff>187325</xdr:colOff>
      <xdr:row>73</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555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39370</xdr:rowOff>
    </xdr:from>
    <xdr:to>
      <xdr:col>15</xdr:col>
      <xdr:colOff>98425</xdr:colOff>
      <xdr:row>73</xdr:row>
      <xdr:rowOff>92710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555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92710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53340</xdr:rowOff>
    </xdr:from>
    <xdr:to>
      <xdr:col>24</xdr:col>
      <xdr:colOff>76200</xdr:colOff>
      <xdr:row>72</xdr:row>
      <xdr:rowOff>154940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133367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3810</xdr:rowOff>
    </xdr:from>
    <xdr:to>
      <xdr:col>20</xdr:col>
      <xdr:colOff>38100</xdr:colOff>
      <xdr:row>73</xdr:row>
      <xdr:rowOff>105410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115587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28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160020</xdr:rowOff>
    </xdr:from>
    <xdr:to>
      <xdr:col>15</xdr:col>
      <xdr:colOff>149225</xdr:colOff>
      <xdr:row>73</xdr:row>
      <xdr:rowOff>90170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100347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41910</xdr:rowOff>
    </xdr:from>
    <xdr:to>
      <xdr:col>11</xdr:col>
      <xdr:colOff>60325</xdr:colOff>
      <xdr:row>73</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41910</xdr:rowOff>
    </xdr:from>
    <xdr:to>
      <xdr:col>6</xdr:col>
      <xdr:colOff>171450</xdr:colOff>
      <xdr:row>73</xdr:row>
      <xdr:rowOff>143510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153687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令和６年度決算においては、法人市民税の増加等による経常一般財源の減少により、前年度比８．５ポイント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数値は改善したが景気の変動等に影響されたものであるため、今後も社会情勢等を注視しつつ、財務体質の強化に取り組む必要がある。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24130</xdr:rowOff>
    </xdr:from>
    <xdr:to>
      <xdr:col>82</xdr:col>
      <xdr:colOff>107950</xdr:colOff>
      <xdr:row>75</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53998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31750</xdr:rowOff>
    </xdr:from>
    <xdr:to>
      <xdr:col>78</xdr:col>
      <xdr:colOff>69850</xdr:colOff>
      <xdr:row>75</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7190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31750</xdr:rowOff>
    </xdr:from>
    <xdr:to>
      <xdr:col>73</xdr:col>
      <xdr:colOff>180975</xdr:colOff>
      <xdr:row>76</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71905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76</xdr:row>
      <xdr:rowOff>134620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9209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144780</xdr:rowOff>
    </xdr:from>
    <xdr:to>
      <xdr:col>82</xdr:col>
      <xdr:colOff>158750</xdr:colOff>
      <xdr:row>73</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53357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125730</xdr:rowOff>
    </xdr:from>
    <xdr:to>
      <xdr:col>78</xdr:col>
      <xdr:colOff>120650</xdr:colOff>
      <xdr:row>75</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66057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152400</xdr:rowOff>
    </xdr:from>
    <xdr:to>
      <xdr:col>74</xdr:col>
      <xdr:colOff>31750</xdr:colOff>
      <xdr:row>74</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92727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61925</xdr:rowOff>
    </xdr:from>
    <xdr:to>
      <xdr:col>29</xdr:col>
      <xdr:colOff>127000</xdr:colOff>
      <xdr:row>14</xdr:row>
      <xdr:rowOff>111874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8400"/>
          <a:ext cx="647700" cy="22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111874</xdr:rowOff>
    </xdr:from>
    <xdr:to>
      <xdr:col>26</xdr:col>
      <xdr:colOff>50800</xdr:colOff>
      <xdr:row>14</xdr:row>
      <xdr:rowOff>160566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59799"/>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156108</xdr:rowOff>
    </xdr:from>
    <xdr:to>
      <xdr:col>22</xdr:col>
      <xdr:colOff>114300</xdr:colOff>
      <xdr:row>14</xdr:row>
      <xdr:rowOff>160566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04033"/>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156108</xdr:rowOff>
    </xdr:from>
    <xdr:to>
      <xdr:col>18</xdr:col>
      <xdr:colOff>177800</xdr:colOff>
      <xdr:row>15</xdr:row>
      <xdr:rowOff>45199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04033"/>
          <a:ext cx="698500" cy="6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11125</xdr:rowOff>
    </xdr:from>
    <xdr:to>
      <xdr:col>29</xdr:col>
      <xdr:colOff>177800</xdr:colOff>
      <xdr:row>13</xdr:row>
      <xdr:rowOff>112725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7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27652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61074</xdr:rowOff>
    </xdr:from>
    <xdr:to>
      <xdr:col>26</xdr:col>
      <xdr:colOff>101600</xdr:colOff>
      <xdr:row>14</xdr:row>
      <xdr:rowOff>162674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109766</xdr:rowOff>
    </xdr:from>
    <xdr:to>
      <xdr:col>22</xdr:col>
      <xdr:colOff>165100</xdr:colOff>
      <xdr:row>15</xdr:row>
      <xdr:rowOff>39916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50093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105308</xdr:rowOff>
    </xdr:from>
    <xdr:to>
      <xdr:col>19</xdr:col>
      <xdr:colOff>38100</xdr:colOff>
      <xdr:row>15</xdr:row>
      <xdr:rowOff>35458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3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45635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165849</xdr:rowOff>
    </xdr:from>
    <xdr:to>
      <xdr:col>15</xdr:col>
      <xdr:colOff>101600</xdr:colOff>
      <xdr:row>15</xdr:row>
      <xdr:rowOff>95999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1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106176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8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320281</xdr:rowOff>
    </xdr:from>
    <xdr:to>
      <xdr:col>29</xdr:col>
      <xdr:colOff>127000</xdr:colOff>
      <xdr:row>36</xdr:row>
      <xdr:rowOff>90233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0631"/>
          <a:ext cx="647700" cy="11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54458</xdr:rowOff>
    </xdr:from>
    <xdr:to>
      <xdr:col>26</xdr:col>
      <xdr:colOff>50800</xdr:colOff>
      <xdr:row>36</xdr:row>
      <xdr:rowOff>90233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07708"/>
          <a:ext cx="698500" cy="3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54458</xdr:rowOff>
    </xdr:from>
    <xdr:to>
      <xdr:col>22</xdr:col>
      <xdr:colOff>114300</xdr:colOff>
      <xdr:row>36</xdr:row>
      <xdr:rowOff>144183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07708"/>
          <a:ext cx="698500" cy="8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82194</xdr:rowOff>
    </xdr:from>
    <xdr:to>
      <xdr:col>18</xdr:col>
      <xdr:colOff>177800</xdr:colOff>
      <xdr:row>36</xdr:row>
      <xdr:rowOff>144183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35444"/>
          <a:ext cx="698500" cy="6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269481</xdr:rowOff>
    </xdr:from>
    <xdr:to>
      <xdr:col>29</xdr:col>
      <xdr:colOff>177800</xdr:colOff>
      <xdr:row>36</xdr:row>
      <xdr:rowOff>28181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241558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39433</xdr:rowOff>
    </xdr:from>
    <xdr:to>
      <xdr:col>26</xdr:col>
      <xdr:colOff>101600</xdr:colOff>
      <xdr:row>36</xdr:row>
      <xdr:rowOff>141033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2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125810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3658</xdr:rowOff>
    </xdr:from>
    <xdr:to>
      <xdr:col>22</xdr:col>
      <xdr:colOff>165100</xdr:colOff>
      <xdr:row>36</xdr:row>
      <xdr:rowOff>105258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90035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93383</xdr:rowOff>
    </xdr:from>
    <xdr:to>
      <xdr:col>19</xdr:col>
      <xdr:colOff>38100</xdr:colOff>
      <xdr:row>37</xdr:row>
      <xdr:rowOff>23533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8310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31394</xdr:rowOff>
    </xdr:from>
    <xdr:to>
      <xdr:col>15</xdr:col>
      <xdr:colOff>101600</xdr:colOff>
      <xdr:row>36</xdr:row>
      <xdr:rowOff>132994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117771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414,750
392,933
918.32
246,518,164
229,444,912
8,196,290
136,620,567
39,117,818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128596</xdr:rowOff>
    </xdr:from>
    <xdr:to>
      <xdr:col>24</xdr:col>
      <xdr:colOff>63500</xdr:colOff>
      <xdr:row>35</xdr:row>
      <xdr:rowOff>45092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86446"/>
          <a:ext cx="838200" cy="25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157694</xdr:rowOff>
    </xdr:from>
    <xdr:to>
      <xdr:col>19</xdr:col>
      <xdr:colOff>177800</xdr:colOff>
      <xdr:row>35</xdr:row>
      <xdr:rowOff>45092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86994"/>
          <a:ext cx="889000" cy="5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157694</xdr:rowOff>
    </xdr:from>
    <xdr:to>
      <xdr:col>15</xdr:col>
      <xdr:colOff>50800</xdr:colOff>
      <xdr:row>35</xdr:row>
      <xdr:rowOff>8549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86994"/>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8549</xdr:rowOff>
    </xdr:from>
    <xdr:to>
      <xdr:col>10</xdr:col>
      <xdr:colOff>114300</xdr:colOff>
      <xdr:row>35</xdr:row>
      <xdr:rowOff>91825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9299"/>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77796</xdr:rowOff>
    </xdr:from>
    <xdr:to>
      <xdr:col>24</xdr:col>
      <xdr:colOff>114300</xdr:colOff>
      <xdr:row>34</xdr:row>
      <xdr:rowOff>7946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100673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165742</xdr:rowOff>
    </xdr:from>
    <xdr:to>
      <xdr:col>20</xdr:col>
      <xdr:colOff>38100</xdr:colOff>
      <xdr:row>35</xdr:row>
      <xdr:rowOff>95892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112419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106894</xdr:rowOff>
    </xdr:from>
    <xdr:to>
      <xdr:col>15</xdr:col>
      <xdr:colOff>101600</xdr:colOff>
      <xdr:row>35</xdr:row>
      <xdr:rowOff>37044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53571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129199</xdr:rowOff>
    </xdr:from>
    <xdr:to>
      <xdr:col>10</xdr:col>
      <xdr:colOff>165100</xdr:colOff>
      <xdr:row>35</xdr:row>
      <xdr:rowOff>59349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75876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3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41025</xdr:rowOff>
    </xdr:from>
    <xdr:to>
      <xdr:col>6</xdr:col>
      <xdr:colOff>38100</xdr:colOff>
      <xdr:row>35</xdr:row>
      <xdr:rowOff>142625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159152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152130</xdr:rowOff>
    </xdr:from>
    <xdr:to>
      <xdr:col>24</xdr:col>
      <xdr:colOff>63500</xdr:colOff>
      <xdr:row>52</xdr:row>
      <xdr:rowOff>25857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8724630"/>
          <a:ext cx="838200" cy="2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75120</xdr:rowOff>
    </xdr:from>
    <xdr:to>
      <xdr:col>19</xdr:col>
      <xdr:colOff>177800</xdr:colOff>
      <xdr:row>52</xdr:row>
      <xdr:rowOff>25857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8819070"/>
          <a:ext cx="889000" cy="1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75120</xdr:rowOff>
    </xdr:from>
    <xdr:to>
      <xdr:col>15</xdr:col>
      <xdr:colOff>50800</xdr:colOff>
      <xdr:row>52</xdr:row>
      <xdr:rowOff>42145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8819070"/>
          <a:ext cx="889000" cy="1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42145</xdr:rowOff>
    </xdr:from>
    <xdr:to>
      <xdr:col>10</xdr:col>
      <xdr:colOff>114300</xdr:colOff>
      <xdr:row>52</xdr:row>
      <xdr:rowOff>153559</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8957545"/>
          <a:ext cx="889000" cy="1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101330</xdr:rowOff>
    </xdr:from>
    <xdr:to>
      <xdr:col>24</xdr:col>
      <xdr:colOff>114300</xdr:colOff>
      <xdr:row>51</xdr:row>
      <xdr:rowOff>31480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8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54357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6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146507</xdr:rowOff>
    </xdr:from>
    <xdr:to>
      <xdr:col>20</xdr:col>
      <xdr:colOff>38100</xdr:colOff>
      <xdr:row>52</xdr:row>
      <xdr:rowOff>76657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88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93184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86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24320</xdr:rowOff>
    </xdr:from>
    <xdr:to>
      <xdr:col>15</xdr:col>
      <xdr:colOff>101600</xdr:colOff>
      <xdr:row>51</xdr:row>
      <xdr:rowOff>125920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87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142447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5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162795</xdr:rowOff>
    </xdr:from>
    <xdr:to>
      <xdr:col>10</xdr:col>
      <xdr:colOff>165100</xdr:colOff>
      <xdr:row>52</xdr:row>
      <xdr:rowOff>92945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89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109472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6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102759</xdr:rowOff>
    </xdr:from>
    <xdr:to>
      <xdr:col>6</xdr:col>
      <xdr:colOff>38100</xdr:colOff>
      <xdr:row>53</xdr:row>
      <xdr:rowOff>32909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0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49436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879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147975</xdr:rowOff>
    </xdr:from>
    <xdr:to>
      <xdr:col>24</xdr:col>
      <xdr:colOff>63500</xdr:colOff>
      <xdr:row>77</xdr:row>
      <xdr:rowOff>41128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78175"/>
          <a:ext cx="838200" cy="6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41128</xdr:rowOff>
    </xdr:from>
    <xdr:to>
      <xdr:col>19</xdr:col>
      <xdr:colOff>177800</xdr:colOff>
      <xdr:row>77</xdr:row>
      <xdr:rowOff>61565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42778"/>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17810</xdr:rowOff>
    </xdr:from>
    <xdr:to>
      <xdr:col>15</xdr:col>
      <xdr:colOff>50800</xdr:colOff>
      <xdr:row>77</xdr:row>
      <xdr:rowOff>61565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19460"/>
          <a:ext cx="889000" cy="4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17810</xdr:rowOff>
    </xdr:from>
    <xdr:to>
      <xdr:col>10</xdr:col>
      <xdr:colOff>114300</xdr:colOff>
      <xdr:row>77</xdr:row>
      <xdr:rowOff>104724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19460"/>
          <a:ext cx="8890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97175</xdr:rowOff>
    </xdr:from>
    <xdr:to>
      <xdr:col>24</xdr:col>
      <xdr:colOff>114300</xdr:colOff>
      <xdr:row>77</xdr:row>
      <xdr:rowOff>27325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120052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7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161778</xdr:rowOff>
    </xdr:from>
    <xdr:to>
      <xdr:col>20</xdr:col>
      <xdr:colOff>38100</xdr:colOff>
      <xdr:row>77</xdr:row>
      <xdr:rowOff>91928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9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108455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10765</xdr:rowOff>
    </xdr:from>
    <xdr:to>
      <xdr:col>15</xdr:col>
      <xdr:colOff>101600</xdr:colOff>
      <xdr:row>77</xdr:row>
      <xdr:rowOff>112365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128892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8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138460</xdr:rowOff>
    </xdr:from>
    <xdr:to>
      <xdr:col>10</xdr:col>
      <xdr:colOff>165100</xdr:colOff>
      <xdr:row>77</xdr:row>
      <xdr:rowOff>68610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85138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4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53924</xdr:rowOff>
    </xdr:from>
    <xdr:to>
      <xdr:col>6</xdr:col>
      <xdr:colOff>38100</xdr:colOff>
      <xdr:row>77</xdr:row>
      <xdr:rowOff>155524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146651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23594</xdr:rowOff>
    </xdr:from>
    <xdr:to>
      <xdr:col>24</xdr:col>
      <xdr:colOff>62865</xdr:colOff>
      <xdr:row>97</xdr:row>
      <xdr:rowOff>16858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25544"/>
          <a:ext cx="1270" cy="1021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20685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16858</xdr:rowOff>
    </xdr:from>
    <xdr:to>
      <xdr:col>24</xdr:col>
      <xdr:colOff>152400</xdr:colOff>
      <xdr:row>97</xdr:row>
      <xdr:rowOff>16858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141721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0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23594</xdr:rowOff>
    </xdr:from>
    <xdr:to>
      <xdr:col>24</xdr:col>
      <xdr:colOff>152400</xdr:colOff>
      <xdr:row>91</xdr:row>
      <xdr:rowOff>23594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2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138626</xdr:rowOff>
    </xdr:from>
    <xdr:to>
      <xdr:col>24</xdr:col>
      <xdr:colOff>63500</xdr:colOff>
      <xdr:row>97</xdr:row>
      <xdr:rowOff>53952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97826"/>
          <a:ext cx="838200" cy="8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125021</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69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102144</xdr:rowOff>
    </xdr:from>
    <xdr:to>
      <xdr:col>24</xdr:col>
      <xdr:colOff>114300</xdr:colOff>
      <xdr:row>95</xdr:row>
      <xdr:rowOff>32294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53952</xdr:rowOff>
    </xdr:from>
    <xdr:to>
      <xdr:col>19</xdr:col>
      <xdr:colOff>177800</xdr:colOff>
      <xdr:row>97</xdr:row>
      <xdr:rowOff>87213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84602"/>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156132</xdr:rowOff>
    </xdr:from>
    <xdr:to>
      <xdr:col>20</xdr:col>
      <xdr:colOff>38100</xdr:colOff>
      <xdr:row>95</xdr:row>
      <xdr:rowOff>86282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102809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7790</xdr:rowOff>
    </xdr:from>
    <xdr:to>
      <xdr:col>15</xdr:col>
      <xdr:colOff>50800</xdr:colOff>
      <xdr:row>97</xdr:row>
      <xdr:rowOff>87213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8440"/>
          <a:ext cx="889000" cy="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44514</xdr:rowOff>
    </xdr:from>
    <xdr:to>
      <xdr:col>15</xdr:col>
      <xdr:colOff>101600</xdr:colOff>
      <xdr:row>95</xdr:row>
      <xdr:rowOff>146114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162641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7790</xdr:rowOff>
    </xdr:from>
    <xdr:to>
      <xdr:col>10</xdr:col>
      <xdr:colOff>114300</xdr:colOff>
      <xdr:row>98</xdr:row>
      <xdr:rowOff>498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8440"/>
          <a:ext cx="889000" cy="16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139871</xdr:rowOff>
    </xdr:from>
    <xdr:to>
      <xdr:col>10</xdr:col>
      <xdr:colOff>165100</xdr:colOff>
      <xdr:row>95</xdr:row>
      <xdr:rowOff>70021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86548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161122</xdr:rowOff>
    </xdr:from>
    <xdr:to>
      <xdr:col>6</xdr:col>
      <xdr:colOff>38100</xdr:colOff>
      <xdr:row>96</xdr:row>
      <xdr:rowOff>91272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107799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87826</xdr:rowOff>
    </xdr:from>
    <xdr:to>
      <xdr:col>24</xdr:col>
      <xdr:colOff>114300</xdr:colOff>
      <xdr:row>97</xdr:row>
      <xdr:rowOff>17976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2753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6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3152</xdr:rowOff>
    </xdr:from>
    <xdr:to>
      <xdr:col>20</xdr:col>
      <xdr:colOff>38100</xdr:colOff>
      <xdr:row>97</xdr:row>
      <xdr:rowOff>104752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95879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36413</xdr:rowOff>
    </xdr:from>
    <xdr:to>
      <xdr:col>15</xdr:col>
      <xdr:colOff>101600</xdr:colOff>
      <xdr:row>97</xdr:row>
      <xdr:rowOff>138013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129140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128440</xdr:rowOff>
    </xdr:from>
    <xdr:to>
      <xdr:col>10</xdr:col>
      <xdr:colOff>165100</xdr:colOff>
      <xdr:row>97</xdr:row>
      <xdr:rowOff>58590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49717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121148</xdr:rowOff>
    </xdr:from>
    <xdr:to>
      <xdr:col>6</xdr:col>
      <xdr:colOff>38100</xdr:colOff>
      <xdr:row>98</xdr:row>
      <xdr:rowOff>51298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42425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51700</xdr:rowOff>
    </xdr:from>
    <xdr:to>
      <xdr:col>55</xdr:col>
      <xdr:colOff>0</xdr:colOff>
      <xdr:row>36</xdr:row>
      <xdr:rowOff>96135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23900"/>
          <a:ext cx="838200" cy="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16430</xdr:rowOff>
    </xdr:from>
    <xdr:to>
      <xdr:col>50</xdr:col>
      <xdr:colOff>114300</xdr:colOff>
      <xdr:row>36</xdr:row>
      <xdr:rowOff>51700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188630"/>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16430</xdr:rowOff>
    </xdr:from>
    <xdr:to>
      <xdr:col>45</xdr:col>
      <xdr:colOff>177800</xdr:colOff>
      <xdr:row>36</xdr:row>
      <xdr:rowOff>79480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188630"/>
          <a:ext cx="889000" cy="6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36384</xdr:rowOff>
    </xdr:from>
    <xdr:to>
      <xdr:col>41</xdr:col>
      <xdr:colOff>50800</xdr:colOff>
      <xdr:row>36</xdr:row>
      <xdr:rowOff>79480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79884"/>
          <a:ext cx="889000" cy="107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45335</xdr:rowOff>
    </xdr:from>
    <xdr:to>
      <xdr:col>55</xdr:col>
      <xdr:colOff>50800</xdr:colOff>
      <xdr:row>36</xdr:row>
      <xdr:rowOff>146935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1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68212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900</xdr:rowOff>
    </xdr:from>
    <xdr:to>
      <xdr:col>50</xdr:col>
      <xdr:colOff>165100</xdr:colOff>
      <xdr:row>36</xdr:row>
      <xdr:rowOff>102500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119027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137080</xdr:rowOff>
    </xdr:from>
    <xdr:to>
      <xdr:col>46</xdr:col>
      <xdr:colOff>38100</xdr:colOff>
      <xdr:row>36</xdr:row>
      <xdr:rowOff>67230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83757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28680</xdr:rowOff>
    </xdr:from>
    <xdr:to>
      <xdr:col>41</xdr:col>
      <xdr:colOff>101600</xdr:colOff>
      <xdr:row>36</xdr:row>
      <xdr:rowOff>130280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146807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157034</xdr:rowOff>
    </xdr:from>
    <xdr:to>
      <xdr:col>36</xdr:col>
      <xdr:colOff>165100</xdr:colOff>
      <xdr:row>30</xdr:row>
      <xdr:rowOff>87184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103711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37418</xdr:rowOff>
    </xdr:from>
    <xdr:to>
      <xdr:col>54</xdr:col>
      <xdr:colOff>189865</xdr:colOff>
      <xdr:row>59</xdr:row>
      <xdr:rowOff>31000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952818"/>
          <a:ext cx="1270" cy="119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34827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31000</xdr:rowOff>
    </xdr:from>
    <xdr:to>
      <xdr:col>55</xdr:col>
      <xdr:colOff>88900</xdr:colOff>
      <xdr:row>59</xdr:row>
      <xdr:rowOff>31000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4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155545</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7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37418</xdr:rowOff>
    </xdr:from>
    <xdr:to>
      <xdr:col>55</xdr:col>
      <xdr:colOff>88900</xdr:colOff>
      <xdr:row>52</xdr:row>
      <xdr:rowOff>37418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9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37418</xdr:rowOff>
    </xdr:from>
    <xdr:to>
      <xdr:col>55</xdr:col>
      <xdr:colOff>0</xdr:colOff>
      <xdr:row>52</xdr:row>
      <xdr:rowOff>37418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89528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56158</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65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77731</xdr:rowOff>
    </xdr:from>
    <xdr:to>
      <xdr:col>55</xdr:col>
      <xdr:colOff>50800</xdr:colOff>
      <xdr:row>57</xdr:row>
      <xdr:rowOff>7881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37418</xdr:rowOff>
    </xdr:from>
    <xdr:to>
      <xdr:col>50</xdr:col>
      <xdr:colOff>114300</xdr:colOff>
      <xdr:row>54</xdr:row>
      <xdr:rowOff>52734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8952818"/>
          <a:ext cx="889000" cy="3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98909</xdr:rowOff>
    </xdr:from>
    <xdr:to>
      <xdr:col>50</xdr:col>
      <xdr:colOff>165100</xdr:colOff>
      <xdr:row>57</xdr:row>
      <xdr:rowOff>29059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20186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39443</xdr:rowOff>
    </xdr:from>
    <xdr:to>
      <xdr:col>45</xdr:col>
      <xdr:colOff>177800</xdr:colOff>
      <xdr:row>54</xdr:row>
      <xdr:rowOff>52734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126293"/>
          <a:ext cx="889000" cy="18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114274</xdr:rowOff>
    </xdr:from>
    <xdr:to>
      <xdr:col>46</xdr:col>
      <xdr:colOff>38100</xdr:colOff>
      <xdr:row>57</xdr:row>
      <xdr:rowOff>44424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35551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14917</xdr:rowOff>
    </xdr:from>
    <xdr:to>
      <xdr:col>41</xdr:col>
      <xdr:colOff>50800</xdr:colOff>
      <xdr:row>53</xdr:row>
      <xdr:rowOff>39443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758867"/>
          <a:ext cx="889000" cy="3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103514</xdr:rowOff>
    </xdr:from>
    <xdr:to>
      <xdr:col>41</xdr:col>
      <xdr:colOff>101600</xdr:colOff>
      <xdr:row>57</xdr:row>
      <xdr:rowOff>33664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24791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36795</xdr:rowOff>
    </xdr:from>
    <xdr:to>
      <xdr:col>36</xdr:col>
      <xdr:colOff>165100</xdr:colOff>
      <xdr:row>56</xdr:row>
      <xdr:rowOff>138395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158068</xdr:rowOff>
    </xdr:from>
    <xdr:to>
      <xdr:col>55</xdr:col>
      <xdr:colOff>50800</xdr:colOff>
      <xdr:row>52</xdr:row>
      <xdr:rowOff>88218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9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111095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8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158068</xdr:rowOff>
    </xdr:from>
    <xdr:to>
      <xdr:col>50</xdr:col>
      <xdr:colOff>165100</xdr:colOff>
      <xdr:row>52</xdr:row>
      <xdr:rowOff>88218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89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104745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67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1934</xdr:rowOff>
    </xdr:from>
    <xdr:to>
      <xdr:col>46</xdr:col>
      <xdr:colOff>38100</xdr:colOff>
      <xdr:row>54</xdr:row>
      <xdr:rowOff>103534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120061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160093</xdr:rowOff>
    </xdr:from>
    <xdr:to>
      <xdr:col>41</xdr:col>
      <xdr:colOff>101600</xdr:colOff>
      <xdr:row>53</xdr:row>
      <xdr:rowOff>90243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0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106770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85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135567</xdr:rowOff>
    </xdr:from>
    <xdr:to>
      <xdr:col>36</xdr:col>
      <xdr:colOff>165100</xdr:colOff>
      <xdr:row>51</xdr:row>
      <xdr:rowOff>65717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7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82244</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48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81826</xdr:rowOff>
    </xdr:from>
    <xdr:to>
      <xdr:col>55</xdr:col>
      <xdr:colOff>0</xdr:colOff>
      <xdr:row>78</xdr:row>
      <xdr:rowOff>77712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940576"/>
          <a:ext cx="838200" cy="5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81826</xdr:rowOff>
    </xdr:from>
    <xdr:to>
      <xdr:col>50</xdr:col>
      <xdr:colOff>114300</xdr:colOff>
      <xdr:row>77</xdr:row>
      <xdr:rowOff>68986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940576"/>
          <a:ext cx="889000" cy="3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170027</xdr:rowOff>
    </xdr:from>
    <xdr:to>
      <xdr:col>45</xdr:col>
      <xdr:colOff>177800</xdr:colOff>
      <xdr:row>77</xdr:row>
      <xdr:rowOff>68986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00227"/>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170027</xdr:rowOff>
    </xdr:from>
    <xdr:to>
      <xdr:col>41</xdr:col>
      <xdr:colOff>50800</xdr:colOff>
      <xdr:row>78</xdr:row>
      <xdr:rowOff>2387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00227"/>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26912</xdr:rowOff>
    </xdr:from>
    <xdr:to>
      <xdr:col>55</xdr:col>
      <xdr:colOff>50800</xdr:colOff>
      <xdr:row>78</xdr:row>
      <xdr:rowOff>128512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113289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31026</xdr:rowOff>
    </xdr:from>
    <xdr:to>
      <xdr:col>50</xdr:col>
      <xdr:colOff>165100</xdr:colOff>
      <xdr:row>75</xdr:row>
      <xdr:rowOff>132626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18186</xdr:rowOff>
    </xdr:from>
    <xdr:to>
      <xdr:col>46</xdr:col>
      <xdr:colOff>38100</xdr:colOff>
      <xdr:row>77</xdr:row>
      <xdr:rowOff>119786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110913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31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119227</xdr:rowOff>
    </xdr:from>
    <xdr:to>
      <xdr:col>41</xdr:col>
      <xdr:colOff>101600</xdr:colOff>
      <xdr:row>77</xdr:row>
      <xdr:rowOff>49377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40504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2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123037</xdr:rowOff>
    </xdr:from>
    <xdr:to>
      <xdr:col>36</xdr:col>
      <xdr:colOff>165100</xdr:colOff>
      <xdr:row>78</xdr:row>
      <xdr:rowOff>53187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44314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1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166266</xdr:rowOff>
    </xdr:from>
    <xdr:to>
      <xdr:col>54</xdr:col>
      <xdr:colOff>189865</xdr:colOff>
      <xdr:row>98</xdr:row>
      <xdr:rowOff>98192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768216"/>
          <a:ext cx="1270" cy="1132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102019</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98192</xdr:rowOff>
    </xdr:from>
    <xdr:to>
      <xdr:col>55</xdr:col>
      <xdr:colOff>88900</xdr:colOff>
      <xdr:row>98</xdr:row>
      <xdr:rowOff>98192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112943</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5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166266</xdr:rowOff>
    </xdr:from>
    <xdr:to>
      <xdr:col>55</xdr:col>
      <xdr:colOff>88900</xdr:colOff>
      <xdr:row>91</xdr:row>
      <xdr:rowOff>166266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76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166266</xdr:rowOff>
    </xdr:from>
    <xdr:to>
      <xdr:col>55</xdr:col>
      <xdr:colOff>0</xdr:colOff>
      <xdr:row>93</xdr:row>
      <xdr:rowOff>125330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768216"/>
          <a:ext cx="838200" cy="30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21378</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480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42951</xdr:rowOff>
    </xdr:from>
    <xdr:to>
      <xdr:col>55</xdr:col>
      <xdr:colOff>50800</xdr:colOff>
      <xdr:row>96</xdr:row>
      <xdr:rowOff>144551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0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125330</xdr:rowOff>
    </xdr:from>
    <xdr:to>
      <xdr:col>50</xdr:col>
      <xdr:colOff>114300</xdr:colOff>
      <xdr:row>94</xdr:row>
      <xdr:rowOff>14982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070180"/>
          <a:ext cx="889000" cy="6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93554</xdr:rowOff>
    </xdr:from>
    <xdr:to>
      <xdr:col>50</xdr:col>
      <xdr:colOff>165100</xdr:colOff>
      <xdr:row>97</xdr:row>
      <xdr:rowOff>23704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5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18231</xdr:rowOff>
    </xdr:from>
    <xdr:to>
      <xdr:col>45</xdr:col>
      <xdr:colOff>177800</xdr:colOff>
      <xdr:row>94</xdr:row>
      <xdr:rowOff>14982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5963081"/>
          <a:ext cx="889000" cy="16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130815</xdr:rowOff>
    </xdr:from>
    <xdr:to>
      <xdr:col>46</xdr:col>
      <xdr:colOff>38100</xdr:colOff>
      <xdr:row>97</xdr:row>
      <xdr:rowOff>60965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8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151978</xdr:rowOff>
    </xdr:from>
    <xdr:to>
      <xdr:col>41</xdr:col>
      <xdr:colOff>50800</xdr:colOff>
      <xdr:row>93</xdr:row>
      <xdr:rowOff>18231</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5582478"/>
          <a:ext cx="889000" cy="3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143143</xdr:rowOff>
    </xdr:from>
    <xdr:to>
      <xdr:col>41</xdr:col>
      <xdr:colOff>101600</xdr:colOff>
      <xdr:row>97</xdr:row>
      <xdr:rowOff>73293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6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111793</xdr:rowOff>
    </xdr:from>
    <xdr:to>
      <xdr:col>36</xdr:col>
      <xdr:colOff>165100</xdr:colOff>
      <xdr:row>97</xdr:row>
      <xdr:rowOff>41943</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33070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115466</xdr:rowOff>
    </xdr:from>
    <xdr:to>
      <xdr:col>55</xdr:col>
      <xdr:colOff>50800</xdr:colOff>
      <xdr:row>92</xdr:row>
      <xdr:rowOff>45616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7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68493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6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74530</xdr:rowOff>
    </xdr:from>
    <xdr:to>
      <xdr:col>50</xdr:col>
      <xdr:colOff>165100</xdr:colOff>
      <xdr:row>94</xdr:row>
      <xdr:rowOff>4680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0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21207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7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135632</xdr:rowOff>
    </xdr:from>
    <xdr:to>
      <xdr:col>46</xdr:col>
      <xdr:colOff>38100</xdr:colOff>
      <xdr:row>94</xdr:row>
      <xdr:rowOff>65782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0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82309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85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138881</xdr:rowOff>
    </xdr:from>
    <xdr:to>
      <xdr:col>41</xdr:col>
      <xdr:colOff>101600</xdr:colOff>
      <xdr:row>93</xdr:row>
      <xdr:rowOff>69031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59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85558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6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101178</xdr:rowOff>
    </xdr:from>
    <xdr:to>
      <xdr:col>36</xdr:col>
      <xdr:colOff>165100</xdr:colOff>
      <xdr:row>91</xdr:row>
      <xdr:rowOff>31328</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55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47855</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3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134257</xdr:rowOff>
    </xdr:from>
    <xdr:to>
      <xdr:col>85</xdr:col>
      <xdr:colOff>127000</xdr:colOff>
      <xdr:row>38</xdr:row>
      <xdr:rowOff>117820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5481300" y="6477907"/>
          <a:ext cx="838200" cy="15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134257</xdr:rowOff>
    </xdr:from>
    <xdr:to>
      <xdr:col>81</xdr:col>
      <xdr:colOff>50800</xdr:colOff>
      <xdr:row>39</xdr:row>
      <xdr:rowOff>6894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4592300" y="647790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129903</xdr:rowOff>
    </xdr:from>
    <xdr:to>
      <xdr:col>76</xdr:col>
      <xdr:colOff>114300</xdr:colOff>
      <xdr:row>39</xdr:row>
      <xdr:rowOff>6894</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3703300" y="6645003"/>
          <a:ext cx="8890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162887</xdr:rowOff>
    </xdr:from>
    <xdr:to>
      <xdr:col>71</xdr:col>
      <xdr:colOff>177800</xdr:colOff>
      <xdr:row>38</xdr:row>
      <xdr:rowOff>129903</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6506537"/>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67020</xdr:rowOff>
    </xdr:from>
    <xdr:to>
      <xdr:col>85</xdr:col>
      <xdr:colOff>177800</xdr:colOff>
      <xdr:row>38</xdr:row>
      <xdr:rowOff>168620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65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89897</xdr:rowOff>
    </xdr:from>
    <xdr:ext cx="469744"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643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83457</xdr:rowOff>
    </xdr:from>
    <xdr:to>
      <xdr:col>81</xdr:col>
      <xdr:colOff>101600</xdr:colOff>
      <xdr:row>38</xdr:row>
      <xdr:rowOff>13607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30134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46428" y="620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127544</xdr:rowOff>
    </xdr:from>
    <xdr:to>
      <xdr:col>76</xdr:col>
      <xdr:colOff>165100</xdr:colOff>
      <xdr:row>39</xdr:row>
      <xdr:rowOff>57694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6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74221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403017" y="6417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79103</xdr:rowOff>
    </xdr:from>
    <xdr:to>
      <xdr:col>72</xdr:col>
      <xdr:colOff>38100</xdr:colOff>
      <xdr:row>39</xdr:row>
      <xdr:rowOff>9253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5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380</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468428" y="668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112087</xdr:rowOff>
    </xdr:from>
    <xdr:to>
      <xdr:col>67</xdr:col>
      <xdr:colOff>101600</xdr:colOff>
      <xdr:row>38</xdr:row>
      <xdr:rowOff>42236</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455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33364</xdr:rowOff>
    </xdr:from>
    <xdr:ext cx="469744"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579428" y="65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5260</xdr:rowOff>
    </xdr:from>
    <xdr:to>
      <xdr:col>85</xdr:col>
      <xdr:colOff>127000</xdr:colOff>
      <xdr:row>79</xdr:row>
      <xdr:rowOff>39230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549810"/>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170973</xdr:rowOff>
    </xdr:from>
    <xdr:to>
      <xdr:col>81</xdr:col>
      <xdr:colOff>50800</xdr:colOff>
      <xdr:row>79</xdr:row>
      <xdr:rowOff>5260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544073"/>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170973</xdr:rowOff>
    </xdr:from>
    <xdr:to>
      <xdr:col>76</xdr:col>
      <xdr:colOff>114300</xdr:colOff>
      <xdr:row>79</xdr:row>
      <xdr:rowOff>30269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544073"/>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169326</xdr:rowOff>
    </xdr:from>
    <xdr:to>
      <xdr:col>71</xdr:col>
      <xdr:colOff>177800</xdr:colOff>
      <xdr:row>79</xdr:row>
      <xdr:rowOff>30269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542426"/>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159880</xdr:rowOff>
    </xdr:from>
    <xdr:to>
      <xdr:col>85</xdr:col>
      <xdr:colOff>177800</xdr:colOff>
      <xdr:row>79</xdr:row>
      <xdr:rowOff>90030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74807</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44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125910</xdr:rowOff>
    </xdr:from>
    <xdr:to>
      <xdr:col>81</xdr:col>
      <xdr:colOff>101600</xdr:colOff>
      <xdr:row>79</xdr:row>
      <xdr:rowOff>56060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49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47187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5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120173</xdr:rowOff>
    </xdr:from>
    <xdr:to>
      <xdr:col>76</xdr:col>
      <xdr:colOff>165100</xdr:colOff>
      <xdr:row>79</xdr:row>
      <xdr:rowOff>50323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49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58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150919</xdr:rowOff>
    </xdr:from>
    <xdr:to>
      <xdr:col>72</xdr:col>
      <xdr:colOff>38100</xdr:colOff>
      <xdr:row>79</xdr:row>
      <xdr:rowOff>81069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5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72196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61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118526</xdr:rowOff>
    </xdr:from>
    <xdr:to>
      <xdr:col>67</xdr:col>
      <xdr:colOff>101600</xdr:colOff>
      <xdr:row>79</xdr:row>
      <xdr:rowOff>48676</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4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39803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5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136519</xdr:rowOff>
    </xdr:from>
    <xdr:to>
      <xdr:col>85</xdr:col>
      <xdr:colOff>127000</xdr:colOff>
      <xdr:row>97</xdr:row>
      <xdr:rowOff>79197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5738469"/>
          <a:ext cx="838200" cy="9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157511</xdr:rowOff>
    </xdr:from>
    <xdr:to>
      <xdr:col>81</xdr:col>
      <xdr:colOff>50800</xdr:colOff>
      <xdr:row>97</xdr:row>
      <xdr:rowOff>79197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273811"/>
          <a:ext cx="889000" cy="43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157511</xdr:rowOff>
    </xdr:from>
    <xdr:to>
      <xdr:col>76</xdr:col>
      <xdr:colOff>114300</xdr:colOff>
      <xdr:row>97</xdr:row>
      <xdr:rowOff>146159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273811"/>
          <a:ext cx="889000" cy="50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14484</xdr:rowOff>
    </xdr:from>
    <xdr:to>
      <xdr:col>71</xdr:col>
      <xdr:colOff>177800</xdr:colOff>
      <xdr:row>97</xdr:row>
      <xdr:rowOff>146159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645134"/>
          <a:ext cx="889000" cy="1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85719</xdr:rowOff>
    </xdr:from>
    <xdr:to>
      <xdr:col>85</xdr:col>
      <xdr:colOff>177800</xdr:colOff>
      <xdr:row>92</xdr:row>
      <xdr:rowOff>15869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568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38746</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56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28397</xdr:rowOff>
    </xdr:from>
    <xdr:to>
      <xdr:col>81</xdr:col>
      <xdr:colOff>101600</xdr:colOff>
      <xdr:row>97</xdr:row>
      <xdr:rowOff>129997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146524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4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106711</xdr:rowOff>
    </xdr:from>
    <xdr:to>
      <xdr:col>76</xdr:col>
      <xdr:colOff>165100</xdr:colOff>
      <xdr:row>95</xdr:row>
      <xdr:rowOff>36861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22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53388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599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95359</xdr:rowOff>
    </xdr:from>
    <xdr:to>
      <xdr:col>72</xdr:col>
      <xdr:colOff>38100</xdr:colOff>
      <xdr:row>98</xdr:row>
      <xdr:rowOff>25509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2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16636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135134</xdr:rowOff>
    </xdr:from>
    <xdr:to>
      <xdr:col>67</xdr:col>
      <xdr:colOff>101600</xdr:colOff>
      <xdr:row>97</xdr:row>
      <xdr:rowOff>65284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5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81811</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36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96952</xdr:rowOff>
    </xdr:from>
    <xdr:to>
      <xdr:col>116</xdr:col>
      <xdr:colOff>63500</xdr:colOff>
      <xdr:row>35</xdr:row>
      <xdr:rowOff>107924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6097702"/>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107924</xdr:rowOff>
    </xdr:from>
    <xdr:to>
      <xdr:col>111</xdr:col>
      <xdr:colOff>177800</xdr:colOff>
      <xdr:row>37</xdr:row>
      <xdr:rowOff>157759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108674"/>
          <a:ext cx="889000" cy="3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87579</xdr:rowOff>
    </xdr:from>
    <xdr:to>
      <xdr:col>107</xdr:col>
      <xdr:colOff>50800</xdr:colOff>
      <xdr:row>37</xdr:row>
      <xdr:rowOff>157759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431229"/>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67234</xdr:rowOff>
    </xdr:from>
    <xdr:to>
      <xdr:col>102</xdr:col>
      <xdr:colOff>114300</xdr:colOff>
      <xdr:row>37</xdr:row>
      <xdr:rowOff>87579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41088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46152</xdr:rowOff>
    </xdr:from>
    <xdr:to>
      <xdr:col>116</xdr:col>
      <xdr:colOff>114300</xdr:colOff>
      <xdr:row>35</xdr:row>
      <xdr:rowOff>147752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0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69029</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8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57124</xdr:rowOff>
    </xdr:from>
    <xdr:to>
      <xdr:col>112</xdr:col>
      <xdr:colOff>38100</xdr:colOff>
      <xdr:row>35</xdr:row>
      <xdr:rowOff>158724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0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3801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8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106959</xdr:rowOff>
    </xdr:from>
    <xdr:to>
      <xdr:col>107</xdr:col>
      <xdr:colOff>101600</xdr:colOff>
      <xdr:row>38</xdr:row>
      <xdr:rowOff>37109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28236</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654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36779</xdr:rowOff>
    </xdr:from>
    <xdr:to>
      <xdr:col>102</xdr:col>
      <xdr:colOff>165100</xdr:colOff>
      <xdr:row>37</xdr:row>
      <xdr:rowOff>138379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129506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47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16434</xdr:rowOff>
    </xdr:from>
    <xdr:to>
      <xdr:col>98</xdr:col>
      <xdr:colOff>38100</xdr:colOff>
      <xdr:row>37</xdr:row>
      <xdr:rowOff>118034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109161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64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32620</xdr:rowOff>
    </xdr:from>
    <xdr:to>
      <xdr:col>116</xdr:col>
      <xdr:colOff>63500</xdr:colOff>
      <xdr:row>59</xdr:row>
      <xdr:rowOff>35611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48170"/>
          <a:ext cx="8382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20847</xdr:rowOff>
    </xdr:from>
    <xdr:to>
      <xdr:col>111</xdr:col>
      <xdr:colOff>177800</xdr:colOff>
      <xdr:row>59</xdr:row>
      <xdr:rowOff>35611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36397"/>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20847</xdr:rowOff>
    </xdr:from>
    <xdr:to>
      <xdr:col>107</xdr:col>
      <xdr:colOff>50800</xdr:colOff>
      <xdr:row>59</xdr:row>
      <xdr:rowOff>20980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36397"/>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20313</xdr:rowOff>
    </xdr:from>
    <xdr:to>
      <xdr:col>102</xdr:col>
      <xdr:colOff>114300</xdr:colOff>
      <xdr:row>59</xdr:row>
      <xdr:rowOff>20980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3586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153270</xdr:rowOff>
    </xdr:from>
    <xdr:to>
      <xdr:col>116</xdr:col>
      <xdr:colOff>114300</xdr:colOff>
      <xdr:row>59</xdr:row>
      <xdr:rowOff>83420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68197</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12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156261</xdr:rowOff>
    </xdr:from>
    <xdr:to>
      <xdr:col>112</xdr:col>
      <xdr:colOff>38100</xdr:colOff>
      <xdr:row>59</xdr:row>
      <xdr:rowOff>86411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77538</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34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141497</xdr:rowOff>
    </xdr:from>
    <xdr:to>
      <xdr:col>107</xdr:col>
      <xdr:colOff>101600</xdr:colOff>
      <xdr:row>59</xdr:row>
      <xdr:rowOff>71647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62774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7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141630</xdr:rowOff>
    </xdr:from>
    <xdr:to>
      <xdr:col>102</xdr:col>
      <xdr:colOff>165100</xdr:colOff>
      <xdr:row>59</xdr:row>
      <xdr:rowOff>71780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62907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140963</xdr:rowOff>
    </xdr:from>
    <xdr:to>
      <xdr:col>98</xdr:col>
      <xdr:colOff>38100</xdr:colOff>
      <xdr:row>59</xdr:row>
      <xdr:rowOff>71113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62240</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51688</xdr:rowOff>
    </xdr:from>
    <xdr:to>
      <xdr:col>116</xdr:col>
      <xdr:colOff>63500</xdr:colOff>
      <xdr:row>76</xdr:row>
      <xdr:rowOff>79959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3081888"/>
          <a:ext cx="8382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79959</xdr:rowOff>
    </xdr:from>
    <xdr:to>
      <xdr:col>111</xdr:col>
      <xdr:colOff>177800</xdr:colOff>
      <xdr:row>77</xdr:row>
      <xdr:rowOff>56604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110159"/>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3911</xdr:rowOff>
    </xdr:from>
    <xdr:to>
      <xdr:col>107</xdr:col>
      <xdr:colOff>50800</xdr:colOff>
      <xdr:row>77</xdr:row>
      <xdr:rowOff>56604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3205561"/>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115049</xdr:rowOff>
    </xdr:from>
    <xdr:to>
      <xdr:col>102</xdr:col>
      <xdr:colOff>114300</xdr:colOff>
      <xdr:row>77</xdr:row>
      <xdr:rowOff>3911</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314524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xdr:rowOff>
    </xdr:from>
    <xdr:to>
      <xdr:col>116</xdr:col>
      <xdr:colOff>114300</xdr:colOff>
      <xdr:row>76</xdr:row>
      <xdr:rowOff>102488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0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150765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0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29159</xdr:rowOff>
    </xdr:from>
    <xdr:to>
      <xdr:col>112</xdr:col>
      <xdr:colOff>38100</xdr:colOff>
      <xdr:row>76</xdr:row>
      <xdr:rowOff>130759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0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121886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15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5804</xdr:rowOff>
    </xdr:from>
    <xdr:to>
      <xdr:col>107</xdr:col>
      <xdr:colOff>101600</xdr:colOff>
      <xdr:row>77</xdr:row>
      <xdr:rowOff>107404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2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98531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30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124561</xdr:rowOff>
    </xdr:from>
    <xdr:to>
      <xdr:col>102</xdr:col>
      <xdr:colOff>165100</xdr:colOff>
      <xdr:row>77</xdr:row>
      <xdr:rowOff>54711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31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45838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2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64249</xdr:rowOff>
    </xdr:from>
    <xdr:to>
      <xdr:col>98</xdr:col>
      <xdr:colOff>38100</xdr:colOff>
      <xdr:row>76</xdr:row>
      <xdr:rowOff>165849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0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156976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1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公共施設数が類似団体平均に比べて多いため、物件費が多額となっている。また、普通建設事業費においては、将来への投資として道路の整備や、小中学校体育館等の暑さ対策としての空調設備の整備等により、住民１人当たりのコストが類似団体よりも＋４７，５８０円と大幅に高くなっている。一方で、扶助費は例年類似団体平均を下回っている。生活保護率や老年人口割合が低い等の要因により支出が抑制されているが、今後は高齢化に伴い増加することが予想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414,750
392,933
918.32
246,518,164
229,444,912
8,196,290
136,620,567
39,117,818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54356</xdr:rowOff>
    </xdr:from>
    <xdr:to>
      <xdr:col>24</xdr:col>
      <xdr:colOff>63500</xdr:colOff>
      <xdr:row>34</xdr:row>
      <xdr:rowOff>77216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36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77216</xdr:rowOff>
    </xdr:from>
    <xdr:to>
      <xdr:col>19</xdr:col>
      <xdr:colOff>177800</xdr:colOff>
      <xdr:row>34</xdr:row>
      <xdr:rowOff>134366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065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134366</xdr:rowOff>
    </xdr:from>
    <xdr:to>
      <xdr:col>15</xdr:col>
      <xdr:colOff>50800</xdr:colOff>
      <xdr:row>34</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366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141224</xdr:rowOff>
    </xdr:from>
    <xdr:to>
      <xdr:col>10</xdr:col>
      <xdr:colOff>114300</xdr:colOff>
      <xdr:row>34</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7052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3556</xdr:rowOff>
    </xdr:from>
    <xdr:to>
      <xdr:col>24</xdr:col>
      <xdr:colOff>114300</xdr:colOff>
      <xdr:row>34</xdr:row>
      <xdr:rowOff>105156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26433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26416</xdr:rowOff>
    </xdr:from>
    <xdr:to>
      <xdr:col>20</xdr:col>
      <xdr:colOff>38100</xdr:colOff>
      <xdr:row>34</xdr:row>
      <xdr:rowOff>128016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144543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83566</xdr:rowOff>
    </xdr:from>
    <xdr:to>
      <xdr:col>15</xdr:col>
      <xdr:colOff>101600</xdr:colOff>
      <xdr:row>35</xdr:row>
      <xdr:rowOff>13716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30243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90424</xdr:rowOff>
    </xdr:from>
    <xdr:to>
      <xdr:col>10</xdr:col>
      <xdr:colOff>165100</xdr:colOff>
      <xdr:row>35</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114808</xdr:rowOff>
    </xdr:from>
    <xdr:to>
      <xdr:col>6</xdr:col>
      <xdr:colOff>38100</xdr:colOff>
      <xdr:row>35</xdr:row>
      <xdr:rowOff>44958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61485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87253</xdr:rowOff>
    </xdr:from>
    <xdr:to>
      <xdr:col>24</xdr:col>
      <xdr:colOff>63500</xdr:colOff>
      <xdr:row>57</xdr:row>
      <xdr:rowOff>142541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17003"/>
          <a:ext cx="838200" cy="39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112530</xdr:rowOff>
    </xdr:from>
    <xdr:to>
      <xdr:col>19</xdr:col>
      <xdr:colOff>177800</xdr:colOff>
      <xdr:row>57</xdr:row>
      <xdr:rowOff>142541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13730"/>
          <a:ext cx="889000" cy="20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112530</xdr:rowOff>
    </xdr:from>
    <xdr:to>
      <xdr:col>15</xdr:col>
      <xdr:colOff>50800</xdr:colOff>
      <xdr:row>57</xdr:row>
      <xdr:rowOff>118789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13730"/>
          <a:ext cx="889000" cy="17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4804</xdr:rowOff>
    </xdr:from>
    <xdr:to>
      <xdr:col>10</xdr:col>
      <xdr:colOff>114300</xdr:colOff>
      <xdr:row>57</xdr:row>
      <xdr:rowOff>118789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8754"/>
          <a:ext cx="889000" cy="1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36453</xdr:rowOff>
    </xdr:from>
    <xdr:to>
      <xdr:col>24</xdr:col>
      <xdr:colOff>114300</xdr:colOff>
      <xdr:row>55</xdr:row>
      <xdr:rowOff>138053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59330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91741</xdr:rowOff>
    </xdr:from>
    <xdr:to>
      <xdr:col>20</xdr:col>
      <xdr:colOff>38100</xdr:colOff>
      <xdr:row>58</xdr:row>
      <xdr:rowOff>21891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38418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61730</xdr:rowOff>
    </xdr:from>
    <xdr:to>
      <xdr:col>15</xdr:col>
      <xdr:colOff>101600</xdr:colOff>
      <xdr:row>56</xdr:row>
      <xdr:rowOff>163330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8407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67989</xdr:rowOff>
    </xdr:from>
    <xdr:to>
      <xdr:col>10</xdr:col>
      <xdr:colOff>165100</xdr:colOff>
      <xdr:row>57</xdr:row>
      <xdr:rowOff>169589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14666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125454</xdr:rowOff>
    </xdr:from>
    <xdr:to>
      <xdr:col>6</xdr:col>
      <xdr:colOff>38100</xdr:colOff>
      <xdr:row>51</xdr:row>
      <xdr:rowOff>55604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72131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7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59618</xdr:rowOff>
    </xdr:from>
    <xdr:to>
      <xdr:col>24</xdr:col>
      <xdr:colOff>62865</xdr:colOff>
      <xdr:row>77</xdr:row>
      <xdr:rowOff>34310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32568"/>
          <a:ext cx="1270" cy="100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38137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34310</xdr:rowOff>
    </xdr:from>
    <xdr:to>
      <xdr:col>24</xdr:col>
      <xdr:colOff>152400</xdr:colOff>
      <xdr:row>77</xdr:row>
      <xdr:rowOff>34310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3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6295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59618</xdr:rowOff>
    </xdr:from>
    <xdr:to>
      <xdr:col>24</xdr:col>
      <xdr:colOff>152400</xdr:colOff>
      <xdr:row>71</xdr:row>
      <xdr:rowOff>59618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3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108460</xdr:rowOff>
    </xdr:from>
    <xdr:to>
      <xdr:col>24</xdr:col>
      <xdr:colOff>63500</xdr:colOff>
      <xdr:row>77</xdr:row>
      <xdr:rowOff>31389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38660"/>
          <a:ext cx="8382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17992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052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166565</xdr:rowOff>
    </xdr:from>
    <xdr:to>
      <xdr:col>24</xdr:col>
      <xdr:colOff>114300</xdr:colOff>
      <xdr:row>75</xdr:row>
      <xdr:rowOff>96715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5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31389</xdr:rowOff>
    </xdr:from>
    <xdr:to>
      <xdr:col>19</xdr:col>
      <xdr:colOff>177800</xdr:colOff>
      <xdr:row>77</xdr:row>
      <xdr:rowOff>77592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33039"/>
          <a:ext cx="889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56230</xdr:rowOff>
    </xdr:from>
    <xdr:to>
      <xdr:col>20</xdr:col>
      <xdr:colOff>38100</xdr:colOff>
      <xdr:row>75</xdr:row>
      <xdr:rowOff>157829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149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502</xdr:rowOff>
    </xdr:from>
    <xdr:to>
      <xdr:col>15</xdr:col>
      <xdr:colOff>50800</xdr:colOff>
      <xdr:row>77</xdr:row>
      <xdr:rowOff>77592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02152"/>
          <a:ext cx="889000" cy="7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121976</xdr:rowOff>
    </xdr:from>
    <xdr:to>
      <xdr:col>15</xdr:col>
      <xdr:colOff>101600</xdr:colOff>
      <xdr:row>76</xdr:row>
      <xdr:rowOff>52126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8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xdr:rowOff>
    </xdr:from>
    <xdr:to>
      <xdr:col>10</xdr:col>
      <xdr:colOff>114300</xdr:colOff>
      <xdr:row>78</xdr:row>
      <xdr:rowOff>28248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02152"/>
          <a:ext cx="889000" cy="19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77856</xdr:rowOff>
    </xdr:from>
    <xdr:to>
      <xdr:col>10</xdr:col>
      <xdr:colOff>165100</xdr:colOff>
      <xdr:row>76</xdr:row>
      <xdr:rowOff>8006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24533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73591</xdr:rowOff>
    </xdr:from>
    <xdr:to>
      <xdr:col>6</xdr:col>
      <xdr:colOff>38100</xdr:colOff>
      <xdr:row>77</xdr:row>
      <xdr:rowOff>3741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0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20267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87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57660</xdr:rowOff>
    </xdr:from>
    <xdr:to>
      <xdr:col>24</xdr:col>
      <xdr:colOff>114300</xdr:colOff>
      <xdr:row>76</xdr:row>
      <xdr:rowOff>159260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144037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152039</xdr:rowOff>
    </xdr:from>
    <xdr:to>
      <xdr:col>20</xdr:col>
      <xdr:colOff>38100</xdr:colOff>
      <xdr:row>77</xdr:row>
      <xdr:rowOff>82189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73316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7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26792</xdr:rowOff>
    </xdr:from>
    <xdr:to>
      <xdr:col>15</xdr:col>
      <xdr:colOff>101600</xdr:colOff>
      <xdr:row>77</xdr:row>
      <xdr:rowOff>128392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119519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2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121152</xdr:rowOff>
    </xdr:from>
    <xdr:to>
      <xdr:col>10</xdr:col>
      <xdr:colOff>165100</xdr:colOff>
      <xdr:row>77</xdr:row>
      <xdr:rowOff>51302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42429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4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148898</xdr:rowOff>
    </xdr:from>
    <xdr:to>
      <xdr:col>6</xdr:col>
      <xdr:colOff>38100</xdr:colOff>
      <xdr:row>78</xdr:row>
      <xdr:rowOff>79048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70175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53839</xdr:rowOff>
    </xdr:from>
    <xdr:to>
      <xdr:col>24</xdr:col>
      <xdr:colOff>63500</xdr:colOff>
      <xdr:row>95</xdr:row>
      <xdr:rowOff>136409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170139"/>
          <a:ext cx="838200" cy="25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28280</xdr:rowOff>
    </xdr:from>
    <xdr:to>
      <xdr:col>19</xdr:col>
      <xdr:colOff>177800</xdr:colOff>
      <xdr:row>95</xdr:row>
      <xdr:rowOff>136409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144580"/>
          <a:ext cx="889000" cy="27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28280</xdr:rowOff>
    </xdr:from>
    <xdr:to>
      <xdr:col>15</xdr:col>
      <xdr:colOff>50800</xdr:colOff>
      <xdr:row>94</xdr:row>
      <xdr:rowOff>148112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144580"/>
          <a:ext cx="889000" cy="1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27298</xdr:rowOff>
    </xdr:from>
    <xdr:to>
      <xdr:col>10</xdr:col>
      <xdr:colOff>114300</xdr:colOff>
      <xdr:row>94</xdr:row>
      <xdr:rowOff>148112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143598"/>
          <a:ext cx="889000" cy="1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3039</xdr:rowOff>
    </xdr:from>
    <xdr:to>
      <xdr:col>24</xdr:col>
      <xdr:colOff>114300</xdr:colOff>
      <xdr:row>94</xdr:row>
      <xdr:rowOff>104639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25916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85609</xdr:rowOff>
    </xdr:from>
    <xdr:to>
      <xdr:col>20</xdr:col>
      <xdr:colOff>38100</xdr:colOff>
      <xdr:row>96</xdr:row>
      <xdr:rowOff>15759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32286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14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148930</xdr:rowOff>
    </xdr:from>
    <xdr:to>
      <xdr:col>15</xdr:col>
      <xdr:colOff>101600</xdr:colOff>
      <xdr:row>94</xdr:row>
      <xdr:rowOff>79080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9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95607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8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97312</xdr:rowOff>
    </xdr:from>
    <xdr:to>
      <xdr:col>10</xdr:col>
      <xdr:colOff>165100</xdr:colOff>
      <xdr:row>95</xdr:row>
      <xdr:rowOff>27462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43989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98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147948</xdr:rowOff>
    </xdr:from>
    <xdr:to>
      <xdr:col>6</xdr:col>
      <xdr:colOff>38100</xdr:colOff>
      <xdr:row>94</xdr:row>
      <xdr:rowOff>78098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0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94625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86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23571</xdr:rowOff>
    </xdr:from>
    <xdr:to>
      <xdr:col>55</xdr:col>
      <xdr:colOff>0</xdr:colOff>
      <xdr:row>35</xdr:row>
      <xdr:rowOff>103581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024321"/>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23571</xdr:rowOff>
    </xdr:from>
    <xdr:to>
      <xdr:col>50</xdr:col>
      <xdr:colOff>114300</xdr:colOff>
      <xdr:row>35</xdr:row>
      <xdr:rowOff>135128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024321"/>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134214</xdr:rowOff>
    </xdr:from>
    <xdr:to>
      <xdr:col>45</xdr:col>
      <xdr:colOff>177800</xdr:colOff>
      <xdr:row>35</xdr:row>
      <xdr:rowOff>135128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963514"/>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60147</xdr:rowOff>
    </xdr:from>
    <xdr:to>
      <xdr:col>41</xdr:col>
      <xdr:colOff>50800</xdr:colOff>
      <xdr:row>34</xdr:row>
      <xdr:rowOff>134214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889447"/>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52781</xdr:rowOff>
    </xdr:from>
    <xdr:to>
      <xdr:col>55</xdr:col>
      <xdr:colOff>50800</xdr:colOff>
      <xdr:row>35</xdr:row>
      <xdr:rowOff>154381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75658</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90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144221</xdr:rowOff>
    </xdr:from>
    <xdr:to>
      <xdr:col>50</xdr:col>
      <xdr:colOff>165100</xdr:colOff>
      <xdr:row>35</xdr:row>
      <xdr:rowOff>74371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9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90898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74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84328</xdr:rowOff>
    </xdr:from>
    <xdr:to>
      <xdr:col>46</xdr:col>
      <xdr:colOff>38100</xdr:colOff>
      <xdr:row>36</xdr:row>
      <xdr:rowOff>14478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31005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83414</xdr:rowOff>
    </xdr:from>
    <xdr:to>
      <xdr:col>41</xdr:col>
      <xdr:colOff>101600</xdr:colOff>
      <xdr:row>35</xdr:row>
      <xdr:rowOff>13564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30091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6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9347</xdr:rowOff>
    </xdr:from>
    <xdr:to>
      <xdr:col>36</xdr:col>
      <xdr:colOff>165100</xdr:colOff>
      <xdr:row>34</xdr:row>
      <xdr:rowOff>110947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127474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6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147091</xdr:rowOff>
    </xdr:from>
    <xdr:to>
      <xdr:col>55</xdr:col>
      <xdr:colOff>0</xdr:colOff>
      <xdr:row>55</xdr:row>
      <xdr:rowOff>159283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76841"/>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147091</xdr:rowOff>
    </xdr:from>
    <xdr:to>
      <xdr:col>50</xdr:col>
      <xdr:colOff>114300</xdr:colOff>
      <xdr:row>56</xdr:row>
      <xdr:rowOff>5435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76841"/>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5435</xdr:rowOff>
    </xdr:from>
    <xdr:to>
      <xdr:col>45</xdr:col>
      <xdr:colOff>177800</xdr:colOff>
      <xdr:row>56</xdr:row>
      <xdr:rowOff>55042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06635"/>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22352</xdr:rowOff>
    </xdr:from>
    <xdr:to>
      <xdr:col>41</xdr:col>
      <xdr:colOff>50800</xdr:colOff>
      <xdr:row>56</xdr:row>
      <xdr:rowOff>55042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23552"/>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108483</xdr:rowOff>
    </xdr:from>
    <xdr:to>
      <xdr:col>55</xdr:col>
      <xdr:colOff>50800</xdr:colOff>
      <xdr:row>56</xdr:row>
      <xdr:rowOff>38633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131360</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96291</xdr:rowOff>
    </xdr:from>
    <xdr:to>
      <xdr:col>50</xdr:col>
      <xdr:colOff>165100</xdr:colOff>
      <xdr:row>56</xdr:row>
      <xdr:rowOff>26441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42968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126085</xdr:rowOff>
    </xdr:from>
    <xdr:to>
      <xdr:col>46</xdr:col>
      <xdr:colOff>38100</xdr:colOff>
      <xdr:row>56</xdr:row>
      <xdr:rowOff>56235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72762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3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4242</xdr:rowOff>
    </xdr:from>
    <xdr:to>
      <xdr:col>41</xdr:col>
      <xdr:colOff>101600</xdr:colOff>
      <xdr:row>56</xdr:row>
      <xdr:rowOff>105842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122369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8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143002</xdr:rowOff>
    </xdr:from>
    <xdr:to>
      <xdr:col>36</xdr:col>
      <xdr:colOff>165100</xdr:colOff>
      <xdr:row>56</xdr:row>
      <xdr:rowOff>73152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89679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119165</xdr:rowOff>
    </xdr:from>
    <xdr:to>
      <xdr:col>55</xdr:col>
      <xdr:colOff>0</xdr:colOff>
      <xdr:row>78</xdr:row>
      <xdr:rowOff>26391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20815"/>
          <a:ext cx="838200" cy="7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119165</xdr:rowOff>
    </xdr:from>
    <xdr:to>
      <xdr:col>50</xdr:col>
      <xdr:colOff>114300</xdr:colOff>
      <xdr:row>78</xdr:row>
      <xdr:rowOff>5741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20815"/>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169399</xdr:rowOff>
    </xdr:from>
    <xdr:to>
      <xdr:col>45</xdr:col>
      <xdr:colOff>177800</xdr:colOff>
      <xdr:row>78</xdr:row>
      <xdr:rowOff>5741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71049"/>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138424</xdr:rowOff>
    </xdr:from>
    <xdr:to>
      <xdr:col>41</xdr:col>
      <xdr:colOff>50800</xdr:colOff>
      <xdr:row>77</xdr:row>
      <xdr:rowOff>169399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40074"/>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147041</xdr:rowOff>
    </xdr:from>
    <xdr:to>
      <xdr:col>55</xdr:col>
      <xdr:colOff>50800</xdr:colOff>
      <xdr:row>78</xdr:row>
      <xdr:rowOff>77191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125468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68365</xdr:rowOff>
    </xdr:from>
    <xdr:to>
      <xdr:col>50</xdr:col>
      <xdr:colOff>165100</xdr:colOff>
      <xdr:row>77</xdr:row>
      <xdr:rowOff>169965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126391</xdr:rowOff>
    </xdr:from>
    <xdr:to>
      <xdr:col>46</xdr:col>
      <xdr:colOff>38100</xdr:colOff>
      <xdr:row>78</xdr:row>
      <xdr:rowOff>56541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47668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118599</xdr:rowOff>
    </xdr:from>
    <xdr:to>
      <xdr:col>41</xdr:col>
      <xdr:colOff>101600</xdr:colOff>
      <xdr:row>78</xdr:row>
      <xdr:rowOff>48749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39876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87624</xdr:rowOff>
    </xdr:from>
    <xdr:to>
      <xdr:col>36</xdr:col>
      <xdr:colOff>165100</xdr:colOff>
      <xdr:row>78</xdr:row>
      <xdr:rowOff>17774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66587</xdr:rowOff>
    </xdr:from>
    <xdr:to>
      <xdr:col>55</xdr:col>
      <xdr:colOff>0</xdr:colOff>
      <xdr:row>93</xdr:row>
      <xdr:rowOff>65539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668537"/>
          <a:ext cx="838200" cy="3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65539</xdr:rowOff>
    </xdr:from>
    <xdr:to>
      <xdr:col>50</xdr:col>
      <xdr:colOff>114300</xdr:colOff>
      <xdr:row>95</xdr:row>
      <xdr:rowOff>68948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10389"/>
          <a:ext cx="889000" cy="34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34220</xdr:rowOff>
    </xdr:from>
    <xdr:to>
      <xdr:col>45</xdr:col>
      <xdr:colOff>177800</xdr:colOff>
      <xdr:row>95</xdr:row>
      <xdr:rowOff>68948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321970"/>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151912</xdr:rowOff>
    </xdr:from>
    <xdr:to>
      <xdr:col>41</xdr:col>
      <xdr:colOff>50800</xdr:colOff>
      <xdr:row>95</xdr:row>
      <xdr:rowOff>34220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925312"/>
          <a:ext cx="889000" cy="39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15787</xdr:rowOff>
    </xdr:from>
    <xdr:to>
      <xdr:col>55</xdr:col>
      <xdr:colOff>50800</xdr:colOff>
      <xdr:row>91</xdr:row>
      <xdr:rowOff>117387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140264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57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14739</xdr:rowOff>
    </xdr:from>
    <xdr:to>
      <xdr:col>50</xdr:col>
      <xdr:colOff>165100</xdr:colOff>
      <xdr:row>93</xdr:row>
      <xdr:rowOff>116339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9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132866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7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18148</xdr:rowOff>
    </xdr:from>
    <xdr:to>
      <xdr:col>46</xdr:col>
      <xdr:colOff>38100</xdr:colOff>
      <xdr:row>95</xdr:row>
      <xdr:rowOff>119748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136275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154870</xdr:rowOff>
    </xdr:from>
    <xdr:to>
      <xdr:col>41</xdr:col>
      <xdr:colOff>101600</xdr:colOff>
      <xdr:row>95</xdr:row>
      <xdr:rowOff>85020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101547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101112</xdr:rowOff>
    </xdr:from>
    <xdr:to>
      <xdr:col>36</xdr:col>
      <xdr:colOff>165100</xdr:colOff>
      <xdr:row>93</xdr:row>
      <xdr:rowOff>31262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87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47789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64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52941</xdr:rowOff>
    </xdr:from>
    <xdr:to>
      <xdr:col>85</xdr:col>
      <xdr:colOff>127000</xdr:colOff>
      <xdr:row>34</xdr:row>
      <xdr:rowOff>79937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710791"/>
          <a:ext cx="838200" cy="19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79937</xdr:rowOff>
    </xdr:from>
    <xdr:to>
      <xdr:col>81</xdr:col>
      <xdr:colOff>50800</xdr:colOff>
      <xdr:row>34</xdr:row>
      <xdr:rowOff>129141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909237"/>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120977</xdr:rowOff>
    </xdr:from>
    <xdr:to>
      <xdr:col>76</xdr:col>
      <xdr:colOff>114300</xdr:colOff>
      <xdr:row>34</xdr:row>
      <xdr:rowOff>129141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95027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76236</xdr:rowOff>
    </xdr:from>
    <xdr:to>
      <xdr:col>71</xdr:col>
      <xdr:colOff>177800</xdr:colOff>
      <xdr:row>34</xdr:row>
      <xdr:rowOff>120977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905536"/>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2141</xdr:rowOff>
    </xdr:from>
    <xdr:to>
      <xdr:col>85</xdr:col>
      <xdr:colOff>177800</xdr:colOff>
      <xdr:row>33</xdr:row>
      <xdr:rowOff>103741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6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25018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1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29137</xdr:rowOff>
    </xdr:from>
    <xdr:to>
      <xdr:col>81</xdr:col>
      <xdr:colOff>101600</xdr:colOff>
      <xdr:row>34</xdr:row>
      <xdr:rowOff>130737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8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147264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6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78341</xdr:rowOff>
    </xdr:from>
    <xdr:to>
      <xdr:col>76</xdr:col>
      <xdr:colOff>165100</xdr:colOff>
      <xdr:row>35</xdr:row>
      <xdr:rowOff>8491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0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25018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70177</xdr:rowOff>
    </xdr:from>
    <xdr:to>
      <xdr:col>72</xdr:col>
      <xdr:colOff>38100</xdr:colOff>
      <xdr:row>35</xdr:row>
      <xdr:rowOff>327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89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6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25436</xdr:rowOff>
    </xdr:from>
    <xdr:to>
      <xdr:col>67</xdr:col>
      <xdr:colOff>101600</xdr:colOff>
      <xdr:row>34</xdr:row>
      <xdr:rowOff>127036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8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143563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6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64405</xdr:rowOff>
    </xdr:from>
    <xdr:to>
      <xdr:col>85</xdr:col>
      <xdr:colOff>127000</xdr:colOff>
      <xdr:row>51</xdr:row>
      <xdr:rowOff>101295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8808355"/>
          <a:ext cx="838200" cy="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64405</xdr:rowOff>
    </xdr:from>
    <xdr:to>
      <xdr:col>81</xdr:col>
      <xdr:colOff>50800</xdr:colOff>
      <xdr:row>51</xdr:row>
      <xdr:rowOff>83036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8808355"/>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83036</xdr:rowOff>
    </xdr:from>
    <xdr:to>
      <xdr:col>76</xdr:col>
      <xdr:colOff>114300</xdr:colOff>
      <xdr:row>52</xdr:row>
      <xdr:rowOff>71748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8826986"/>
          <a:ext cx="889000" cy="16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71748</xdr:rowOff>
    </xdr:from>
    <xdr:to>
      <xdr:col>71</xdr:col>
      <xdr:colOff>177800</xdr:colOff>
      <xdr:row>52</xdr:row>
      <xdr:rowOff>171447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8987148"/>
          <a:ext cx="889000" cy="9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50495</xdr:rowOff>
    </xdr:from>
    <xdr:to>
      <xdr:col>85</xdr:col>
      <xdr:colOff>177800</xdr:colOff>
      <xdr:row>51</xdr:row>
      <xdr:rowOff>152095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73372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6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13605</xdr:rowOff>
    </xdr:from>
    <xdr:to>
      <xdr:col>81</xdr:col>
      <xdr:colOff>101600</xdr:colOff>
      <xdr:row>51</xdr:row>
      <xdr:rowOff>115205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87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131732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853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32236</xdr:rowOff>
    </xdr:from>
    <xdr:to>
      <xdr:col>76</xdr:col>
      <xdr:colOff>165100</xdr:colOff>
      <xdr:row>51</xdr:row>
      <xdr:rowOff>133836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7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150363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55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20948</xdr:rowOff>
    </xdr:from>
    <xdr:to>
      <xdr:col>72</xdr:col>
      <xdr:colOff>38100</xdr:colOff>
      <xdr:row>52</xdr:row>
      <xdr:rowOff>122548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89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139075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87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120647</xdr:rowOff>
    </xdr:from>
    <xdr:to>
      <xdr:col>67</xdr:col>
      <xdr:colOff>101600</xdr:colOff>
      <xdr:row>53</xdr:row>
      <xdr:rowOff>50797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0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67324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88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134257</xdr:rowOff>
    </xdr:from>
    <xdr:to>
      <xdr:col>85</xdr:col>
      <xdr:colOff>127000</xdr:colOff>
      <xdr:row>78</xdr:row>
      <xdr:rowOff>117819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335907"/>
          <a:ext cx="838200" cy="15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134257</xdr:rowOff>
    </xdr:from>
    <xdr:to>
      <xdr:col>81</xdr:col>
      <xdr:colOff>50800</xdr:colOff>
      <xdr:row>79</xdr:row>
      <xdr:rowOff>6894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33590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129902</xdr:rowOff>
    </xdr:from>
    <xdr:to>
      <xdr:col>76</xdr:col>
      <xdr:colOff>114300</xdr:colOff>
      <xdr:row>79</xdr:row>
      <xdr:rowOff>6894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03002"/>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162886</xdr:rowOff>
    </xdr:from>
    <xdr:to>
      <xdr:col>71</xdr:col>
      <xdr:colOff>177800</xdr:colOff>
      <xdr:row>78</xdr:row>
      <xdr:rowOff>129902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364536"/>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67019</xdr:rowOff>
    </xdr:from>
    <xdr:to>
      <xdr:col>85</xdr:col>
      <xdr:colOff>177800</xdr:colOff>
      <xdr:row>78</xdr:row>
      <xdr:rowOff>168619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89896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29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83457</xdr:rowOff>
    </xdr:from>
    <xdr:to>
      <xdr:col>81</xdr:col>
      <xdr:colOff>101600</xdr:colOff>
      <xdr:row>78</xdr:row>
      <xdr:rowOff>13607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2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30134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06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127544</xdr:rowOff>
    </xdr:from>
    <xdr:to>
      <xdr:col>76</xdr:col>
      <xdr:colOff>165100</xdr:colOff>
      <xdr:row>79</xdr:row>
      <xdr:rowOff>57694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74221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27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79102</xdr:rowOff>
    </xdr:from>
    <xdr:to>
      <xdr:col>72</xdr:col>
      <xdr:colOff>38100</xdr:colOff>
      <xdr:row>79</xdr:row>
      <xdr:rowOff>9252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54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112086</xdr:rowOff>
    </xdr:from>
    <xdr:to>
      <xdr:col>67</xdr:col>
      <xdr:colOff>101600</xdr:colOff>
      <xdr:row>78</xdr:row>
      <xdr:rowOff>42236</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3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33363</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40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5260</xdr:rowOff>
    </xdr:from>
    <xdr:to>
      <xdr:col>85</xdr:col>
      <xdr:colOff>127000</xdr:colOff>
      <xdr:row>99</xdr:row>
      <xdr:rowOff>39230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978810"/>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170973</xdr:rowOff>
    </xdr:from>
    <xdr:to>
      <xdr:col>81</xdr:col>
      <xdr:colOff>50800</xdr:colOff>
      <xdr:row>99</xdr:row>
      <xdr:rowOff>5260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973073"/>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170973</xdr:rowOff>
    </xdr:from>
    <xdr:to>
      <xdr:col>76</xdr:col>
      <xdr:colOff>114300</xdr:colOff>
      <xdr:row>99</xdr:row>
      <xdr:rowOff>30269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973073"/>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169326</xdr:rowOff>
    </xdr:from>
    <xdr:to>
      <xdr:col>71</xdr:col>
      <xdr:colOff>177800</xdr:colOff>
      <xdr:row>99</xdr:row>
      <xdr:rowOff>30269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971426"/>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159880</xdr:rowOff>
    </xdr:from>
    <xdr:to>
      <xdr:col>85</xdr:col>
      <xdr:colOff>177800</xdr:colOff>
      <xdr:row>99</xdr:row>
      <xdr:rowOff>90030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9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74807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8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125910</xdr:rowOff>
    </xdr:from>
    <xdr:to>
      <xdr:col>81</xdr:col>
      <xdr:colOff>101600</xdr:colOff>
      <xdr:row>99</xdr:row>
      <xdr:rowOff>56060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9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47187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7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120173</xdr:rowOff>
    </xdr:from>
    <xdr:to>
      <xdr:col>76</xdr:col>
      <xdr:colOff>165100</xdr:colOff>
      <xdr:row>99</xdr:row>
      <xdr:rowOff>50323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9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41450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701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150919</xdr:rowOff>
    </xdr:from>
    <xdr:to>
      <xdr:col>72</xdr:col>
      <xdr:colOff>38100</xdr:colOff>
      <xdr:row>99</xdr:row>
      <xdr:rowOff>81069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95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72196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70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118526</xdr:rowOff>
    </xdr:from>
    <xdr:to>
      <xdr:col>67</xdr:col>
      <xdr:colOff>101600</xdr:colOff>
      <xdr:row>99</xdr:row>
      <xdr:rowOff>48676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9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39803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70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決算においては、土木費、教育費において、類似団体と比較して住民１人当たりのコストが特に高い数値となっている。土木費については大規模普建事業の事業進捗による増額が主な要因であり、教育費については公共施設が多く、施設の管理運営費が膨らむことや、小中学校体育館等の暑さ対策としての空調設備の整備等が主な要因である。一方で、民生費は例年類似団体の平均を下回っている。老年人口割合が低い等の要因により少額となっているが、全体的には増加傾向にあり今後高齢化に伴い更なる増加が予想さ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財政調整基金について、令和６年度は</a:t>
          </a:r>
          <a:r>
            <a:rPr kumimoji="1" lang="ja-JP" altLang="en-US" sz="1100">
              <a:solidFill>
                <a:schemeClr val="dk1"/>
              </a:solidFill>
              <a:effectLst/>
              <a:latin typeface="+mn-lt"/>
              <a:ea typeface="+mn-ea"/>
              <a:cs typeface="+mn-cs"/>
            </a:rPr>
            <a:t>翌年度から始まる第９次総合計画に必要な額を確保するなどの理由により</a:t>
          </a:r>
          <a:r>
            <a:rPr kumimoji="1" lang="ja-JP" altLang="ja-JP" sz="1100">
              <a:solidFill>
                <a:schemeClr val="dk1"/>
              </a:solidFill>
              <a:effectLst/>
              <a:latin typeface="+mn-lt"/>
              <a:ea typeface="+mn-ea"/>
              <a:cs typeface="+mn-cs"/>
            </a:rPr>
            <a:t>、現在高は増となっている。実質収支額について、次年度に繰り越す額が増額したため、実質単年度収支は減となっている。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年の連結赤字比率は△</a:t>
          </a:r>
          <a:r>
            <a:rPr kumimoji="1" lang="en-US" altLang="ja-JP" sz="1100">
              <a:solidFill>
                <a:schemeClr val="dk1"/>
              </a:solidFill>
              <a:effectLst/>
              <a:latin typeface="+mn-lt"/>
              <a:ea typeface="+mn-ea"/>
              <a:cs typeface="+mn-cs"/>
            </a:rPr>
            <a:t>17.40</a:t>
          </a:r>
          <a:r>
            <a:rPr kumimoji="1" lang="ja-JP" altLang="ja-JP" sz="1100">
              <a:solidFill>
                <a:schemeClr val="dk1"/>
              </a:solidFill>
              <a:effectLst/>
              <a:latin typeface="+mn-lt"/>
              <a:ea typeface="+mn-ea"/>
              <a:cs typeface="+mn-cs"/>
            </a:rPr>
            <a:t>である。平成１９年度以降、全ての会計において黒字が維持されており、健全な財政運営が保たれていると判断できる。</a:t>
          </a:r>
          <a:endParaRPr lang="ja-JP" altLang="ja-JP" sz="1400">
            <a:effectLst/>
          </a:endParaRPr>
        </a:p>
        <a:p>
          <a:r>
            <a:rPr kumimoji="1" lang="ja-JP" altLang="ja-JP" sz="1100">
              <a:solidFill>
                <a:schemeClr val="dk1"/>
              </a:solidFill>
              <a:effectLst/>
              <a:latin typeface="+mn-lt"/>
              <a:ea typeface="+mn-ea"/>
              <a:cs typeface="+mn-cs"/>
            </a:rPr>
            <a:t>　今後も、より一層の歳入確保や短期・中期的な見通しに立った財政運営に努め、引き続き財務体質の強化を図る。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246518164</v>
      </c>
      <c r="BO4" s="436"/>
      <c r="BP4" s="436"/>
      <c r="BQ4" s="436"/>
      <c r="BR4" s="436"/>
      <c r="BS4" s="436"/>
      <c r="BT4" s="436"/>
      <c r="BU4" s="437"/>
      <c r="BV4" s="435">
        <v>216937940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229444912</v>
      </c>
      <c r="BO5" s="407"/>
      <c r="BP5" s="407"/>
      <c r="BQ5" s="407"/>
      <c r="BR5" s="407"/>
      <c r="BS5" s="407"/>
      <c r="BT5" s="407"/>
      <c r="BU5" s="408"/>
      <c r="BV5" s="406">
        <v>199838970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65</v>
      </c>
      <c r="CU5" s="404"/>
      <c r="CV5" s="404"/>
      <c r="CW5" s="404"/>
      <c r="CX5" s="404"/>
      <c r="CY5" s="404"/>
      <c r="CZ5" s="404"/>
      <c r="DA5" s="405"/>
      <c r="DB5" s="403">
        <v>75.099999999999994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17073252</v>
      </c>
      <c r="BO6" s="407"/>
      <c r="BP6" s="407"/>
      <c r="BQ6" s="407"/>
      <c r="BR6" s="407"/>
      <c r="BS6" s="407"/>
      <c r="BT6" s="407"/>
      <c r="BU6" s="408"/>
      <c r="BV6" s="406">
        <v>17098970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65</v>
      </c>
      <c r="CU6" s="550"/>
      <c r="CV6" s="550"/>
      <c r="CW6" s="550"/>
      <c r="CX6" s="550"/>
      <c r="CY6" s="550"/>
      <c r="CZ6" s="550"/>
      <c r="DA6" s="551"/>
      <c r="DB6" s="549">
        <v>75.099999999999994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8876962</v>
      </c>
      <c r="BO7" s="407"/>
      <c r="BP7" s="407"/>
      <c r="BQ7" s="407"/>
      <c r="BR7" s="407"/>
      <c r="BS7" s="407"/>
      <c r="BT7" s="407"/>
      <c r="BU7" s="408"/>
      <c r="BV7" s="406">
        <v>7383306</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136620567</v>
      </c>
      <c r="CU7" s="407"/>
      <c r="CV7" s="407"/>
      <c r="CW7" s="407"/>
      <c r="CX7" s="407"/>
      <c r="CY7" s="407"/>
      <c r="CZ7" s="407"/>
      <c r="DA7" s="408"/>
      <c r="DB7" s="406">
        <v>137173488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8196290</v>
      </c>
      <c r="BO8" s="407"/>
      <c r="BP8" s="407"/>
      <c r="BQ8" s="407"/>
      <c r="BR8" s="407"/>
      <c r="BS8" s="407"/>
      <c r="BT8" s="407"/>
      <c r="BU8" s="408"/>
      <c r="BV8" s="406">
        <v>9715664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1.41</v>
      </c>
      <c r="CU8" s="510"/>
      <c r="CV8" s="510"/>
      <c r="CW8" s="510"/>
      <c r="CX8" s="510"/>
      <c r="CY8" s="510"/>
      <c r="CZ8" s="510"/>
      <c r="DA8" s="511"/>
      <c r="DB8" s="509">
        <v>1.34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422330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98</v>
      </c>
      <c r="AV9" s="465"/>
      <c r="AW9" s="465"/>
      <c r="AX9" s="465"/>
      <c r="AY9" s="420" t="s">
        <v>111</v>
      </c>
      <c r="AZ9" s="421"/>
      <c r="BA9" s="421"/>
      <c r="BB9" s="421"/>
      <c r="BC9" s="421"/>
      <c r="BD9" s="421"/>
      <c r="BE9" s="421"/>
      <c r="BF9" s="421"/>
      <c r="BG9" s="421"/>
      <c r="BH9" s="421"/>
      <c r="BI9" s="421"/>
      <c r="BJ9" s="421"/>
      <c r="BK9" s="421"/>
      <c r="BL9" s="421"/>
      <c r="BM9" s="422"/>
      <c r="BN9" s="406">
        <v>-1519374</v>
      </c>
      <c r="BO9" s="407"/>
      <c r="BP9" s="407"/>
      <c r="BQ9" s="407"/>
      <c r="BR9" s="407"/>
      <c r="BS9" s="407"/>
      <c r="BT9" s="407"/>
      <c r="BU9" s="408"/>
      <c r="BV9" s="406">
        <v>3650688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3.6</v>
      </c>
      <c r="CU9" s="404"/>
      <c r="CV9" s="404"/>
      <c r="CW9" s="404"/>
      <c r="CX9" s="404"/>
      <c r="CY9" s="404"/>
      <c r="CZ9" s="404"/>
      <c r="DA9" s="405"/>
      <c r="DB9" s="403">
        <v>4.9000000000000004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422542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8100000</v>
      </c>
      <c r="BO10" s="407"/>
      <c r="BP10" s="407"/>
      <c r="BQ10" s="407"/>
      <c r="BR10" s="407"/>
      <c r="BS10" s="407"/>
      <c r="BT10" s="407"/>
      <c r="BU10" s="408"/>
      <c r="BV10" s="406">
        <v>6100000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98</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414750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3428413</v>
      </c>
      <c r="BO12" s="407"/>
      <c r="BP12" s="407"/>
      <c r="BQ12" s="407"/>
      <c r="BR12" s="407"/>
      <c r="BS12" s="407"/>
      <c r="BT12" s="407"/>
      <c r="BU12" s="408"/>
      <c r="BV12" s="406">
        <v>4200000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392933</v>
      </c>
      <c r="S13" s="494"/>
      <c r="T13" s="494"/>
      <c r="U13" s="494"/>
      <c r="V13" s="495"/>
      <c r="W13" s="496" t="s">
        <v>131</v>
      </c>
      <c r="X13" s="392"/>
      <c r="Y13" s="392"/>
      <c r="Z13" s="392"/>
      <c r="AA13" s="392"/>
      <c r="AB13" s="393"/>
      <c r="AC13" s="359">
        <v>3471</v>
      </c>
      <c r="AD13" s="360"/>
      <c r="AE13" s="360"/>
      <c r="AF13" s="360"/>
      <c r="AG13" s="361"/>
      <c r="AH13" s="359">
        <v>3961</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3152213</v>
      </c>
      <c r="BO13" s="407"/>
      <c r="BP13" s="407"/>
      <c r="BQ13" s="407"/>
      <c r="BR13" s="407"/>
      <c r="BS13" s="407"/>
      <c r="BT13" s="407"/>
      <c r="BU13" s="408"/>
      <c r="BV13" s="406">
        <v>5550688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1.6</v>
      </c>
      <c r="CU13" s="404"/>
      <c r="CV13" s="404"/>
      <c r="CW13" s="404"/>
      <c r="CX13" s="404"/>
      <c r="CY13" s="404"/>
      <c r="CZ13" s="404"/>
      <c r="DA13" s="405"/>
      <c r="DB13" s="403">
        <v>1.2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416383</v>
      </c>
      <c r="S14" s="494"/>
      <c r="T14" s="494"/>
      <c r="U14" s="494"/>
      <c r="V14" s="495"/>
      <c r="W14" s="497"/>
      <c r="X14" s="395"/>
      <c r="Y14" s="395"/>
      <c r="Z14" s="395"/>
      <c r="AA14" s="395"/>
      <c r="AB14" s="396"/>
      <c r="AC14" s="486">
        <v>1.7</v>
      </c>
      <c r="AD14" s="487"/>
      <c r="AE14" s="487"/>
      <c r="AF14" s="487"/>
      <c r="AG14" s="488"/>
      <c r="AH14" s="486">
        <v>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396010</v>
      </c>
      <c r="S15" s="494"/>
      <c r="T15" s="494"/>
      <c r="U15" s="494"/>
      <c r="V15" s="495"/>
      <c r="W15" s="496" t="s">
        <v>137</v>
      </c>
      <c r="X15" s="392"/>
      <c r="Y15" s="392"/>
      <c r="Z15" s="392"/>
      <c r="AA15" s="392"/>
      <c r="AB15" s="393"/>
      <c r="AC15" s="359">
        <v>92389</v>
      </c>
      <c r="AD15" s="360"/>
      <c r="AE15" s="360"/>
      <c r="AF15" s="360"/>
      <c r="AG15" s="361"/>
      <c r="AH15" s="359">
        <v>96032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105227352</v>
      </c>
      <c r="BO15" s="436"/>
      <c r="BP15" s="436"/>
      <c r="BQ15" s="436"/>
      <c r="BR15" s="436"/>
      <c r="BS15" s="436"/>
      <c r="BT15" s="436"/>
      <c r="BU15" s="437"/>
      <c r="BV15" s="435">
        <v>105703252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45.6</v>
      </c>
      <c r="AD16" s="487"/>
      <c r="AE16" s="487"/>
      <c r="AF16" s="487"/>
      <c r="AG16" s="488"/>
      <c r="AH16" s="486">
        <v>47.3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70567807</v>
      </c>
      <c r="BO16" s="407"/>
      <c r="BP16" s="407"/>
      <c r="BQ16" s="407"/>
      <c r="BR16" s="407"/>
      <c r="BS16" s="407"/>
      <c r="BT16" s="407"/>
      <c r="BU16" s="408"/>
      <c r="BV16" s="406">
        <v>68614914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106591</v>
      </c>
      <c r="AD17" s="360"/>
      <c r="AE17" s="360"/>
      <c r="AF17" s="360"/>
      <c r="AG17" s="361"/>
      <c r="AH17" s="359">
        <v>103006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136620567</v>
      </c>
      <c r="BO17" s="407"/>
      <c r="BP17" s="407"/>
      <c r="BQ17" s="407"/>
      <c r="BR17" s="407"/>
      <c r="BS17" s="407"/>
      <c r="BT17" s="407"/>
      <c r="BU17" s="408"/>
      <c r="BV17" s="406">
        <v>137173488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918.32</v>
      </c>
      <c r="M18" s="459"/>
      <c r="N18" s="459"/>
      <c r="O18" s="459"/>
      <c r="P18" s="459"/>
      <c r="Q18" s="459"/>
      <c r="R18" s="460"/>
      <c r="S18" s="460"/>
      <c r="T18" s="460"/>
      <c r="U18" s="460"/>
      <c r="V18" s="461"/>
      <c r="W18" s="477"/>
      <c r="X18" s="478"/>
      <c r="Y18" s="478"/>
      <c r="Z18" s="478"/>
      <c r="AA18" s="478"/>
      <c r="AB18" s="502"/>
      <c r="AC18" s="376">
        <v>52.7</v>
      </c>
      <c r="AD18" s="377"/>
      <c r="AE18" s="377"/>
      <c r="AF18" s="377"/>
      <c r="AG18" s="462"/>
      <c r="AH18" s="376">
        <v>50.7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106762246</v>
      </c>
      <c r="BO18" s="407"/>
      <c r="BP18" s="407"/>
      <c r="BQ18" s="407"/>
      <c r="BR18" s="407"/>
      <c r="BS18" s="407"/>
      <c r="BT18" s="407"/>
      <c r="BU18" s="408"/>
      <c r="BV18" s="406">
        <v>97802923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191939784</v>
      </c>
      <c r="BO19" s="407"/>
      <c r="BP19" s="407"/>
      <c r="BQ19" s="407"/>
      <c r="BR19" s="407"/>
      <c r="BS19" s="407"/>
      <c r="BT19" s="407"/>
      <c r="BU19" s="408"/>
      <c r="BV19" s="406">
        <v>154629302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176840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39117818</v>
      </c>
      <c r="BO22" s="436"/>
      <c r="BP22" s="436"/>
      <c r="BQ22" s="436"/>
      <c r="BR22" s="436"/>
      <c r="BS22" s="436"/>
      <c r="BT22" s="436"/>
      <c r="BU22" s="437"/>
      <c r="BV22" s="435">
        <v>44093624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27518668</v>
      </c>
      <c r="BO23" s="407"/>
      <c r="BP23" s="407"/>
      <c r="BQ23" s="407"/>
      <c r="BR23" s="407"/>
      <c r="BS23" s="407"/>
      <c r="BT23" s="407"/>
      <c r="BU23" s="408"/>
      <c r="BV23" s="406">
        <v>29496602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11290</v>
      </c>
      <c r="R24" s="360"/>
      <c r="S24" s="360"/>
      <c r="T24" s="360"/>
      <c r="U24" s="360"/>
      <c r="V24" s="361"/>
      <c r="W24" s="449"/>
      <c r="X24" s="386"/>
      <c r="Y24" s="387"/>
      <c r="Z24" s="362" t="s">
        <v>162</v>
      </c>
      <c r="AA24" s="363"/>
      <c r="AB24" s="363"/>
      <c r="AC24" s="363"/>
      <c r="AD24" s="363"/>
      <c r="AE24" s="363"/>
      <c r="AF24" s="363"/>
      <c r="AG24" s="364"/>
      <c r="AH24" s="359">
        <v>3136</v>
      </c>
      <c r="AI24" s="360"/>
      <c r="AJ24" s="360"/>
      <c r="AK24" s="360"/>
      <c r="AL24" s="361"/>
      <c r="AM24" s="359">
        <v>9778048</v>
      </c>
      <c r="AN24" s="360"/>
      <c r="AO24" s="360"/>
      <c r="AP24" s="360"/>
      <c r="AQ24" s="360"/>
      <c r="AR24" s="361"/>
      <c r="AS24" s="359">
        <v>3118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34647598</v>
      </c>
      <c r="BO24" s="407"/>
      <c r="BP24" s="407"/>
      <c r="BQ24" s="407"/>
      <c r="BR24" s="407"/>
      <c r="BS24" s="407"/>
      <c r="BT24" s="407"/>
      <c r="BU24" s="408"/>
      <c r="BV24" s="406">
        <v>38949678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9510</v>
      </c>
      <c r="R25" s="360"/>
      <c r="S25" s="360"/>
      <c r="T25" s="360"/>
      <c r="U25" s="360"/>
      <c r="V25" s="361"/>
      <c r="W25" s="449"/>
      <c r="X25" s="386"/>
      <c r="Y25" s="387"/>
      <c r="Z25" s="362" t="s">
        <v>165</v>
      </c>
      <c r="AA25" s="363"/>
      <c r="AB25" s="363"/>
      <c r="AC25" s="363"/>
      <c r="AD25" s="363"/>
      <c r="AE25" s="363"/>
      <c r="AF25" s="363"/>
      <c r="AG25" s="364"/>
      <c r="AH25" s="359">
        <v>539</v>
      </c>
      <c r="AI25" s="360"/>
      <c r="AJ25" s="360"/>
      <c r="AK25" s="360"/>
      <c r="AL25" s="361"/>
      <c r="AM25" s="359">
        <v>1698928</v>
      </c>
      <c r="AN25" s="360"/>
      <c r="AO25" s="360"/>
      <c r="AP25" s="360"/>
      <c r="AQ25" s="360"/>
      <c r="AR25" s="361"/>
      <c r="AS25" s="359">
        <v>3152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66597306</v>
      </c>
      <c r="BO25" s="436"/>
      <c r="BP25" s="436"/>
      <c r="BQ25" s="436"/>
      <c r="BR25" s="436"/>
      <c r="BS25" s="436"/>
      <c r="BT25" s="436"/>
      <c r="BU25" s="437"/>
      <c r="BV25" s="435">
        <v>49147019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7630</v>
      </c>
      <c r="R26" s="360"/>
      <c r="S26" s="360"/>
      <c r="T26" s="360"/>
      <c r="U26" s="360"/>
      <c r="V26" s="361"/>
      <c r="W26" s="449"/>
      <c r="X26" s="386"/>
      <c r="Y26" s="387"/>
      <c r="Z26" s="362" t="s">
        <v>168</v>
      </c>
      <c r="AA26" s="417"/>
      <c r="AB26" s="417"/>
      <c r="AC26" s="417"/>
      <c r="AD26" s="417"/>
      <c r="AE26" s="417"/>
      <c r="AF26" s="417"/>
      <c r="AG26" s="418"/>
      <c r="AH26" s="359">
        <v>156</v>
      </c>
      <c r="AI26" s="360"/>
      <c r="AJ26" s="360"/>
      <c r="AK26" s="360"/>
      <c r="AL26" s="361"/>
      <c r="AM26" s="359">
        <v>419016</v>
      </c>
      <c r="AN26" s="360"/>
      <c r="AO26" s="360"/>
      <c r="AP26" s="360"/>
      <c r="AQ26" s="360"/>
      <c r="AR26" s="361"/>
      <c r="AS26" s="359">
        <v>2686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7670</v>
      </c>
      <c r="R27" s="360"/>
      <c r="S27" s="360"/>
      <c r="T27" s="360"/>
      <c r="U27" s="360"/>
      <c r="V27" s="361"/>
      <c r="W27" s="449"/>
      <c r="X27" s="386"/>
      <c r="Y27" s="387"/>
      <c r="Z27" s="362" t="s">
        <v>171</v>
      </c>
      <c r="AA27" s="363"/>
      <c r="AB27" s="363"/>
      <c r="AC27" s="363"/>
      <c r="AD27" s="363"/>
      <c r="AE27" s="363"/>
      <c r="AF27" s="363"/>
      <c r="AG27" s="364"/>
      <c r="AH27" s="359">
        <v>53</v>
      </c>
      <c r="AI27" s="360"/>
      <c r="AJ27" s="360"/>
      <c r="AK27" s="360"/>
      <c r="AL27" s="361"/>
      <c r="AM27" s="359">
        <v>198202</v>
      </c>
      <c r="AN27" s="360"/>
      <c r="AO27" s="360"/>
      <c r="AP27" s="360"/>
      <c r="AQ27" s="360"/>
      <c r="AR27" s="361"/>
      <c r="AS27" s="359">
        <v>3740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15000000</v>
      </c>
      <c r="BO27" s="441"/>
      <c r="BP27" s="441"/>
      <c r="BQ27" s="441"/>
      <c r="BR27" s="441"/>
      <c r="BS27" s="441"/>
      <c r="BT27" s="441"/>
      <c r="BU27" s="442"/>
      <c r="BV27" s="440">
        <v>15000000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6980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41471587</v>
      </c>
      <c r="BO28" s="436"/>
      <c r="BP28" s="436"/>
      <c r="BQ28" s="436"/>
      <c r="BR28" s="436"/>
      <c r="BS28" s="436"/>
      <c r="BT28" s="436"/>
      <c r="BU28" s="437"/>
      <c r="BV28" s="435">
        <v>36800000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43</v>
      </c>
      <c r="M29" s="360"/>
      <c r="N29" s="360"/>
      <c r="O29" s="360"/>
      <c r="P29" s="361"/>
      <c r="Q29" s="359">
        <v>6490</v>
      </c>
      <c r="R29" s="360"/>
      <c r="S29" s="360"/>
      <c r="T29" s="360"/>
      <c r="U29" s="360"/>
      <c r="V29" s="361"/>
      <c r="W29" s="450"/>
      <c r="X29" s="451"/>
      <c r="Y29" s="452"/>
      <c r="Z29" s="362" t="s">
        <v>177</v>
      </c>
      <c r="AA29" s="363"/>
      <c r="AB29" s="363"/>
      <c r="AC29" s="363"/>
      <c r="AD29" s="363"/>
      <c r="AE29" s="363"/>
      <c r="AF29" s="363"/>
      <c r="AG29" s="364"/>
      <c r="AH29" s="359">
        <v>3189</v>
      </c>
      <c r="AI29" s="360"/>
      <c r="AJ29" s="360"/>
      <c r="AK29" s="360"/>
      <c r="AL29" s="361"/>
      <c r="AM29" s="359">
        <v>9976250</v>
      </c>
      <c r="AN29" s="360"/>
      <c r="AO29" s="360"/>
      <c r="AP29" s="360"/>
      <c r="AQ29" s="360"/>
      <c r="AR29" s="361"/>
      <c r="AS29" s="359">
        <v>3128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2166163</v>
      </c>
      <c r="BO29" s="407"/>
      <c r="BP29" s="407"/>
      <c r="BQ29" s="407"/>
      <c r="BR29" s="407"/>
      <c r="BS29" s="407"/>
      <c r="BT29" s="407"/>
      <c r="BU29" s="408"/>
      <c r="BV29" s="406">
        <v>2162037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58946583</v>
      </c>
      <c r="BO30" s="441"/>
      <c r="BP30" s="441"/>
      <c r="BQ30" s="441"/>
      <c r="BR30" s="441"/>
      <c r="BS30" s="441"/>
      <c r="BT30" s="441"/>
      <c r="BU30" s="442"/>
      <c r="BV30" s="440">
        <v>40477630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IF('各会計、関係団体の財政状況及び健全化判断比率'!B33="","",'各会計、関係団体の財政状況及び健全化判断比率'!B33)</f>
        <v>卸売市場特別会計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愛知県後期高齢者医療広域連合（一般会計）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公益財団法人豊田市国際交流協会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水道水源保全事業特別会計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f t="shared" ref="BE35:BE43" si="1">IF(BG35="","",BE34+1)</f>
        <v>10</v>
      </c>
      <c r="BF35" s="354"/>
      <c r="BG35" s="355" t="str">
        <f>IF('各会計、関係団体の財政状況及び健全化判断比率'!B34="","",'各会計、関係団体の財政状況及び健全化判断比率'!B34)</f>
        <v>産業用地造成事業特別会計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愛知県後期高齢者医療広域連合（後期高齢者医療特別会計）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公益財団法人豊田市地域医療センター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11</v>
      </c>
      <c r="BF36" s="354"/>
      <c r="BG36" s="355" t="str">
        <f>IF('各会計、関係団体の財政状況及び健全化判断比率'!B35="","",'各会計、関係団体の財政状況及び健全化判断比率'!B35)</f>
        <v>分譲住宅建設事業特別会計</v>
      </c>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株式会社豊田ほっとかん</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f t="shared" si="1"/>
        <v>12</v>
      </c>
      <c r="BF37" s="354"/>
      <c r="BG37" s="355" t="str">
        <f>IF('各会計、関係団体の財政状況及び健全化判断比率'!B36="","",'各会計、関係団体の財政状況及び健全化判断比率'!B36)</f>
        <v>都市計画事業土地区画整理特別会計</v>
      </c>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公益財団法人豊田加茂環境整備公社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公益財団法人豊田都市交通研究所</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20</v>
      </c>
      <c r="CP39" s="354"/>
      <c r="CQ39" s="355" t="str">
        <f>IF('各会計、関係団体の財政状況及び健全化判断比率'!BS12="","",'各会計、関係団体の財政状況及び健全化判断比率'!BS12)</f>
        <v>豊田市駅前開発株式会社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21</v>
      </c>
      <c r="CP40" s="354"/>
      <c r="CQ40" s="355" t="str">
        <f>IF('各会計、関係団体の財政状況及び健全化判断比率'!BS13="","",'各会計、関係団体の財政状況及び健全化判断比率'!BS13)</f>
        <v>一般財団法人豊田市水道サービス協会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22</v>
      </c>
      <c r="CP41" s="354"/>
      <c r="CQ41" s="355" t="str">
        <f>IF('各会計、関係団体の財政状況及び健全化判断比率'!BS14="","",'各会計、関係団体の財政状況及び健全化判断比率'!BS14)</f>
        <v>公益財団法人豊田市学校給食協会</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23</v>
      </c>
      <c r="CP42" s="354"/>
      <c r="CQ42" s="355" t="str">
        <f>IF('各会計、関係団体の財政状況及び健全化判断比率'!BS15="","",'各会計、関係団体の財政状況及び健全化判断比率'!BS15)</f>
        <v>公益財団法人豊田市文化振興財団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24</v>
      </c>
      <c r="CP43" s="354"/>
      <c r="CQ43" s="355" t="str">
        <f>IF('各会計、関係団体の財政状況及び健全化判断比率'!BS16="","",'各会計、関係団体の財政状況及び健全化判断比率'!BS16)</f>
        <v>公益財団法人豊田市スポーツ協会</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zvXFTX4//hM0g6YlRbjAkbQQ8wQVsh7O56OxHbLq5O5taGID0JvJnpKvy9Pb2Mxl91PPRvPe0PuZDMM2oBngg==" saltValue="2cDvthi/GcutATVRqSVd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539</v>
      </c>
      <c r="D34" s="1136"/>
      <c r="E34" s="1137"/>
      <c r="F34" s="32">
        <v>9.24</v>
      </c>
      <c r="G34" s="33">
        <v>9.9600000000000009</v>
      </c>
      <c r="H34" s="33">
        <v>10.119999999999999</v>
      </c>
      <c r="I34" s="33">
        <v>8.2100000000000009</v>
      </c>
      <c r="J34" s="34">
        <v>8.06</v>
      </c>
      <c r="K34" s="22"/>
      <c r="L34" s="22"/>
      <c r="M34" s="22"/>
      <c r="N34" s="22"/>
      <c r="O34" s="22"/>
      <c r="P34" s="22"/>
    </row>
    <row r="35" spans="1:16" ht="39" customHeight="1" x14ac:dyDescent="0.2">
      <c r="A35" s="22"/>
      <c r="B35" s="35"/>
      <c r="C35" s="1132" t="s">
        <v>540</v>
      </c>
      <c r="D35" s="1132"/>
      <c r="E35" s="1133"/>
      <c r="F35" s="36">
        <v>5.85</v>
      </c>
      <c r="G35" s="37">
        <v>7.85</v>
      </c>
      <c r="H35" s="37">
        <v>5.74</v>
      </c>
      <c r="I35" s="37">
        <v>7.08</v>
      </c>
      <c r="J35" s="38">
        <v>5.99</v>
      </c>
      <c r="K35" s="22"/>
      <c r="L35" s="22"/>
      <c r="M35" s="22"/>
      <c r="N35" s="22"/>
      <c r="O35" s="22"/>
      <c r="P35" s="22"/>
    </row>
    <row r="36" spans="1:16" ht="39" customHeight="1" x14ac:dyDescent="0.2">
      <c r="A36" s="22"/>
      <c r="B36" s="35"/>
      <c r="C36" s="1132" t="s">
        <v>541</v>
      </c>
      <c r="D36" s="1132"/>
      <c r="E36" s="1133"/>
      <c r="F36" s="36">
        <v>3.1</v>
      </c>
      <c r="G36" s="37">
        <v>3.25</v>
      </c>
      <c r="H36" s="37">
        <v>3.26</v>
      </c>
      <c r="I36" s="37">
        <v>2.34</v>
      </c>
      <c r="J36" s="38">
        <v>2.42</v>
      </c>
      <c r="K36" s="22"/>
      <c r="L36" s="22"/>
      <c r="M36" s="22"/>
      <c r="N36" s="22"/>
      <c r="O36" s="22"/>
      <c r="P36" s="22"/>
    </row>
    <row r="37" spans="1:16" ht="39" customHeight="1" x14ac:dyDescent="0.2">
      <c r="A37" s="22"/>
      <c r="B37" s="35"/>
      <c r="C37" s="1132" t="s">
        <v>542</v>
      </c>
      <c r="D37" s="1132"/>
      <c r="E37" s="1133"/>
      <c r="F37" s="36">
        <v>0.46</v>
      </c>
      <c r="G37" s="37">
        <v>1.45</v>
      </c>
      <c r="H37" s="37">
        <v>0.52</v>
      </c>
      <c r="I37" s="37">
        <v>0.42</v>
      </c>
      <c r="J37" s="38">
        <v>0.51</v>
      </c>
      <c r="K37" s="22"/>
      <c r="L37" s="22"/>
      <c r="M37" s="22"/>
      <c r="N37" s="22"/>
      <c r="O37" s="22"/>
      <c r="P37" s="22"/>
    </row>
    <row r="38" spans="1:16" ht="39" customHeight="1" x14ac:dyDescent="0.2">
      <c r="A38" s="22"/>
      <c r="B38" s="35"/>
      <c r="C38" s="1132" t="s">
        <v>543</v>
      </c>
      <c r="D38" s="1132"/>
      <c r="E38" s="1133"/>
      <c r="F38" s="36">
        <v>0.54</v>
      </c>
      <c r="G38" s="37">
        <v>0.3</v>
      </c>
      <c r="H38" s="37">
        <v>0.48</v>
      </c>
      <c r="I38" s="37">
        <v>0.28999999999999998</v>
      </c>
      <c r="J38" s="38">
        <v>0.26</v>
      </c>
      <c r="K38" s="22"/>
      <c r="L38" s="22"/>
      <c r="M38" s="22"/>
      <c r="N38" s="22"/>
      <c r="O38" s="22"/>
      <c r="P38" s="22"/>
    </row>
    <row r="39" spans="1:16" ht="39" customHeight="1" x14ac:dyDescent="0.2">
      <c r="A39" s="22"/>
      <c r="B39" s="35"/>
      <c r="C39" s="1132" t="s">
        <v>544</v>
      </c>
      <c r="D39" s="1132"/>
      <c r="E39" s="1133"/>
      <c r="F39" s="36">
        <v>0</v>
      </c>
      <c r="G39" s="37">
        <v>0.08</v>
      </c>
      <c r="H39" s="37">
        <v>0.21</v>
      </c>
      <c r="I39" s="37">
        <v>0</v>
      </c>
      <c r="J39" s="38">
        <v>0.06</v>
      </c>
      <c r="K39" s="22"/>
      <c r="L39" s="22"/>
      <c r="M39" s="22"/>
      <c r="N39" s="22"/>
      <c r="O39" s="22"/>
      <c r="P39" s="22"/>
    </row>
    <row r="40" spans="1:16" ht="39" customHeight="1" x14ac:dyDescent="0.2">
      <c r="A40" s="22"/>
      <c r="B40" s="35"/>
      <c r="C40" s="1132" t="s">
        <v>545</v>
      </c>
      <c r="D40" s="1132"/>
      <c r="E40" s="1133"/>
      <c r="F40" s="36">
        <v>0.01</v>
      </c>
      <c r="G40" s="37">
        <v>0.02</v>
      </c>
      <c r="H40" s="37">
        <v>0.02</v>
      </c>
      <c r="I40" s="37">
        <v>0.02</v>
      </c>
      <c r="J40" s="38">
        <v>0.02</v>
      </c>
      <c r="K40" s="22"/>
      <c r="L40" s="22"/>
      <c r="M40" s="22"/>
      <c r="N40" s="22"/>
      <c r="O40" s="22"/>
      <c r="P40" s="22"/>
    </row>
    <row r="41" spans="1:16" ht="39" customHeight="1" x14ac:dyDescent="0.2">
      <c r="A41" s="22"/>
      <c r="B41" s="35"/>
      <c r="C41" s="1132" t="s">
        <v>546</v>
      </c>
      <c r="D41" s="1132"/>
      <c r="E41" s="1133"/>
      <c r="F41" s="36">
        <v>0.01</v>
      </c>
      <c r="G41" s="37">
        <v>0.01</v>
      </c>
      <c r="H41" s="37">
        <v>0.01</v>
      </c>
      <c r="I41" s="37">
        <v>0.02</v>
      </c>
      <c r="J41" s="38">
        <v>0.02</v>
      </c>
      <c r="K41" s="22"/>
      <c r="L41" s="22"/>
      <c r="M41" s="22"/>
      <c r="N41" s="22"/>
      <c r="O41" s="22"/>
      <c r="P41" s="22"/>
    </row>
    <row r="42" spans="1:16" ht="39" customHeight="1" x14ac:dyDescent="0.2">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548</v>
      </c>
      <c r="D43" s="1134"/>
      <c r="E43" s="1135"/>
      <c r="F43" s="41">
        <v>2.16</v>
      </c>
      <c r="G43" s="42">
        <v>2.39</v>
      </c>
      <c r="H43" s="42">
        <v>0.01</v>
      </c>
      <c r="I43" s="42">
        <v>0</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QY/awLnwtDVk6oN6AjU6oGuHCrSzd0NmMml3y8ESQs96ysZ6MMPMAP9A7SlrbQktMRRARH0fvnbmskkvEsd5g==" saltValue="+xXOvnhmaGkcZgyFvouj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7897</v>
      </c>
      <c r="L45" s="58">
        <v>7247</v>
      </c>
      <c r="M45" s="58">
        <v>7745</v>
      </c>
      <c r="N45" s="58">
        <v>7653</v>
      </c>
      <c r="O45" s="59">
        <v>7007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2">
      <c r="A48" s="46"/>
      <c r="B48" s="1163"/>
      <c r="C48" s="1164"/>
      <c r="D48" s="60"/>
      <c r="E48" s="1140" t="s">
        <v>13</v>
      </c>
      <c r="F48" s="1140"/>
      <c r="G48" s="1140"/>
      <c r="H48" s="1140"/>
      <c r="I48" s="1140"/>
      <c r="J48" s="1141"/>
      <c r="K48" s="61">
        <v>2317</v>
      </c>
      <c r="L48" s="62">
        <v>2190</v>
      </c>
      <c r="M48" s="62">
        <v>2157</v>
      </c>
      <c r="N48" s="62">
        <v>2407</v>
      </c>
      <c r="O48" s="63">
        <v>2185</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2">
      <c r="A50" s="46"/>
      <c r="B50" s="1163"/>
      <c r="C50" s="1164"/>
      <c r="D50" s="60"/>
      <c r="E50" s="1140" t="s">
        <v>15</v>
      </c>
      <c r="F50" s="1140"/>
      <c r="G50" s="1140"/>
      <c r="H50" s="1140"/>
      <c r="I50" s="1140"/>
      <c r="J50" s="1141"/>
      <c r="K50" s="61">
        <v>398</v>
      </c>
      <c r="L50" s="62">
        <v>398</v>
      </c>
      <c r="M50" s="62">
        <v>399</v>
      </c>
      <c r="N50" s="62">
        <v>399</v>
      </c>
      <c r="O50" s="63">
        <v>399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9061</v>
      </c>
      <c r="L52" s="62">
        <v>8978</v>
      </c>
      <c r="M52" s="62">
        <v>8462</v>
      </c>
      <c r="N52" s="62">
        <v>9018</v>
      </c>
      <c r="O52" s="63">
        <v>6926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1551</v>
      </c>
      <c r="L53" s="67">
        <v>857</v>
      </c>
      <c r="M53" s="67">
        <v>1839</v>
      </c>
      <c r="N53" s="67">
        <v>1441</v>
      </c>
      <c r="O53" s="68">
        <v>2665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577</v>
      </c>
      <c r="L58" s="82" t="s">
        <v>577</v>
      </c>
      <c r="M58" s="82" t="s">
        <v>577</v>
      </c>
      <c r="N58" s="82" t="s">
        <v>577</v>
      </c>
      <c r="O58" s="83" t="s">
        <v>577</v>
      </c>
    </row>
    <row r="59" spans="1:21" ht="31.5" customHeight="1" x14ac:dyDescent="0.2">
      <c r="B59" s="1148"/>
      <c r="C59" s="1149"/>
      <c r="D59" s="1155" t="s">
        <v>26</v>
      </c>
      <c r="E59" s="1156"/>
      <c r="F59" s="1156"/>
      <c r="G59" s="1156"/>
      <c r="H59" s="1156"/>
      <c r="I59" s="1156"/>
      <c r="J59" s="1157"/>
      <c r="K59" s="84" t="s">
        <v>577</v>
      </c>
      <c r="L59" s="85" t="s">
        <v>577</v>
      </c>
      <c r="M59" s="85" t="s">
        <v>577</v>
      </c>
      <c r="N59" s="85" t="s">
        <v>577</v>
      </c>
      <c r="O59" s="86" t="s">
        <v>577</v>
      </c>
    </row>
    <row r="60" spans="1:21" ht="31.5" customHeight="1" thickBot="1" x14ac:dyDescent="0.25">
      <c r="B60" s="1150"/>
      <c r="C60" s="1151"/>
      <c r="D60" s="1158" t="s">
        <v>27</v>
      </c>
      <c r="E60" s="1159"/>
      <c r="F60" s="1159"/>
      <c r="G60" s="1159"/>
      <c r="H60" s="1159"/>
      <c r="I60" s="1159"/>
      <c r="J60" s="1160"/>
      <c r="K60" s="87" t="s">
        <v>577</v>
      </c>
      <c r="L60" s="88" t="s">
        <v>577</v>
      </c>
      <c r="M60" s="88" t="s">
        <v>577</v>
      </c>
      <c r="N60" s="88" t="s">
        <v>577</v>
      </c>
      <c r="O60" s="89" t="s">
        <v>577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OOqF7q0Bv+khl/+HR1770qeYteiQvCWgQbz+98493RiizfBxP4vtHAcvyjma+Ez3H0VN5gJEmHGPIqzOoHlZw==" saltValue="sQ8mulm03o90ff45iZC3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81" t="s">
        <v>30</v>
      </c>
      <c r="C41" s="1182"/>
      <c r="D41" s="103"/>
      <c r="E41" s="1183" t="s">
        <v>31</v>
      </c>
      <c r="F41" s="1183"/>
      <c r="G41" s="1183"/>
      <c r="H41" s="1184"/>
      <c r="I41" s="330">
        <v>51656</v>
      </c>
      <c r="J41" s="331">
        <v>51063</v>
      </c>
      <c r="K41" s="331">
        <v>47821</v>
      </c>
      <c r="L41" s="331">
        <v>44102</v>
      </c>
      <c r="M41" s="332">
        <v>39129</v>
      </c>
    </row>
    <row r="42" spans="2:13" ht="27.75" customHeight="1" x14ac:dyDescent="0.2">
      <c r="B42" s="1171"/>
      <c r="C42" s="1172"/>
      <c r="D42" s="104"/>
      <c r="E42" s="1175" t="s">
        <v>32</v>
      </c>
      <c r="F42" s="1175"/>
      <c r="G42" s="1175"/>
      <c r="H42" s="1176"/>
      <c r="I42" s="333">
        <v>7826</v>
      </c>
      <c r="J42" s="334">
        <v>8329</v>
      </c>
      <c r="K42" s="334">
        <v>7997</v>
      </c>
      <c r="L42" s="334">
        <v>5755</v>
      </c>
      <c r="M42" s="335">
        <v>4338</v>
      </c>
    </row>
    <row r="43" spans="2:13" ht="27.75" customHeight="1" x14ac:dyDescent="0.2">
      <c r="B43" s="1171"/>
      <c r="C43" s="1172"/>
      <c r="D43" s="104"/>
      <c r="E43" s="1175" t="s">
        <v>33</v>
      </c>
      <c r="F43" s="1175"/>
      <c r="G43" s="1175"/>
      <c r="H43" s="1176"/>
      <c r="I43" s="333">
        <v>23000</v>
      </c>
      <c r="J43" s="334">
        <v>21926</v>
      </c>
      <c r="K43" s="334">
        <v>20821</v>
      </c>
      <c r="L43" s="334">
        <v>21060</v>
      </c>
      <c r="M43" s="335">
        <v>21642</v>
      </c>
    </row>
    <row r="44" spans="2:13" ht="27.75" customHeight="1" x14ac:dyDescent="0.2">
      <c r="B44" s="1171"/>
      <c r="C44" s="1172"/>
      <c r="D44" s="104"/>
      <c r="E44" s="1175" t="s">
        <v>34</v>
      </c>
      <c r="F44" s="1175"/>
      <c r="G44" s="1175"/>
      <c r="H44" s="1176"/>
      <c r="I44" s="333" t="s">
        <v>493</v>
      </c>
      <c r="J44" s="334" t="s">
        <v>493</v>
      </c>
      <c r="K44" s="334" t="s">
        <v>493</v>
      </c>
      <c r="L44" s="334" t="s">
        <v>493</v>
      </c>
      <c r="M44" s="335" t="s">
        <v>493</v>
      </c>
    </row>
    <row r="45" spans="2:13" ht="27.75" customHeight="1" x14ac:dyDescent="0.2">
      <c r="B45" s="1171"/>
      <c r="C45" s="1172"/>
      <c r="D45" s="104"/>
      <c r="E45" s="1175" t="s">
        <v>35</v>
      </c>
      <c r="F45" s="1175"/>
      <c r="G45" s="1175"/>
      <c r="H45" s="1176"/>
      <c r="I45" s="333">
        <v>18264</v>
      </c>
      <c r="J45" s="334">
        <v>18353</v>
      </c>
      <c r="K45" s="334">
        <v>18308</v>
      </c>
      <c r="L45" s="334">
        <v>19319</v>
      </c>
      <c r="M45" s="335">
        <v>19895</v>
      </c>
    </row>
    <row r="46" spans="2:13" ht="27.75" customHeight="1" x14ac:dyDescent="0.2">
      <c r="B46" s="1171"/>
      <c r="C46" s="1172"/>
      <c r="D46" s="105"/>
      <c r="E46" s="1175" t="s">
        <v>36</v>
      </c>
      <c r="F46" s="1175"/>
      <c r="G46" s="1175"/>
      <c r="H46" s="1176"/>
      <c r="I46" s="333" t="s">
        <v>493</v>
      </c>
      <c r="J46" s="334" t="s">
        <v>493</v>
      </c>
      <c r="K46" s="334" t="s">
        <v>493</v>
      </c>
      <c r="L46" s="334" t="s">
        <v>493</v>
      </c>
      <c r="M46" s="335" t="s">
        <v>493</v>
      </c>
    </row>
    <row r="47" spans="2:13" ht="27.75" customHeight="1" x14ac:dyDescent="0.2">
      <c r="B47" s="1171"/>
      <c r="C47" s="1172"/>
      <c r="D47" s="106"/>
      <c r="E47" s="1185" t="s">
        <v>37</v>
      </c>
      <c r="F47" s="1186"/>
      <c r="G47" s="1186"/>
      <c r="H47" s="1187"/>
      <c r="I47" s="333" t="s">
        <v>493</v>
      </c>
      <c r="J47" s="334" t="s">
        <v>493</v>
      </c>
      <c r="K47" s="334" t="s">
        <v>493</v>
      </c>
      <c r="L47" s="334" t="s">
        <v>493</v>
      </c>
      <c r="M47" s="335" t="s">
        <v>493</v>
      </c>
    </row>
    <row r="48" spans="2:13" ht="27.75" customHeight="1" x14ac:dyDescent="0.2">
      <c r="B48" s="1171"/>
      <c r="C48" s="1172"/>
      <c r="D48" s="104"/>
      <c r="E48" s="1175" t="s">
        <v>38</v>
      </c>
      <c r="F48" s="1175"/>
      <c r="G48" s="1175"/>
      <c r="H48" s="1176"/>
      <c r="I48" s="333" t="s">
        <v>493</v>
      </c>
      <c r="J48" s="334" t="s">
        <v>493</v>
      </c>
      <c r="K48" s="334" t="s">
        <v>493</v>
      </c>
      <c r="L48" s="334" t="s">
        <v>493</v>
      </c>
      <c r="M48" s="335" t="s">
        <v>493</v>
      </c>
    </row>
    <row r="49" spans="2:13" ht="27.75" customHeight="1" x14ac:dyDescent="0.2">
      <c r="B49" s="1173"/>
      <c r="C49" s="1174"/>
      <c r="D49" s="104"/>
      <c r="E49" s="1175" t="s">
        <v>39</v>
      </c>
      <c r="F49" s="1175"/>
      <c r="G49" s="1175"/>
      <c r="H49" s="1176"/>
      <c r="I49" s="333" t="s">
        <v>493</v>
      </c>
      <c r="J49" s="334" t="s">
        <v>493</v>
      </c>
      <c r="K49" s="334" t="s">
        <v>493</v>
      </c>
      <c r="L49" s="334" t="s">
        <v>493</v>
      </c>
      <c r="M49" s="335" t="s">
        <v>493</v>
      </c>
    </row>
    <row r="50" spans="2:13" ht="27.75" customHeight="1" x14ac:dyDescent="0.2">
      <c r="B50" s="1169" t="s">
        <v>40</v>
      </c>
      <c r="C50" s="1170"/>
      <c r="D50" s="107"/>
      <c r="E50" s="1175" t="s">
        <v>41</v>
      </c>
      <c r="F50" s="1175"/>
      <c r="G50" s="1175"/>
      <c r="H50" s="1176"/>
      <c r="I50" s="333">
        <v>91303</v>
      </c>
      <c r="J50" s="334">
        <v>83236</v>
      </c>
      <c r="K50" s="334">
        <v>97315</v>
      </c>
      <c r="L50" s="334">
        <v>99571</v>
      </c>
      <c r="M50" s="335">
        <v>120614</v>
      </c>
    </row>
    <row r="51" spans="2:13" ht="27.75" customHeight="1" x14ac:dyDescent="0.2">
      <c r="B51" s="1171"/>
      <c r="C51" s="1172"/>
      <c r="D51" s="104"/>
      <c r="E51" s="1175" t="s">
        <v>42</v>
      </c>
      <c r="F51" s="1175"/>
      <c r="G51" s="1175"/>
      <c r="H51" s="1176"/>
      <c r="I51" s="333">
        <v>19760</v>
      </c>
      <c r="J51" s="334">
        <v>23889</v>
      </c>
      <c r="K51" s="334">
        <v>25746</v>
      </c>
      <c r="L51" s="334">
        <v>23527</v>
      </c>
      <c r="M51" s="335">
        <v>21297</v>
      </c>
    </row>
    <row r="52" spans="2:13" ht="27.75" customHeight="1" x14ac:dyDescent="0.2">
      <c r="B52" s="1173"/>
      <c r="C52" s="1174"/>
      <c r="D52" s="104"/>
      <c r="E52" s="1175" t="s">
        <v>43</v>
      </c>
      <c r="F52" s="1175"/>
      <c r="G52" s="1175"/>
      <c r="H52" s="1176"/>
      <c r="I52" s="333">
        <v>62197</v>
      </c>
      <c r="J52" s="334">
        <v>58622</v>
      </c>
      <c r="K52" s="334">
        <v>52388</v>
      </c>
      <c r="L52" s="334">
        <v>47734</v>
      </c>
      <c r="M52" s="335">
        <v>41344</v>
      </c>
    </row>
    <row r="53" spans="2:13" ht="27.75" customHeight="1" thickBot="1" x14ac:dyDescent="0.25">
      <c r="B53" s="1177" t="s">
        <v>19</v>
      </c>
      <c r="C53" s="1178"/>
      <c r="D53" s="108"/>
      <c r="E53" s="1179" t="s">
        <v>44</v>
      </c>
      <c r="F53" s="1179"/>
      <c r="G53" s="1179"/>
      <c r="H53" s="1180"/>
      <c r="I53" s="336">
        <v>-72514</v>
      </c>
      <c r="J53" s="337">
        <v>-66076</v>
      </c>
      <c r="K53" s="337">
        <v>-80503</v>
      </c>
      <c r="L53" s="337">
        <v>-80596</v>
      </c>
      <c r="M53" s="338">
        <v>-98251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FtohJD608sLHGS5eb5TnttnGlzSy+N/mW5EVB+dxryQigfqWMtWmErwz1KFYVfAknPlFeoxhj4E5jFhHYQHzQ==" saltValue="w2akhxfMIo8Lqf7gP/hF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6" t="s">
        <v>46</v>
      </c>
      <c r="D55" s="1196"/>
      <c r="E55" s="1197"/>
      <c r="F55" s="339">
        <v>34900</v>
      </c>
      <c r="G55" s="339">
        <v>36800</v>
      </c>
      <c r="H55" s="340">
        <v>41472</v>
      </c>
    </row>
    <row r="56" spans="2:8" ht="52.5" customHeight="1" x14ac:dyDescent="0.2">
      <c r="B56" s="120"/>
      <c r="C56" s="1198" t="s">
        <v>47</v>
      </c>
      <c r="D56" s="1198"/>
      <c r="E56" s="1199"/>
      <c r="F56" s="341">
        <v>2160</v>
      </c>
      <c r="G56" s="341">
        <v>2162</v>
      </c>
      <c r="H56" s="342">
        <v>2166</v>
      </c>
    </row>
    <row r="57" spans="2:8" ht="53.25" customHeight="1" x14ac:dyDescent="0.2">
      <c r="B57" s="120"/>
      <c r="C57" s="1200" t="s">
        <v>48</v>
      </c>
      <c r="D57" s="1200"/>
      <c r="E57" s="1201"/>
      <c r="F57" s="343">
        <v>43273</v>
      </c>
      <c r="G57" s="343">
        <v>40478</v>
      </c>
      <c r="H57" s="344">
        <v>58947</v>
      </c>
    </row>
    <row r="58" spans="2:8" ht="45.75" customHeight="1" x14ac:dyDescent="0.2">
      <c r="B58" s="121"/>
      <c r="C58" s="1188" t="s">
        <v>578</v>
      </c>
      <c r="D58" s="1189"/>
      <c r="E58" s="1190"/>
      <c r="F58" s="345">
        <v>13600</v>
      </c>
      <c r="G58" s="345">
        <v>11900</v>
      </c>
      <c r="H58" s="346">
        <v>11100</v>
      </c>
    </row>
    <row r="59" spans="2:8" ht="45.75" customHeight="1" x14ac:dyDescent="0.2">
      <c r="B59" s="121"/>
      <c r="C59" s="1188" t="s">
        <v>579</v>
      </c>
      <c r="D59" s="1189"/>
      <c r="E59" s="1190"/>
      <c r="F59" s="345">
        <v>590</v>
      </c>
      <c r="G59" s="345">
        <v>390</v>
      </c>
      <c r="H59" s="346">
        <v>10190</v>
      </c>
    </row>
    <row r="60" spans="2:8" ht="45.75" customHeight="1" x14ac:dyDescent="0.2">
      <c r="B60" s="121"/>
      <c r="C60" s="1188" t="s">
        <v>580</v>
      </c>
      <c r="D60" s="1189"/>
      <c r="E60" s="1190"/>
      <c r="F60" s="345">
        <v>9548</v>
      </c>
      <c r="G60" s="345">
        <v>9549</v>
      </c>
      <c r="H60" s="346">
        <v>9550</v>
      </c>
    </row>
    <row r="61" spans="2:8" ht="45.75" customHeight="1" x14ac:dyDescent="0.2">
      <c r="B61" s="121"/>
      <c r="C61" s="1188" t="s">
        <v>581</v>
      </c>
      <c r="D61" s="1189"/>
      <c r="E61" s="1190"/>
      <c r="F61" s="345">
        <v>7900</v>
      </c>
      <c r="G61" s="345">
        <v>7900</v>
      </c>
      <c r="H61" s="346">
        <v>7900</v>
      </c>
    </row>
    <row r="62" spans="2:8" ht="45.75" customHeight="1" thickBot="1" x14ac:dyDescent="0.25">
      <c r="B62" s="122"/>
      <c r="C62" s="1191" t="s">
        <v>582</v>
      </c>
      <c r="D62" s="1192"/>
      <c r="E62" s="1193"/>
      <c r="F62" s="347">
        <v>737</v>
      </c>
      <c r="G62" s="347">
        <v>684</v>
      </c>
      <c r="H62" s="348">
        <v>5685</v>
      </c>
    </row>
    <row r="63" spans="2:8" ht="52.5" customHeight="1" thickBot="1" x14ac:dyDescent="0.25">
      <c r="B63" s="123"/>
      <c r="C63" s="1194" t="s">
        <v>49</v>
      </c>
      <c r="D63" s="1194"/>
      <c r="E63" s="1195"/>
      <c r="F63" s="349">
        <v>80334</v>
      </c>
      <c r="G63" s="349">
        <v>79440</v>
      </c>
      <c r="H63" s="350">
        <v>102584</v>
      </c>
    </row>
    <row r="64" spans="2:8" ht="13" x14ac:dyDescent="0.2"/>
  </sheetData>
  <sheetProtection algorithmName="SHA-512" hashValue="2V8zHQZFc3OdHotPtdKCeIfCiV13VkVSMweEN8g6XDMCl09qIjum97ObJplpn4IYDt/NkEmgyWy8gK9BVx8l+A==" saltValue="HYwAbuUN4DN3RZ0VIX3Q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109142</v>
      </c>
      <c r="E3" s="142"/>
      <c r="F3" s="143">
        <v>52191</v>
      </c>
      <c r="G3" s="144"/>
      <c r="H3" s="145"/>
    </row>
    <row r="4" spans="1:8" x14ac:dyDescent="0.2">
      <c r="A4" s="146"/>
      <c r="B4" s="147"/>
      <c r="C4" s="148"/>
      <c r="D4" s="149">
        <v>83515</v>
      </c>
      <c r="E4" s="150"/>
      <c r="F4" s="151">
        <v>26807</v>
      </c>
      <c r="G4" s="152"/>
      <c r="H4" s="153"/>
    </row>
    <row r="5" spans="1:8" x14ac:dyDescent="0.2">
      <c r="A5" s="134" t="s">
        <v>525</v>
      </c>
      <c r="B5" s="139"/>
      <c r="C5" s="140"/>
      <c r="D5" s="141">
        <v>86640</v>
      </c>
      <c r="E5" s="142"/>
      <c r="F5" s="143">
        <v>48105</v>
      </c>
      <c r="G5" s="144"/>
      <c r="H5" s="145"/>
    </row>
    <row r="6" spans="1:8" x14ac:dyDescent="0.2">
      <c r="A6" s="146"/>
      <c r="B6" s="147"/>
      <c r="C6" s="148"/>
      <c r="D6" s="149">
        <v>59556</v>
      </c>
      <c r="E6" s="150"/>
      <c r="F6" s="151">
        <v>24072</v>
      </c>
      <c r="G6" s="152"/>
      <c r="H6" s="153"/>
    </row>
    <row r="7" spans="1:8" x14ac:dyDescent="0.2">
      <c r="A7" s="134" t="s">
        <v>526</v>
      </c>
      <c r="B7" s="139"/>
      <c r="C7" s="140"/>
      <c r="D7" s="141">
        <v>75326</v>
      </c>
      <c r="E7" s="142"/>
      <c r="F7" s="143">
        <v>47446</v>
      </c>
      <c r="G7" s="144"/>
      <c r="H7" s="145"/>
    </row>
    <row r="8" spans="1:8" x14ac:dyDescent="0.2">
      <c r="A8" s="146"/>
      <c r="B8" s="147"/>
      <c r="C8" s="148"/>
      <c r="D8" s="149">
        <v>47409</v>
      </c>
      <c r="E8" s="150"/>
      <c r="F8" s="151">
        <v>24371</v>
      </c>
      <c r="G8" s="152"/>
      <c r="H8" s="153"/>
    </row>
    <row r="9" spans="1:8" x14ac:dyDescent="0.2">
      <c r="A9" s="134" t="s">
        <v>527</v>
      </c>
      <c r="B9" s="139"/>
      <c r="C9" s="140"/>
      <c r="D9" s="141">
        <v>97264</v>
      </c>
      <c r="E9" s="142"/>
      <c r="F9" s="143">
        <v>48387</v>
      </c>
      <c r="G9" s="144"/>
      <c r="H9" s="145"/>
    </row>
    <row r="10" spans="1:8" x14ac:dyDescent="0.2">
      <c r="A10" s="146"/>
      <c r="B10" s="147"/>
      <c r="C10" s="148"/>
      <c r="D10" s="149">
        <v>63845</v>
      </c>
      <c r="E10" s="150"/>
      <c r="F10" s="151">
        <v>25592</v>
      </c>
      <c r="G10" s="152"/>
      <c r="H10" s="153"/>
    </row>
    <row r="11" spans="1:8" x14ac:dyDescent="0.2">
      <c r="A11" s="134" t="s">
        <v>528</v>
      </c>
      <c r="B11" s="139"/>
      <c r="C11" s="140"/>
      <c r="D11" s="141">
        <v>97264</v>
      </c>
      <c r="E11" s="142"/>
      <c r="F11" s="143">
        <v>49684</v>
      </c>
      <c r="G11" s="144"/>
      <c r="H11" s="145"/>
    </row>
    <row r="12" spans="1:8" x14ac:dyDescent="0.2">
      <c r="A12" s="146"/>
      <c r="B12" s="147"/>
      <c r="C12" s="154"/>
      <c r="D12" s="149">
        <v>59573</v>
      </c>
      <c r="E12" s="150"/>
      <c r="F12" s="151">
        <v>28303</v>
      </c>
      <c r="G12" s="152"/>
      <c r="H12" s="153"/>
    </row>
    <row r="13" spans="1:8" x14ac:dyDescent="0.2">
      <c r="A13" s="134"/>
      <c r="B13" s="139"/>
      <c r="C13" s="140"/>
      <c r="D13" s="141">
        <v>93127</v>
      </c>
      <c r="E13" s="142"/>
      <c r="F13" s="143">
        <v>49163</v>
      </c>
      <c r="G13" s="155"/>
      <c r="H13" s="145"/>
    </row>
    <row r="14" spans="1:8" x14ac:dyDescent="0.2">
      <c r="A14" s="146"/>
      <c r="B14" s="147"/>
      <c r="C14" s="148"/>
      <c r="D14" s="149">
        <v>62780</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5.87</v>
      </c>
      <c r="C19" s="156">
        <f>ROUND(VALUE(SUBSTITUTE(実質収支比率等に係る経年分析!G$48,"▲","-")),2)</f>
        <v>7.86</v>
      </c>
      <c r="D19" s="156">
        <f>ROUND(VALUE(SUBSTITUTE(実質収支比率等に係る経年分析!H$48,"▲","-")),2)</f>
        <v>5.75</v>
      </c>
      <c r="E19" s="156">
        <f>ROUND(VALUE(SUBSTITUTE(実質収支比率等に係る経年分析!I$48,"▲","-")),2)</f>
        <v>7.08</v>
      </c>
      <c r="F19" s="156">
        <f>ROUND(VALUE(SUBSTITUTE(実質収支比率等に係る経年分析!J$48,"▲","-")),2)</f>
        <v>6</v>
      </c>
    </row>
    <row r="20" spans="1:11" x14ac:dyDescent="0.2">
      <c r="A20" s="156" t="s">
        <v>53</v>
      </c>
      <c r="B20" s="156">
        <f>ROUND(VALUE(SUBSTITUTE(実質収支比率等に係る経年分析!F$47,"▲","-")),2)</f>
        <v>28.84</v>
      </c>
      <c r="C20" s="156">
        <f>ROUND(VALUE(SUBSTITUTE(実質収支比率等に係る経年分析!G$47,"▲","-")),2)</f>
        <v>28.26</v>
      </c>
      <c r="D20" s="156">
        <f>ROUND(VALUE(SUBSTITUTE(実質収支比率等に係る経年分析!H$47,"▲","-")),2)</f>
        <v>33.1</v>
      </c>
      <c r="E20" s="156">
        <f>ROUND(VALUE(SUBSTITUTE(実質収支比率等に係る経年分析!I$47,"▲","-")),2)</f>
        <v>26.83</v>
      </c>
      <c r="F20" s="156">
        <f>ROUND(VALUE(SUBSTITUTE(実質収支比率等に係る経年分析!J$47,"▲","-")),2)</f>
        <v>30.36</v>
      </c>
    </row>
    <row r="21" spans="1:11" x14ac:dyDescent="0.2">
      <c r="A21" s="156" t="s">
        <v>54</v>
      </c>
      <c r="B21" s="156">
        <f>IF(ISNUMBER(VALUE(SUBSTITUTE(実質収支比率等に係る経年分析!F$49,"▲","-"))),ROUND(VALUE(SUBSTITUTE(実質収支比率等に係る経年分析!F$49,"▲","-")),2),NA())</f>
        <v>-0.54</v>
      </c>
      <c r="C21" s="156">
        <f>IF(ISNUMBER(VALUE(SUBSTITUTE(実質収支比率等に係る経年分析!G$49,"▲","-"))),ROUND(VALUE(SUBSTITUTE(実質収支比率等に係る経年分析!G$49,"▲","-")),2),NA())</f>
        <v>-2.4500000000000002</v>
      </c>
      <c r="D21" s="156">
        <f>IF(ISNUMBER(VALUE(SUBSTITUTE(実質収支比率等に係る経年分析!H$49,"▲","-"))),ROUND(VALUE(SUBSTITUTE(実質収支比率等に係る経年分析!H$49,"▲","-")),2),NA())</f>
        <v>-0.03</v>
      </c>
      <c r="E21" s="156">
        <f>IF(ISNUMBER(VALUE(SUBSTITUTE(実質収支比率等に係る経年分析!I$49,"▲","-"))),ROUND(VALUE(SUBSTITUTE(実質収支比率等に係る経年分析!I$49,"▲","-")),2),NA())</f>
        <v>4.05</v>
      </c>
      <c r="F21" s="156">
        <f>IF(ISNUMBER(VALUE(SUBSTITUTE(実質収支比率等に係る経年分析!J$49,"▲","-"))),ROUND(VALUE(SUBSTITUTE(実質収支比率等に係る経年分析!J$49,"▲","-")),2),NA())</f>
        <v>2.31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2.39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卸売市場特別会計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都市計画事業土地区画整理特別会計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9.9600000000000009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10.119999999999999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8.2100000000000009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9061</v>
      </c>
      <c r="E42" s="158"/>
      <c r="F42" s="158"/>
      <c r="G42" s="158">
        <f>'実質公債費比率（分子）の構造'!L$52</f>
        <v>8978</v>
      </c>
      <c r="H42" s="158"/>
      <c r="I42" s="158"/>
      <c r="J42" s="158">
        <f>'実質公債費比率（分子）の構造'!M$52</f>
        <v>8462</v>
      </c>
      <c r="K42" s="158"/>
      <c r="L42" s="158"/>
      <c r="M42" s="158">
        <f>'実質公債費比率（分子）の構造'!N$52</f>
        <v>9018</v>
      </c>
      <c r="N42" s="158"/>
      <c r="O42" s="158"/>
      <c r="P42" s="158">
        <f>'実質公債費比率（分子）の構造'!O$52</f>
        <v>6926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398</v>
      </c>
      <c r="C44" s="158"/>
      <c r="D44" s="158"/>
      <c r="E44" s="158">
        <f>'実質公債費比率（分子）の構造'!L$50</f>
        <v>398</v>
      </c>
      <c r="F44" s="158"/>
      <c r="G44" s="158"/>
      <c r="H44" s="158">
        <f>'実質公債費比率（分子）の構造'!M$50</f>
        <v>399</v>
      </c>
      <c r="I44" s="158"/>
      <c r="J44" s="158"/>
      <c r="K44" s="158">
        <f>'実質公債費比率（分子）の構造'!N$50</f>
        <v>399</v>
      </c>
      <c r="L44" s="158"/>
      <c r="M44" s="158"/>
      <c r="N44" s="158">
        <f>'実質公債費比率（分子）の構造'!O$50</f>
        <v>399</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2317</v>
      </c>
      <c r="C46" s="158"/>
      <c r="D46" s="158"/>
      <c r="E46" s="158">
        <f>'実質公債費比率（分子）の構造'!L$48</f>
        <v>2190</v>
      </c>
      <c r="F46" s="158"/>
      <c r="G46" s="158"/>
      <c r="H46" s="158">
        <f>'実質公債費比率（分子）の構造'!M$48</f>
        <v>2157</v>
      </c>
      <c r="I46" s="158"/>
      <c r="J46" s="158"/>
      <c r="K46" s="158">
        <f>'実質公債費比率（分子）の構造'!N$48</f>
        <v>2407</v>
      </c>
      <c r="L46" s="158"/>
      <c r="M46" s="158"/>
      <c r="N46" s="158">
        <f>'実質公債費比率（分子）の構造'!O$48</f>
        <v>2185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7897</v>
      </c>
      <c r="C49" s="158"/>
      <c r="D49" s="158"/>
      <c r="E49" s="158">
        <f>'実質公債費比率（分子）の構造'!L$45</f>
        <v>7247</v>
      </c>
      <c r="F49" s="158"/>
      <c r="G49" s="158"/>
      <c r="H49" s="158">
        <f>'実質公債費比率（分子）の構造'!M$45</f>
        <v>7745</v>
      </c>
      <c r="I49" s="158"/>
      <c r="J49" s="158"/>
      <c r="K49" s="158">
        <f>'実質公債費比率（分子）の構造'!N$45</f>
        <v>7653</v>
      </c>
      <c r="L49" s="158"/>
      <c r="M49" s="158"/>
      <c r="N49" s="158">
        <f>'実質公債費比率（分子）の構造'!O$45</f>
        <v>7007</v>
      </c>
      <c r="O49" s="158"/>
      <c r="P49" s="158"/>
    </row>
    <row r="50" spans="1:16" x14ac:dyDescent="0.2">
      <c r="A50" s="158" t="s">
        <v>67</v>
      </c>
      <c r="B50" s="158" t="e">
        <f>NA()</f>
        <v>#N/A</v>
      </c>
      <c r="C50" s="158">
        <f>IF(ISNUMBER('実質公債費比率（分子）の構造'!K$53),'実質公債費比率（分子）の構造'!K$53,NA())</f>
        <v>1551</v>
      </c>
      <c r="D50" s="158" t="e">
        <f>NA()</f>
        <v>#N/A</v>
      </c>
      <c r="E50" s="158" t="e">
        <f>NA()</f>
        <v>#N/A</v>
      </c>
      <c r="F50" s="158">
        <f>IF(ISNUMBER('実質公債費比率（分子）の構造'!L$53),'実質公債費比率（分子）の構造'!L$53,NA())</f>
        <v>857</v>
      </c>
      <c r="G50" s="158" t="e">
        <f>NA()</f>
        <v>#N/A</v>
      </c>
      <c r="H50" s="158" t="e">
        <f>NA()</f>
        <v>#N/A</v>
      </c>
      <c r="I50" s="158">
        <f>IF(ISNUMBER('実質公債費比率（分子）の構造'!M$53),'実質公債費比率（分子）の構造'!M$53,NA())</f>
        <v>1839</v>
      </c>
      <c r="J50" s="158" t="e">
        <f>NA()</f>
        <v>#N/A</v>
      </c>
      <c r="K50" s="158" t="e">
        <f>NA()</f>
        <v>#N/A</v>
      </c>
      <c r="L50" s="158">
        <f>IF(ISNUMBER('実質公債費比率（分子）の構造'!N$53),'実質公債費比率（分子）の構造'!N$53,NA())</f>
        <v>1441</v>
      </c>
      <c r="M50" s="158" t="e">
        <f>NA()</f>
        <v>#N/A</v>
      </c>
      <c r="N50" s="158" t="e">
        <f>NA()</f>
        <v>#N/A</v>
      </c>
      <c r="O50" s="158">
        <f>IF(ISNUMBER('実質公債費比率（分子）の構造'!O$53),'実質公債費比率（分子）の構造'!O$53,NA())</f>
        <v>2665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62197</v>
      </c>
      <c r="E56" s="157"/>
      <c r="F56" s="157"/>
      <c r="G56" s="157">
        <f>'将来負担比率（分子）の構造'!J$52</f>
        <v>58622</v>
      </c>
      <c r="H56" s="157"/>
      <c r="I56" s="157"/>
      <c r="J56" s="157">
        <f>'将来負担比率（分子）の構造'!K$52</f>
        <v>52388</v>
      </c>
      <c r="K56" s="157"/>
      <c r="L56" s="157"/>
      <c r="M56" s="157">
        <f>'将来負担比率（分子）の構造'!L$52</f>
        <v>47734</v>
      </c>
      <c r="N56" s="157"/>
      <c r="O56" s="157"/>
      <c r="P56" s="157">
        <f>'将来負担比率（分子）の構造'!M$52</f>
        <v>41344</v>
      </c>
    </row>
    <row r="57" spans="1:16" x14ac:dyDescent="0.2">
      <c r="A57" s="157" t="s">
        <v>42</v>
      </c>
      <c r="B57" s="157"/>
      <c r="C57" s="157"/>
      <c r="D57" s="157">
        <f>'将来負担比率（分子）の構造'!I$51</f>
        <v>19760</v>
      </c>
      <c r="E57" s="157"/>
      <c r="F57" s="157"/>
      <c r="G57" s="157">
        <f>'将来負担比率（分子）の構造'!J$51</f>
        <v>23889</v>
      </c>
      <c r="H57" s="157"/>
      <c r="I57" s="157"/>
      <c r="J57" s="157">
        <f>'将来負担比率（分子）の構造'!K$51</f>
        <v>25746</v>
      </c>
      <c r="K57" s="157"/>
      <c r="L57" s="157"/>
      <c r="M57" s="157">
        <f>'将来負担比率（分子）の構造'!L$51</f>
        <v>23527</v>
      </c>
      <c r="N57" s="157"/>
      <c r="O57" s="157"/>
      <c r="P57" s="157">
        <f>'将来負担比率（分子）の構造'!M$51</f>
        <v>21297</v>
      </c>
    </row>
    <row r="58" spans="1:16" x14ac:dyDescent="0.2">
      <c r="A58" s="157" t="s">
        <v>41</v>
      </c>
      <c r="B58" s="157"/>
      <c r="C58" s="157"/>
      <c r="D58" s="157">
        <f>'将来負担比率（分子）の構造'!I$50</f>
        <v>91303</v>
      </c>
      <c r="E58" s="157"/>
      <c r="F58" s="157"/>
      <c r="G58" s="157">
        <f>'将来負担比率（分子）の構造'!J$50</f>
        <v>83236</v>
      </c>
      <c r="H58" s="157"/>
      <c r="I58" s="157"/>
      <c r="J58" s="157">
        <f>'将来負担比率（分子）の構造'!K$50</f>
        <v>97315</v>
      </c>
      <c r="K58" s="157"/>
      <c r="L58" s="157"/>
      <c r="M58" s="157">
        <f>'将来負担比率（分子）の構造'!L$50</f>
        <v>99571</v>
      </c>
      <c r="N58" s="157"/>
      <c r="O58" s="157"/>
      <c r="P58" s="157">
        <f>'将来負担比率（分子）の構造'!M$50</f>
        <v>120614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18264</v>
      </c>
      <c r="C62" s="157"/>
      <c r="D62" s="157"/>
      <c r="E62" s="157">
        <f>'将来負担比率（分子）の構造'!J$45</f>
        <v>18353</v>
      </c>
      <c r="F62" s="157"/>
      <c r="G62" s="157"/>
      <c r="H62" s="157">
        <f>'将来負担比率（分子）の構造'!K$45</f>
        <v>18308</v>
      </c>
      <c r="I62" s="157"/>
      <c r="J62" s="157"/>
      <c r="K62" s="157">
        <f>'将来負担比率（分子）の構造'!L$45</f>
        <v>19319</v>
      </c>
      <c r="L62" s="157"/>
      <c r="M62" s="157"/>
      <c r="N62" s="157">
        <f>'将来負担比率（分子）の構造'!M$45</f>
        <v>19895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23000</v>
      </c>
      <c r="C64" s="157"/>
      <c r="D64" s="157"/>
      <c r="E64" s="157">
        <f>'将来負担比率（分子）の構造'!J$43</f>
        <v>21926</v>
      </c>
      <c r="F64" s="157"/>
      <c r="G64" s="157"/>
      <c r="H64" s="157">
        <f>'将来負担比率（分子）の構造'!K$43</f>
        <v>20821</v>
      </c>
      <c r="I64" s="157"/>
      <c r="J64" s="157"/>
      <c r="K64" s="157">
        <f>'将来負担比率（分子）の構造'!L$43</f>
        <v>21060</v>
      </c>
      <c r="L64" s="157"/>
      <c r="M64" s="157"/>
      <c r="N64" s="157">
        <f>'将来負担比率（分子）の構造'!M$43</f>
        <v>21642</v>
      </c>
      <c r="O64" s="157"/>
      <c r="P64" s="157"/>
    </row>
    <row r="65" spans="1:16" x14ac:dyDescent="0.2">
      <c r="A65" s="157" t="s">
        <v>32</v>
      </c>
      <c r="B65" s="157">
        <f>'将来負担比率（分子）の構造'!I$42</f>
        <v>7826</v>
      </c>
      <c r="C65" s="157"/>
      <c r="D65" s="157"/>
      <c r="E65" s="157">
        <f>'将来負担比率（分子）の構造'!J$42</f>
        <v>8329</v>
      </c>
      <c r="F65" s="157"/>
      <c r="G65" s="157"/>
      <c r="H65" s="157">
        <f>'将来負担比率（分子）の構造'!K$42</f>
        <v>7997</v>
      </c>
      <c r="I65" s="157"/>
      <c r="J65" s="157"/>
      <c r="K65" s="157">
        <f>'将来負担比率（分子）の構造'!L$42</f>
        <v>5755</v>
      </c>
      <c r="L65" s="157"/>
      <c r="M65" s="157"/>
      <c r="N65" s="157">
        <f>'将来負担比率（分子）の構造'!M$42</f>
        <v>4338</v>
      </c>
      <c r="O65" s="157"/>
      <c r="P65" s="157"/>
    </row>
    <row r="66" spans="1:16" x14ac:dyDescent="0.2">
      <c r="A66" s="157" t="s">
        <v>31</v>
      </c>
      <c r="B66" s="157">
        <f>'将来負担比率（分子）の構造'!I$41</f>
        <v>51656</v>
      </c>
      <c r="C66" s="157"/>
      <c r="D66" s="157"/>
      <c r="E66" s="157">
        <f>'将来負担比率（分子）の構造'!J$41</f>
        <v>51063</v>
      </c>
      <c r="F66" s="157"/>
      <c r="G66" s="157"/>
      <c r="H66" s="157">
        <f>'将来負担比率（分子）の構造'!K$41</f>
        <v>47821</v>
      </c>
      <c r="I66" s="157"/>
      <c r="J66" s="157"/>
      <c r="K66" s="157">
        <f>'将来負担比率（分子）の構造'!L$41</f>
        <v>44102</v>
      </c>
      <c r="L66" s="157"/>
      <c r="M66" s="157"/>
      <c r="N66" s="157">
        <f>'将来負担比率（分子）の構造'!M$41</f>
        <v>39129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34900</v>
      </c>
      <c r="C72" s="161">
        <f>基金残高に係る経年分析!G55</f>
        <v>36800</v>
      </c>
      <c r="D72" s="161">
        <f>基金残高に係る経年分析!H55</f>
        <v>41472</v>
      </c>
    </row>
    <row r="73" spans="1:16" x14ac:dyDescent="0.2">
      <c r="A73" s="160" t="s">
        <v>74</v>
      </c>
      <c r="B73" s="161">
        <f>基金残高に係る経年分析!F56</f>
        <v>2160</v>
      </c>
      <c r="C73" s="161">
        <f>基金残高に係る経年分析!G56</f>
        <v>2162</v>
      </c>
      <c r="D73" s="161">
        <f>基金残高に係る経年分析!H56</f>
        <v>2166</v>
      </c>
    </row>
    <row r="74" spans="1:16" x14ac:dyDescent="0.2">
      <c r="A74" s="160" t="s">
        <v>75</v>
      </c>
      <c r="B74" s="161">
        <f>基金残高に係る経年分析!F57</f>
        <v>43273</v>
      </c>
      <c r="C74" s="161">
        <f>基金残高に係る経年分析!G57</f>
        <v>40478</v>
      </c>
      <c r="D74" s="161">
        <f>基金残高に係る経年分析!H57</f>
        <v>58947</v>
      </c>
    </row>
  </sheetData>
  <sheetProtection algorithmName="SHA-512" hashValue="7Jrev4uH/DtNyRNL2eMT8JBsumls1sEXwd4Pkki1wmnpbAnoEQDXF9KkrdruIOf8a1bJn6LZvTRMiVRVL67s3A==" saltValue="MpyXoBoWrIueJI/CTL+d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146766366</v>
      </c>
      <c r="S5" s="664"/>
      <c r="T5" s="664"/>
      <c r="U5" s="664"/>
      <c r="V5" s="664"/>
      <c r="W5" s="664"/>
      <c r="X5" s="664"/>
      <c r="Y5" s="689"/>
      <c r="Z5" s="702">
        <v>59.5</v>
      </c>
      <c r="AA5" s="702"/>
      <c r="AB5" s="702"/>
      <c r="AC5" s="702"/>
      <c r="AD5" s="703">
        <v>142135321</v>
      </c>
      <c r="AE5" s="703"/>
      <c r="AF5" s="703"/>
      <c r="AG5" s="703"/>
      <c r="AH5" s="703"/>
      <c r="AI5" s="703"/>
      <c r="AJ5" s="703"/>
      <c r="AK5" s="703"/>
      <c r="AL5" s="690">
        <v>86.5</v>
      </c>
      <c r="AM5" s="672"/>
      <c r="AN5" s="672"/>
      <c r="AO5" s="691"/>
      <c r="AP5" s="666" t="s">
        <v>216</v>
      </c>
      <c r="AQ5" s="667"/>
      <c r="AR5" s="667"/>
      <c r="AS5" s="667"/>
      <c r="AT5" s="667"/>
      <c r="AU5" s="667"/>
      <c r="AV5" s="667"/>
      <c r="AW5" s="667"/>
      <c r="AX5" s="667"/>
      <c r="AY5" s="667"/>
      <c r="AZ5" s="667"/>
      <c r="BA5" s="667"/>
      <c r="BB5" s="667"/>
      <c r="BC5" s="667"/>
      <c r="BD5" s="667"/>
      <c r="BE5" s="667"/>
      <c r="BF5" s="668"/>
      <c r="BG5" s="608">
        <v>134354390</v>
      </c>
      <c r="BH5" s="609"/>
      <c r="BI5" s="609"/>
      <c r="BJ5" s="609"/>
      <c r="BK5" s="609"/>
      <c r="BL5" s="609"/>
      <c r="BM5" s="609"/>
      <c r="BN5" s="610"/>
      <c r="BO5" s="646">
        <v>91.5</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1417915</v>
      </c>
      <c r="S6" s="609"/>
      <c r="T6" s="609"/>
      <c r="U6" s="609"/>
      <c r="V6" s="609"/>
      <c r="W6" s="609"/>
      <c r="X6" s="609"/>
      <c r="Y6" s="610"/>
      <c r="Z6" s="646">
        <v>0.6</v>
      </c>
      <c r="AA6" s="646"/>
      <c r="AB6" s="646"/>
      <c r="AC6" s="646"/>
      <c r="AD6" s="647">
        <v>1417915</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134354390</v>
      </c>
      <c r="BH6" s="609"/>
      <c r="BI6" s="609"/>
      <c r="BJ6" s="609"/>
      <c r="BK6" s="609"/>
      <c r="BL6" s="609"/>
      <c r="BM6" s="609"/>
      <c r="BN6" s="610"/>
      <c r="BO6" s="646">
        <v>91.5</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875850</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875837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46912</v>
      </c>
      <c r="S7" s="609"/>
      <c r="T7" s="609"/>
      <c r="U7" s="609"/>
      <c r="V7" s="609"/>
      <c r="W7" s="609"/>
      <c r="X7" s="609"/>
      <c r="Y7" s="610"/>
      <c r="Z7" s="646">
        <v>0</v>
      </c>
      <c r="AA7" s="646"/>
      <c r="AB7" s="646"/>
      <c r="AC7" s="646"/>
      <c r="AD7" s="647">
        <v>46912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85320051</v>
      </c>
      <c r="BH7" s="609"/>
      <c r="BI7" s="609"/>
      <c r="BJ7" s="609"/>
      <c r="BK7" s="609"/>
      <c r="BL7" s="609"/>
      <c r="BM7" s="609"/>
      <c r="BN7" s="610"/>
      <c r="BO7" s="646">
        <v>58.1</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39014514</v>
      </c>
      <c r="CS7" s="609"/>
      <c r="CT7" s="609"/>
      <c r="CU7" s="609"/>
      <c r="CV7" s="609"/>
      <c r="CW7" s="609"/>
      <c r="CX7" s="609"/>
      <c r="CY7" s="610"/>
      <c r="CZ7" s="646">
        <v>17</v>
      </c>
      <c r="DA7" s="646"/>
      <c r="DB7" s="646"/>
      <c r="DC7" s="646"/>
      <c r="DD7" s="614">
        <v>1816677</v>
      </c>
      <c r="DE7" s="609"/>
      <c r="DF7" s="609"/>
      <c r="DG7" s="609"/>
      <c r="DH7" s="609"/>
      <c r="DI7" s="609"/>
      <c r="DJ7" s="609"/>
      <c r="DK7" s="609"/>
      <c r="DL7" s="609"/>
      <c r="DM7" s="609"/>
      <c r="DN7" s="609"/>
      <c r="DO7" s="609"/>
      <c r="DP7" s="610"/>
      <c r="DQ7" s="614">
        <v>35286356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960638</v>
      </c>
      <c r="S8" s="609"/>
      <c r="T8" s="609"/>
      <c r="U8" s="609"/>
      <c r="V8" s="609"/>
      <c r="W8" s="609"/>
      <c r="X8" s="609"/>
      <c r="Y8" s="610"/>
      <c r="Z8" s="646">
        <v>0.4</v>
      </c>
      <c r="AA8" s="646"/>
      <c r="AB8" s="646"/>
      <c r="AC8" s="646"/>
      <c r="AD8" s="647">
        <v>960638</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696916</v>
      </c>
      <c r="BH8" s="609"/>
      <c r="BI8" s="609"/>
      <c r="BJ8" s="609"/>
      <c r="BK8" s="609"/>
      <c r="BL8" s="609"/>
      <c r="BM8" s="609"/>
      <c r="BN8" s="610"/>
      <c r="BO8" s="646">
        <v>0.5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73528039</v>
      </c>
      <c r="CS8" s="609"/>
      <c r="CT8" s="609"/>
      <c r="CU8" s="609"/>
      <c r="CV8" s="609"/>
      <c r="CW8" s="609"/>
      <c r="CX8" s="609"/>
      <c r="CY8" s="610"/>
      <c r="CZ8" s="646">
        <v>32</v>
      </c>
      <c r="DA8" s="646"/>
      <c r="DB8" s="646"/>
      <c r="DC8" s="646"/>
      <c r="DD8" s="614">
        <v>992175</v>
      </c>
      <c r="DE8" s="609"/>
      <c r="DF8" s="609"/>
      <c r="DG8" s="609"/>
      <c r="DH8" s="609"/>
      <c r="DI8" s="609"/>
      <c r="DJ8" s="609"/>
      <c r="DK8" s="609"/>
      <c r="DL8" s="609"/>
      <c r="DM8" s="609"/>
      <c r="DN8" s="609"/>
      <c r="DO8" s="609"/>
      <c r="DP8" s="610"/>
      <c r="DQ8" s="614">
        <v>45451805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1273905</v>
      </c>
      <c r="S9" s="609"/>
      <c r="T9" s="609"/>
      <c r="U9" s="609"/>
      <c r="V9" s="609"/>
      <c r="W9" s="609"/>
      <c r="X9" s="609"/>
      <c r="Y9" s="610"/>
      <c r="Z9" s="646">
        <v>0.5</v>
      </c>
      <c r="AA9" s="646"/>
      <c r="AB9" s="646"/>
      <c r="AC9" s="646"/>
      <c r="AD9" s="647">
        <v>1273905</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29801138</v>
      </c>
      <c r="BH9" s="609"/>
      <c r="BI9" s="609"/>
      <c r="BJ9" s="609"/>
      <c r="BK9" s="609"/>
      <c r="BL9" s="609"/>
      <c r="BM9" s="609"/>
      <c r="BN9" s="610"/>
      <c r="BO9" s="646">
        <v>20.3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22295269</v>
      </c>
      <c r="CS9" s="609"/>
      <c r="CT9" s="609"/>
      <c r="CU9" s="609"/>
      <c r="CV9" s="609"/>
      <c r="CW9" s="609"/>
      <c r="CX9" s="609"/>
      <c r="CY9" s="610"/>
      <c r="CZ9" s="646">
        <v>9.6999999999999993</v>
      </c>
      <c r="DA9" s="646"/>
      <c r="DB9" s="646"/>
      <c r="DC9" s="646"/>
      <c r="DD9" s="614">
        <v>2803883</v>
      </c>
      <c r="DE9" s="609"/>
      <c r="DF9" s="609"/>
      <c r="DG9" s="609"/>
      <c r="DH9" s="609"/>
      <c r="DI9" s="609"/>
      <c r="DJ9" s="609"/>
      <c r="DK9" s="609"/>
      <c r="DL9" s="609"/>
      <c r="DM9" s="609"/>
      <c r="DN9" s="609"/>
      <c r="DO9" s="609"/>
      <c r="DP9" s="610"/>
      <c r="DQ9" s="614">
        <v>18590729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1051114</v>
      </c>
      <c r="BH10" s="609"/>
      <c r="BI10" s="609"/>
      <c r="BJ10" s="609"/>
      <c r="BK10" s="609"/>
      <c r="BL10" s="609"/>
      <c r="BM10" s="609"/>
      <c r="BN10" s="610"/>
      <c r="BO10" s="646">
        <v>0.7</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499224</v>
      </c>
      <c r="CS10" s="609"/>
      <c r="CT10" s="609"/>
      <c r="CU10" s="609"/>
      <c r="CV10" s="609"/>
      <c r="CW10" s="609"/>
      <c r="CX10" s="609"/>
      <c r="CY10" s="610"/>
      <c r="CZ10" s="646">
        <v>0.2</v>
      </c>
      <c r="DA10" s="646"/>
      <c r="DB10" s="646"/>
      <c r="DC10" s="646"/>
      <c r="DD10" s="614">
        <v>3999</v>
      </c>
      <c r="DE10" s="609"/>
      <c r="DF10" s="609"/>
      <c r="DG10" s="609"/>
      <c r="DH10" s="609"/>
      <c r="DI10" s="609"/>
      <c r="DJ10" s="609"/>
      <c r="DK10" s="609"/>
      <c r="DL10" s="609"/>
      <c r="DM10" s="609"/>
      <c r="DN10" s="609"/>
      <c r="DO10" s="609"/>
      <c r="DP10" s="610"/>
      <c r="DQ10" s="614">
        <v>487178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11616181</v>
      </c>
      <c r="S11" s="609"/>
      <c r="T11" s="609"/>
      <c r="U11" s="609"/>
      <c r="V11" s="609"/>
      <c r="W11" s="609"/>
      <c r="X11" s="609"/>
      <c r="Y11" s="610"/>
      <c r="Z11" s="611">
        <v>4.7</v>
      </c>
      <c r="AA11" s="612"/>
      <c r="AB11" s="612"/>
      <c r="AC11" s="613"/>
      <c r="AD11" s="614">
        <v>11616181</v>
      </c>
      <c r="AE11" s="609"/>
      <c r="AF11" s="609"/>
      <c r="AG11" s="609"/>
      <c r="AH11" s="609"/>
      <c r="AI11" s="609"/>
      <c r="AJ11" s="609"/>
      <c r="AK11" s="610"/>
      <c r="AL11" s="611">
        <v>7.1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53770883</v>
      </c>
      <c r="BH11" s="609"/>
      <c r="BI11" s="609"/>
      <c r="BJ11" s="609"/>
      <c r="BK11" s="609"/>
      <c r="BL11" s="609"/>
      <c r="BM11" s="609"/>
      <c r="BN11" s="610"/>
      <c r="BO11" s="646">
        <v>36.6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3107558</v>
      </c>
      <c r="CS11" s="609"/>
      <c r="CT11" s="609"/>
      <c r="CU11" s="609"/>
      <c r="CV11" s="609"/>
      <c r="CW11" s="609"/>
      <c r="CX11" s="609"/>
      <c r="CY11" s="610"/>
      <c r="CZ11" s="646">
        <v>1.4</v>
      </c>
      <c r="DA11" s="646"/>
      <c r="DB11" s="646"/>
      <c r="DC11" s="646"/>
      <c r="DD11" s="614">
        <v>1167071</v>
      </c>
      <c r="DE11" s="609"/>
      <c r="DF11" s="609"/>
      <c r="DG11" s="609"/>
      <c r="DH11" s="609"/>
      <c r="DI11" s="609"/>
      <c r="DJ11" s="609"/>
      <c r="DK11" s="609"/>
      <c r="DL11" s="609"/>
      <c r="DM11" s="609"/>
      <c r="DN11" s="609"/>
      <c r="DO11" s="609"/>
      <c r="DP11" s="610"/>
      <c r="DQ11" s="614">
        <v>2328496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356112</v>
      </c>
      <c r="S12" s="609"/>
      <c r="T12" s="609"/>
      <c r="U12" s="609"/>
      <c r="V12" s="609"/>
      <c r="W12" s="609"/>
      <c r="X12" s="609"/>
      <c r="Y12" s="610"/>
      <c r="Z12" s="646">
        <v>0.1</v>
      </c>
      <c r="AA12" s="646"/>
      <c r="AB12" s="646"/>
      <c r="AC12" s="646"/>
      <c r="AD12" s="647">
        <v>356112</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44957537</v>
      </c>
      <c r="BH12" s="609"/>
      <c r="BI12" s="609"/>
      <c r="BJ12" s="609"/>
      <c r="BK12" s="609"/>
      <c r="BL12" s="609"/>
      <c r="BM12" s="609"/>
      <c r="BN12" s="610"/>
      <c r="BO12" s="646">
        <v>30.6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4126005</v>
      </c>
      <c r="CS12" s="609"/>
      <c r="CT12" s="609"/>
      <c r="CU12" s="609"/>
      <c r="CV12" s="609"/>
      <c r="CW12" s="609"/>
      <c r="CX12" s="609"/>
      <c r="CY12" s="610"/>
      <c r="CZ12" s="646">
        <v>1.8</v>
      </c>
      <c r="DA12" s="646"/>
      <c r="DB12" s="646"/>
      <c r="DC12" s="646"/>
      <c r="DD12" s="614">
        <v>550340</v>
      </c>
      <c r="DE12" s="609"/>
      <c r="DF12" s="609"/>
      <c r="DG12" s="609"/>
      <c r="DH12" s="609"/>
      <c r="DI12" s="609"/>
      <c r="DJ12" s="609"/>
      <c r="DK12" s="609"/>
      <c r="DL12" s="609"/>
      <c r="DM12" s="609"/>
      <c r="DN12" s="609"/>
      <c r="DO12" s="609"/>
      <c r="DP12" s="610"/>
      <c r="DQ12" s="614">
        <v>3338983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18208</v>
      </c>
      <c r="S13" s="609"/>
      <c r="T13" s="609"/>
      <c r="U13" s="609"/>
      <c r="V13" s="609"/>
      <c r="W13" s="609"/>
      <c r="X13" s="609"/>
      <c r="Y13" s="610"/>
      <c r="Z13" s="646">
        <v>0</v>
      </c>
      <c r="AA13" s="646"/>
      <c r="AB13" s="646"/>
      <c r="AC13" s="646"/>
      <c r="AD13" s="647">
        <v>18208</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44727437</v>
      </c>
      <c r="BH13" s="609"/>
      <c r="BI13" s="609"/>
      <c r="BJ13" s="609"/>
      <c r="BK13" s="609"/>
      <c r="BL13" s="609"/>
      <c r="BM13" s="609"/>
      <c r="BN13" s="610"/>
      <c r="BO13" s="646">
        <v>30.5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37675019</v>
      </c>
      <c r="CS13" s="609"/>
      <c r="CT13" s="609"/>
      <c r="CU13" s="609"/>
      <c r="CV13" s="609"/>
      <c r="CW13" s="609"/>
      <c r="CX13" s="609"/>
      <c r="CY13" s="610"/>
      <c r="CZ13" s="646">
        <v>16.399999999999999</v>
      </c>
      <c r="DA13" s="646"/>
      <c r="DB13" s="646"/>
      <c r="DC13" s="646"/>
      <c r="DD13" s="614">
        <v>22277157</v>
      </c>
      <c r="DE13" s="609"/>
      <c r="DF13" s="609"/>
      <c r="DG13" s="609"/>
      <c r="DH13" s="609"/>
      <c r="DI13" s="609"/>
      <c r="DJ13" s="609"/>
      <c r="DK13" s="609"/>
      <c r="DL13" s="609"/>
      <c r="DM13" s="609"/>
      <c r="DN13" s="609"/>
      <c r="DO13" s="609"/>
      <c r="DP13" s="610"/>
      <c r="DQ13" s="614">
        <v>28097171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1156238</v>
      </c>
      <c r="BH14" s="609"/>
      <c r="BI14" s="609"/>
      <c r="BJ14" s="609"/>
      <c r="BK14" s="609"/>
      <c r="BL14" s="609"/>
      <c r="BM14" s="609"/>
      <c r="BN14" s="610"/>
      <c r="BO14" s="646">
        <v>0.8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7827279</v>
      </c>
      <c r="CS14" s="609"/>
      <c r="CT14" s="609"/>
      <c r="CU14" s="609"/>
      <c r="CV14" s="609"/>
      <c r="CW14" s="609"/>
      <c r="CX14" s="609"/>
      <c r="CY14" s="610"/>
      <c r="CZ14" s="646">
        <v>3.4</v>
      </c>
      <c r="DA14" s="646"/>
      <c r="DB14" s="646"/>
      <c r="DC14" s="646"/>
      <c r="DD14" s="614">
        <v>1296867</v>
      </c>
      <c r="DE14" s="609"/>
      <c r="DF14" s="609"/>
      <c r="DG14" s="609"/>
      <c r="DH14" s="609"/>
      <c r="DI14" s="609"/>
      <c r="DJ14" s="609"/>
      <c r="DK14" s="609"/>
      <c r="DL14" s="609"/>
      <c r="DM14" s="609"/>
      <c r="DN14" s="609"/>
      <c r="DO14" s="609"/>
      <c r="DP14" s="610"/>
      <c r="DQ14" s="614">
        <v>7655265</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354993</v>
      </c>
      <c r="S15" s="609"/>
      <c r="T15" s="609"/>
      <c r="U15" s="609"/>
      <c r="V15" s="609"/>
      <c r="W15" s="609"/>
      <c r="X15" s="609"/>
      <c r="Y15" s="610"/>
      <c r="Z15" s="646">
        <v>0.1</v>
      </c>
      <c r="AA15" s="646"/>
      <c r="AB15" s="646"/>
      <c r="AC15" s="646"/>
      <c r="AD15" s="647">
        <v>354993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2920115</v>
      </c>
      <c r="BH15" s="609"/>
      <c r="BI15" s="609"/>
      <c r="BJ15" s="609"/>
      <c r="BK15" s="609"/>
      <c r="BL15" s="609"/>
      <c r="BM15" s="609"/>
      <c r="BN15" s="610"/>
      <c r="BO15" s="646">
        <v>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32907875</v>
      </c>
      <c r="CS15" s="609"/>
      <c r="CT15" s="609"/>
      <c r="CU15" s="609"/>
      <c r="CV15" s="609"/>
      <c r="CW15" s="609"/>
      <c r="CX15" s="609"/>
      <c r="CY15" s="610"/>
      <c r="CZ15" s="646">
        <v>14.3</v>
      </c>
      <c r="DA15" s="646"/>
      <c r="DB15" s="646"/>
      <c r="DC15" s="646"/>
      <c r="DD15" s="614">
        <v>9432162</v>
      </c>
      <c r="DE15" s="609"/>
      <c r="DF15" s="609"/>
      <c r="DG15" s="609"/>
      <c r="DH15" s="609"/>
      <c r="DI15" s="609"/>
      <c r="DJ15" s="609"/>
      <c r="DK15" s="609"/>
      <c r="DL15" s="609"/>
      <c r="DM15" s="609"/>
      <c r="DN15" s="609"/>
      <c r="DO15" s="609"/>
      <c r="DP15" s="610"/>
      <c r="DQ15" s="614">
        <v>25756794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2384628</v>
      </c>
      <c r="S16" s="609"/>
      <c r="T16" s="609"/>
      <c r="U16" s="609"/>
      <c r="V16" s="609"/>
      <c r="W16" s="609"/>
      <c r="X16" s="609"/>
      <c r="Y16" s="610"/>
      <c r="Z16" s="646">
        <v>1</v>
      </c>
      <c r="AA16" s="646"/>
      <c r="AB16" s="646"/>
      <c r="AC16" s="646"/>
      <c r="AD16" s="647">
        <v>2384628</v>
      </c>
      <c r="AE16" s="647"/>
      <c r="AF16" s="647"/>
      <c r="AG16" s="647"/>
      <c r="AH16" s="647"/>
      <c r="AI16" s="647"/>
      <c r="AJ16" s="647"/>
      <c r="AK16" s="647"/>
      <c r="AL16" s="611">
        <v>1.5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449</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581009</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471938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2632826</v>
      </c>
      <c r="S17" s="609"/>
      <c r="T17" s="609"/>
      <c r="U17" s="609"/>
      <c r="V17" s="609"/>
      <c r="W17" s="609"/>
      <c r="X17" s="609"/>
      <c r="Y17" s="610"/>
      <c r="Z17" s="646">
        <v>1.1000000000000001</v>
      </c>
      <c r="AA17" s="646"/>
      <c r="AB17" s="646"/>
      <c r="AC17" s="646"/>
      <c r="AD17" s="647">
        <v>2632826</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7007271</v>
      </c>
      <c r="CS17" s="609"/>
      <c r="CT17" s="609"/>
      <c r="CU17" s="609"/>
      <c r="CV17" s="609"/>
      <c r="CW17" s="609"/>
      <c r="CX17" s="609"/>
      <c r="CY17" s="610"/>
      <c r="CZ17" s="646">
        <v>3.1</v>
      </c>
      <c r="DA17" s="646"/>
      <c r="DB17" s="646"/>
      <c r="DC17" s="646"/>
      <c r="DD17" s="614" t="s">
        <v>122</v>
      </c>
      <c r="DE17" s="609"/>
      <c r="DF17" s="609"/>
      <c r="DG17" s="609"/>
      <c r="DH17" s="609"/>
      <c r="DI17" s="609"/>
      <c r="DJ17" s="609"/>
      <c r="DK17" s="609"/>
      <c r="DL17" s="609"/>
      <c r="DM17" s="609"/>
      <c r="DN17" s="609"/>
      <c r="DO17" s="609"/>
      <c r="DP17" s="610"/>
      <c r="DQ17" s="614">
        <v>6965980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453827</v>
      </c>
      <c r="S18" s="609"/>
      <c r="T18" s="609"/>
      <c r="U18" s="609"/>
      <c r="V18" s="609"/>
      <c r="W18" s="609"/>
      <c r="X18" s="609"/>
      <c r="Y18" s="610"/>
      <c r="Z18" s="646">
        <v>0.2</v>
      </c>
      <c r="AA18" s="646"/>
      <c r="AB18" s="646"/>
      <c r="AC18" s="646"/>
      <c r="AD18" s="647">
        <v>453827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2097293</v>
      </c>
      <c r="S19" s="609"/>
      <c r="T19" s="609"/>
      <c r="U19" s="609"/>
      <c r="V19" s="609"/>
      <c r="W19" s="609"/>
      <c r="X19" s="609"/>
      <c r="Y19" s="610"/>
      <c r="Z19" s="646">
        <v>0.9</v>
      </c>
      <c r="AA19" s="646"/>
      <c r="AB19" s="646"/>
      <c r="AC19" s="646"/>
      <c r="AD19" s="647">
        <v>2097293</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12411976</v>
      </c>
      <c r="BH19" s="609"/>
      <c r="BI19" s="609"/>
      <c r="BJ19" s="609"/>
      <c r="BK19" s="609"/>
      <c r="BL19" s="609"/>
      <c r="BM19" s="609"/>
      <c r="BN19" s="610"/>
      <c r="BO19" s="646">
        <v>8.5</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81706</v>
      </c>
      <c r="S20" s="609"/>
      <c r="T20" s="609"/>
      <c r="U20" s="609"/>
      <c r="V20" s="609"/>
      <c r="W20" s="609"/>
      <c r="X20" s="609"/>
      <c r="Y20" s="610"/>
      <c r="Z20" s="646">
        <v>0</v>
      </c>
      <c r="AA20" s="646"/>
      <c r="AB20" s="646"/>
      <c r="AC20" s="646"/>
      <c r="AD20" s="647">
        <v>81706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12411976</v>
      </c>
      <c r="BH20" s="609"/>
      <c r="BI20" s="609"/>
      <c r="BJ20" s="609"/>
      <c r="BK20" s="609"/>
      <c r="BL20" s="609"/>
      <c r="BM20" s="609"/>
      <c r="BN20" s="610"/>
      <c r="BO20" s="646">
        <v>8.5</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229444912</v>
      </c>
      <c r="CS20" s="609"/>
      <c r="CT20" s="609"/>
      <c r="CU20" s="609"/>
      <c r="CV20" s="609"/>
      <c r="CW20" s="609"/>
      <c r="CX20" s="609"/>
      <c r="CY20" s="610"/>
      <c r="CZ20" s="646">
        <v>100</v>
      </c>
      <c r="DA20" s="646"/>
      <c r="DB20" s="646"/>
      <c r="DC20" s="646"/>
      <c r="DD20" s="614">
        <v>40340331</v>
      </c>
      <c r="DE20" s="609"/>
      <c r="DF20" s="609"/>
      <c r="DG20" s="609"/>
      <c r="DH20" s="609"/>
      <c r="DI20" s="609"/>
      <c r="DJ20" s="609"/>
      <c r="DK20" s="609"/>
      <c r="DL20" s="609"/>
      <c r="DM20" s="609"/>
      <c r="DN20" s="609"/>
      <c r="DO20" s="609"/>
      <c r="DP20" s="610"/>
      <c r="DQ20" s="614">
        <v>175306532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138078</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1287</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7779644</v>
      </c>
      <c r="BH22" s="609"/>
      <c r="BI22" s="609"/>
      <c r="BJ22" s="609"/>
      <c r="BK22" s="609"/>
      <c r="BL22" s="609"/>
      <c r="BM22" s="609"/>
      <c r="BN22" s="610"/>
      <c r="BO22" s="646">
        <v>5.3</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138078</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4631045</v>
      </c>
      <c r="BH23" s="609"/>
      <c r="BI23" s="609"/>
      <c r="BJ23" s="609"/>
      <c r="BK23" s="609"/>
      <c r="BL23" s="609"/>
      <c r="BM23" s="609"/>
      <c r="BN23" s="610"/>
      <c r="BO23" s="646">
        <v>3.2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84039088</v>
      </c>
      <c r="CS24" s="664"/>
      <c r="CT24" s="664"/>
      <c r="CU24" s="664"/>
      <c r="CV24" s="664"/>
      <c r="CW24" s="664"/>
      <c r="CX24" s="664"/>
      <c r="CY24" s="689"/>
      <c r="CZ24" s="690">
        <v>36.6</v>
      </c>
      <c r="DA24" s="672"/>
      <c r="DB24" s="672"/>
      <c r="DC24" s="692"/>
      <c r="DD24" s="688">
        <v>57643711</v>
      </c>
      <c r="DE24" s="664"/>
      <c r="DF24" s="664"/>
      <c r="DG24" s="664"/>
      <c r="DH24" s="664"/>
      <c r="DI24" s="664"/>
      <c r="DJ24" s="664"/>
      <c r="DK24" s="689"/>
      <c r="DL24" s="688">
        <v>52644887</v>
      </c>
      <c r="DM24" s="664"/>
      <c r="DN24" s="664"/>
      <c r="DO24" s="664"/>
      <c r="DP24" s="664"/>
      <c r="DQ24" s="664"/>
      <c r="DR24" s="664"/>
      <c r="DS24" s="664"/>
      <c r="DT24" s="664"/>
      <c r="DU24" s="664"/>
      <c r="DV24" s="689"/>
      <c r="DW24" s="690">
        <v>32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167966762</v>
      </c>
      <c r="S25" s="609"/>
      <c r="T25" s="609"/>
      <c r="U25" s="609"/>
      <c r="V25" s="609"/>
      <c r="W25" s="609"/>
      <c r="X25" s="609"/>
      <c r="Y25" s="610"/>
      <c r="Z25" s="646">
        <v>68.099999999999994</v>
      </c>
      <c r="AA25" s="646"/>
      <c r="AB25" s="646"/>
      <c r="AC25" s="646"/>
      <c r="AD25" s="647">
        <v>163197639</v>
      </c>
      <c r="AE25" s="647"/>
      <c r="AF25" s="647"/>
      <c r="AG25" s="647"/>
      <c r="AH25" s="647"/>
      <c r="AI25" s="647"/>
      <c r="AJ25" s="647"/>
      <c r="AK25" s="647"/>
      <c r="AL25" s="611">
        <v>99.3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33424646</v>
      </c>
      <c r="CS25" s="621"/>
      <c r="CT25" s="621"/>
      <c r="CU25" s="621"/>
      <c r="CV25" s="621"/>
      <c r="CW25" s="621"/>
      <c r="CX25" s="621"/>
      <c r="CY25" s="622"/>
      <c r="CZ25" s="611">
        <v>14.6</v>
      </c>
      <c r="DA25" s="623"/>
      <c r="DB25" s="623"/>
      <c r="DC25" s="624"/>
      <c r="DD25" s="614">
        <v>31873847</v>
      </c>
      <c r="DE25" s="621"/>
      <c r="DF25" s="621"/>
      <c r="DG25" s="621"/>
      <c r="DH25" s="621"/>
      <c r="DI25" s="621"/>
      <c r="DJ25" s="621"/>
      <c r="DK25" s="622"/>
      <c r="DL25" s="614">
        <v>31375791</v>
      </c>
      <c r="DM25" s="621"/>
      <c r="DN25" s="621"/>
      <c r="DO25" s="621"/>
      <c r="DP25" s="621"/>
      <c r="DQ25" s="621"/>
      <c r="DR25" s="621"/>
      <c r="DS25" s="621"/>
      <c r="DT25" s="621"/>
      <c r="DU25" s="621"/>
      <c r="DV25" s="622"/>
      <c r="DW25" s="611">
        <v>19.100000000000001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41636</v>
      </c>
      <c r="S26" s="609"/>
      <c r="T26" s="609"/>
      <c r="U26" s="609"/>
      <c r="V26" s="609"/>
      <c r="W26" s="609"/>
      <c r="X26" s="609"/>
      <c r="Y26" s="610"/>
      <c r="Z26" s="646">
        <v>0</v>
      </c>
      <c r="AA26" s="646"/>
      <c r="AB26" s="646"/>
      <c r="AC26" s="646"/>
      <c r="AD26" s="647">
        <v>41636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20506220</v>
      </c>
      <c r="CS26" s="609"/>
      <c r="CT26" s="609"/>
      <c r="CU26" s="609"/>
      <c r="CV26" s="609"/>
      <c r="CW26" s="609"/>
      <c r="CX26" s="609"/>
      <c r="CY26" s="610"/>
      <c r="CZ26" s="611">
        <v>8.9</v>
      </c>
      <c r="DA26" s="623"/>
      <c r="DB26" s="623"/>
      <c r="DC26" s="624"/>
      <c r="DD26" s="614">
        <v>19591674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176279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146766366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43607171</v>
      </c>
      <c r="CS27" s="621"/>
      <c r="CT27" s="621"/>
      <c r="CU27" s="621"/>
      <c r="CV27" s="621"/>
      <c r="CW27" s="621"/>
      <c r="CX27" s="621"/>
      <c r="CY27" s="622"/>
      <c r="CZ27" s="611">
        <v>19</v>
      </c>
      <c r="DA27" s="623"/>
      <c r="DB27" s="623"/>
      <c r="DC27" s="624"/>
      <c r="DD27" s="614">
        <v>18803884</v>
      </c>
      <c r="DE27" s="621"/>
      <c r="DF27" s="621"/>
      <c r="DG27" s="621"/>
      <c r="DH27" s="621"/>
      <c r="DI27" s="621"/>
      <c r="DJ27" s="621"/>
      <c r="DK27" s="622"/>
      <c r="DL27" s="614">
        <v>14303116</v>
      </c>
      <c r="DM27" s="621"/>
      <c r="DN27" s="621"/>
      <c r="DO27" s="621"/>
      <c r="DP27" s="621"/>
      <c r="DQ27" s="621"/>
      <c r="DR27" s="621"/>
      <c r="DS27" s="621"/>
      <c r="DT27" s="621"/>
      <c r="DU27" s="621"/>
      <c r="DV27" s="622"/>
      <c r="DW27" s="611">
        <v>8.6999999999999993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1960797</v>
      </c>
      <c r="S28" s="609"/>
      <c r="T28" s="609"/>
      <c r="U28" s="609"/>
      <c r="V28" s="609"/>
      <c r="W28" s="609"/>
      <c r="X28" s="609"/>
      <c r="Y28" s="610"/>
      <c r="Z28" s="646">
        <v>0.8</v>
      </c>
      <c r="AA28" s="646"/>
      <c r="AB28" s="646"/>
      <c r="AC28" s="646"/>
      <c r="AD28" s="647">
        <v>262148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7007271</v>
      </c>
      <c r="CS28" s="609"/>
      <c r="CT28" s="609"/>
      <c r="CU28" s="609"/>
      <c r="CV28" s="609"/>
      <c r="CW28" s="609"/>
      <c r="CX28" s="609"/>
      <c r="CY28" s="610"/>
      <c r="CZ28" s="611">
        <v>3.1</v>
      </c>
      <c r="DA28" s="623"/>
      <c r="DB28" s="623"/>
      <c r="DC28" s="624"/>
      <c r="DD28" s="614">
        <v>6965980</v>
      </c>
      <c r="DE28" s="609"/>
      <c r="DF28" s="609"/>
      <c r="DG28" s="609"/>
      <c r="DH28" s="609"/>
      <c r="DI28" s="609"/>
      <c r="DJ28" s="609"/>
      <c r="DK28" s="610"/>
      <c r="DL28" s="614">
        <v>6965980</v>
      </c>
      <c r="DM28" s="609"/>
      <c r="DN28" s="609"/>
      <c r="DO28" s="609"/>
      <c r="DP28" s="609"/>
      <c r="DQ28" s="609"/>
      <c r="DR28" s="609"/>
      <c r="DS28" s="609"/>
      <c r="DT28" s="609"/>
      <c r="DU28" s="609"/>
      <c r="DV28" s="610"/>
      <c r="DW28" s="611">
        <v>4.2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1029032</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7007271</v>
      </c>
      <c r="CS29" s="621"/>
      <c r="CT29" s="621"/>
      <c r="CU29" s="621"/>
      <c r="CV29" s="621"/>
      <c r="CW29" s="621"/>
      <c r="CX29" s="621"/>
      <c r="CY29" s="622"/>
      <c r="CZ29" s="611">
        <v>3.1</v>
      </c>
      <c r="DA29" s="623"/>
      <c r="DB29" s="623"/>
      <c r="DC29" s="624"/>
      <c r="DD29" s="614">
        <v>6965980</v>
      </c>
      <c r="DE29" s="621"/>
      <c r="DF29" s="621"/>
      <c r="DG29" s="621"/>
      <c r="DH29" s="621"/>
      <c r="DI29" s="621"/>
      <c r="DJ29" s="621"/>
      <c r="DK29" s="622"/>
      <c r="DL29" s="614">
        <v>6965980</v>
      </c>
      <c r="DM29" s="621"/>
      <c r="DN29" s="621"/>
      <c r="DO29" s="621"/>
      <c r="DP29" s="621"/>
      <c r="DQ29" s="621"/>
      <c r="DR29" s="621"/>
      <c r="DS29" s="621"/>
      <c r="DT29" s="621"/>
      <c r="DU29" s="621"/>
      <c r="DV29" s="622"/>
      <c r="DW29" s="611">
        <v>4.2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32615639</v>
      </c>
      <c r="S30" s="609"/>
      <c r="T30" s="609"/>
      <c r="U30" s="609"/>
      <c r="V30" s="609"/>
      <c r="W30" s="609"/>
      <c r="X30" s="609"/>
      <c r="Y30" s="610"/>
      <c r="Z30" s="646">
        <v>13.2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6891906</v>
      </c>
      <c r="CS30" s="609"/>
      <c r="CT30" s="609"/>
      <c r="CU30" s="609"/>
      <c r="CV30" s="609"/>
      <c r="CW30" s="609"/>
      <c r="CX30" s="609"/>
      <c r="CY30" s="610"/>
      <c r="CZ30" s="611">
        <v>3</v>
      </c>
      <c r="DA30" s="623"/>
      <c r="DB30" s="623"/>
      <c r="DC30" s="624"/>
      <c r="DD30" s="614">
        <v>6850615</v>
      </c>
      <c r="DE30" s="609"/>
      <c r="DF30" s="609"/>
      <c r="DG30" s="609"/>
      <c r="DH30" s="609"/>
      <c r="DI30" s="609"/>
      <c r="DJ30" s="609"/>
      <c r="DK30" s="610"/>
      <c r="DL30" s="614">
        <v>6850615</v>
      </c>
      <c r="DM30" s="609"/>
      <c r="DN30" s="609"/>
      <c r="DO30" s="609"/>
      <c r="DP30" s="609"/>
      <c r="DQ30" s="609"/>
      <c r="DR30" s="609"/>
      <c r="DS30" s="609"/>
      <c r="DT30" s="609"/>
      <c r="DU30" s="609"/>
      <c r="DV30" s="610"/>
      <c r="DW30" s="611">
        <v>4.2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99.8</v>
      </c>
      <c r="BH31" s="671"/>
      <c r="BI31" s="671"/>
      <c r="BJ31" s="671"/>
      <c r="BK31" s="671"/>
      <c r="BL31" s="671"/>
      <c r="BM31" s="672">
        <v>99.4</v>
      </c>
      <c r="BN31" s="671"/>
      <c r="BO31" s="671"/>
      <c r="BP31" s="671"/>
      <c r="BQ31" s="673"/>
      <c r="BR31" s="670">
        <v>99.7</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115365</v>
      </c>
      <c r="CS31" s="621"/>
      <c r="CT31" s="621"/>
      <c r="CU31" s="621"/>
      <c r="CV31" s="621"/>
      <c r="CW31" s="621"/>
      <c r="CX31" s="621"/>
      <c r="CY31" s="622"/>
      <c r="CZ31" s="611">
        <v>0.1</v>
      </c>
      <c r="DA31" s="623"/>
      <c r="DB31" s="623"/>
      <c r="DC31" s="624"/>
      <c r="DD31" s="614">
        <v>115365</v>
      </c>
      <c r="DE31" s="621"/>
      <c r="DF31" s="621"/>
      <c r="DG31" s="621"/>
      <c r="DH31" s="621"/>
      <c r="DI31" s="621"/>
      <c r="DJ31" s="621"/>
      <c r="DK31" s="622"/>
      <c r="DL31" s="614">
        <v>115365</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11593902</v>
      </c>
      <c r="S32" s="609"/>
      <c r="T32" s="609"/>
      <c r="U32" s="609"/>
      <c r="V32" s="609"/>
      <c r="W32" s="609"/>
      <c r="X32" s="609"/>
      <c r="Y32" s="610"/>
      <c r="Z32" s="646">
        <v>4.7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99.3</v>
      </c>
      <c r="BN32" s="621"/>
      <c r="BO32" s="621"/>
      <c r="BP32" s="621"/>
      <c r="BQ32" s="644"/>
      <c r="BR32" s="674">
        <v>99.6</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1958541</v>
      </c>
      <c r="S33" s="609"/>
      <c r="T33" s="609"/>
      <c r="U33" s="609"/>
      <c r="V33" s="609"/>
      <c r="W33" s="609"/>
      <c r="X33" s="609"/>
      <c r="Y33" s="610"/>
      <c r="Z33" s="646">
        <v>0.8</v>
      </c>
      <c r="AA33" s="646"/>
      <c r="AB33" s="646"/>
      <c r="AC33" s="646"/>
      <c r="AD33" s="647">
        <v>181011</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99.6</v>
      </c>
      <c r="BN33" s="593"/>
      <c r="BO33" s="593"/>
      <c r="BP33" s="593"/>
      <c r="BQ33" s="656"/>
      <c r="BR33" s="669">
        <v>99.8</v>
      </c>
      <c r="BS33" s="593"/>
      <c r="BT33" s="593"/>
      <c r="BU33" s="593"/>
      <c r="BV33" s="593"/>
      <c r="BW33" s="593"/>
      <c r="BX33" s="639">
        <v>99.6</v>
      </c>
      <c r="BY33" s="593"/>
      <c r="BZ33" s="593"/>
      <c r="CA33" s="593"/>
      <c r="CB33" s="656"/>
      <c r="CD33" s="605" t="s">
        <v>307</v>
      </c>
      <c r="CE33" s="606"/>
      <c r="CF33" s="606"/>
      <c r="CG33" s="606"/>
      <c r="CH33" s="606"/>
      <c r="CI33" s="606"/>
      <c r="CJ33" s="606"/>
      <c r="CK33" s="606"/>
      <c r="CL33" s="606"/>
      <c r="CM33" s="606"/>
      <c r="CN33" s="606"/>
      <c r="CO33" s="606"/>
      <c r="CP33" s="606"/>
      <c r="CQ33" s="607"/>
      <c r="CR33" s="608">
        <v>104484484</v>
      </c>
      <c r="CS33" s="621"/>
      <c r="CT33" s="621"/>
      <c r="CU33" s="621"/>
      <c r="CV33" s="621"/>
      <c r="CW33" s="621"/>
      <c r="CX33" s="621"/>
      <c r="CY33" s="622"/>
      <c r="CZ33" s="611">
        <v>45.5</v>
      </c>
      <c r="DA33" s="623"/>
      <c r="DB33" s="623"/>
      <c r="DC33" s="624"/>
      <c r="DD33" s="614">
        <v>92824422</v>
      </c>
      <c r="DE33" s="621"/>
      <c r="DF33" s="621"/>
      <c r="DG33" s="621"/>
      <c r="DH33" s="621"/>
      <c r="DI33" s="621"/>
      <c r="DJ33" s="621"/>
      <c r="DK33" s="622"/>
      <c r="DL33" s="614">
        <v>54117359</v>
      </c>
      <c r="DM33" s="621"/>
      <c r="DN33" s="621"/>
      <c r="DO33" s="621"/>
      <c r="DP33" s="621"/>
      <c r="DQ33" s="621"/>
      <c r="DR33" s="621"/>
      <c r="DS33" s="621"/>
      <c r="DT33" s="621"/>
      <c r="DU33" s="621"/>
      <c r="DV33" s="622"/>
      <c r="DW33" s="611">
        <v>32.9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349409</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38805917</v>
      </c>
      <c r="CS34" s="609"/>
      <c r="CT34" s="609"/>
      <c r="CU34" s="609"/>
      <c r="CV34" s="609"/>
      <c r="CW34" s="609"/>
      <c r="CX34" s="609"/>
      <c r="CY34" s="610"/>
      <c r="CZ34" s="611">
        <v>16.899999999999999</v>
      </c>
      <c r="DA34" s="623"/>
      <c r="DB34" s="623"/>
      <c r="DC34" s="624"/>
      <c r="DD34" s="614">
        <v>31739492</v>
      </c>
      <c r="DE34" s="609"/>
      <c r="DF34" s="609"/>
      <c r="DG34" s="609"/>
      <c r="DH34" s="609"/>
      <c r="DI34" s="609"/>
      <c r="DJ34" s="609"/>
      <c r="DK34" s="610"/>
      <c r="DL34" s="614">
        <v>30247542</v>
      </c>
      <c r="DM34" s="609"/>
      <c r="DN34" s="609"/>
      <c r="DO34" s="609"/>
      <c r="DP34" s="609"/>
      <c r="DQ34" s="609"/>
      <c r="DR34" s="609"/>
      <c r="DS34" s="609"/>
      <c r="DT34" s="609"/>
      <c r="DU34" s="609"/>
      <c r="DV34" s="610"/>
      <c r="DW34" s="611">
        <v>18.399999999999999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4879188</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3035678</v>
      </c>
      <c r="CS35" s="621"/>
      <c r="CT35" s="621"/>
      <c r="CU35" s="621"/>
      <c r="CV35" s="621"/>
      <c r="CW35" s="621"/>
      <c r="CX35" s="621"/>
      <c r="CY35" s="622"/>
      <c r="CZ35" s="611">
        <v>1.3</v>
      </c>
      <c r="DA35" s="623"/>
      <c r="DB35" s="623"/>
      <c r="DC35" s="624"/>
      <c r="DD35" s="614">
        <v>2615844</v>
      </c>
      <c r="DE35" s="621"/>
      <c r="DF35" s="621"/>
      <c r="DG35" s="621"/>
      <c r="DH35" s="621"/>
      <c r="DI35" s="621"/>
      <c r="DJ35" s="621"/>
      <c r="DK35" s="622"/>
      <c r="DL35" s="614">
        <v>2615844</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17098970</v>
      </c>
      <c r="S36" s="609"/>
      <c r="T36" s="609"/>
      <c r="U36" s="609"/>
      <c r="V36" s="609"/>
      <c r="W36" s="609"/>
      <c r="X36" s="609"/>
      <c r="Y36" s="610"/>
      <c r="Z36" s="646">
        <v>6.9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18057911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710071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19701618</v>
      </c>
      <c r="CS36" s="609"/>
      <c r="CT36" s="609"/>
      <c r="CU36" s="609"/>
      <c r="CV36" s="609"/>
      <c r="CW36" s="609"/>
      <c r="CX36" s="609"/>
      <c r="CY36" s="610"/>
      <c r="CZ36" s="611">
        <v>8.6</v>
      </c>
      <c r="DA36" s="623"/>
      <c r="DB36" s="623"/>
      <c r="DC36" s="624"/>
      <c r="DD36" s="614">
        <v>17794437</v>
      </c>
      <c r="DE36" s="609"/>
      <c r="DF36" s="609"/>
      <c r="DG36" s="609"/>
      <c r="DH36" s="609"/>
      <c r="DI36" s="609"/>
      <c r="DJ36" s="609"/>
      <c r="DK36" s="610"/>
      <c r="DL36" s="614">
        <v>13691048</v>
      </c>
      <c r="DM36" s="609"/>
      <c r="DN36" s="609"/>
      <c r="DO36" s="609"/>
      <c r="DP36" s="609"/>
      <c r="DQ36" s="609"/>
      <c r="DR36" s="609"/>
      <c r="DS36" s="609"/>
      <c r="DT36" s="609"/>
      <c r="DU36" s="609"/>
      <c r="DV36" s="610"/>
      <c r="DW36" s="611">
        <v>8.3000000000000007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4931909</v>
      </c>
      <c r="S37" s="609"/>
      <c r="T37" s="609"/>
      <c r="U37" s="609"/>
      <c r="V37" s="609"/>
      <c r="W37" s="609"/>
      <c r="X37" s="609"/>
      <c r="Y37" s="610"/>
      <c r="Z37" s="646">
        <v>2</v>
      </c>
      <c r="AA37" s="646"/>
      <c r="AB37" s="646"/>
      <c r="AC37" s="646"/>
      <c r="AD37" s="647">
        <v>659480</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2947873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-1069537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90962</v>
      </c>
      <c r="CS37" s="621"/>
      <c r="CT37" s="621"/>
      <c r="CU37" s="621"/>
      <c r="CV37" s="621"/>
      <c r="CW37" s="621"/>
      <c r="CX37" s="621"/>
      <c r="CY37" s="622"/>
      <c r="CZ37" s="611">
        <v>0</v>
      </c>
      <c r="DA37" s="623"/>
      <c r="DB37" s="623"/>
      <c r="DC37" s="624"/>
      <c r="DD37" s="614">
        <v>90962</v>
      </c>
      <c r="DE37" s="621"/>
      <c r="DF37" s="621"/>
      <c r="DG37" s="621"/>
      <c r="DH37" s="621"/>
      <c r="DI37" s="621"/>
      <c r="DJ37" s="621"/>
      <c r="DK37" s="622"/>
      <c r="DL37" s="614">
        <v>90962</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1916100</v>
      </c>
      <c r="S38" s="609"/>
      <c r="T38" s="609"/>
      <c r="U38" s="609"/>
      <c r="V38" s="609"/>
      <c r="W38" s="609"/>
      <c r="X38" s="609"/>
      <c r="Y38" s="610"/>
      <c r="Z38" s="646">
        <v>0.8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1294603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41744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13815435</v>
      </c>
      <c r="CS38" s="609"/>
      <c r="CT38" s="609"/>
      <c r="CU38" s="609"/>
      <c r="CV38" s="609"/>
      <c r="CW38" s="609"/>
      <c r="CX38" s="609"/>
      <c r="CY38" s="610"/>
      <c r="CZ38" s="611">
        <v>6</v>
      </c>
      <c r="DA38" s="623"/>
      <c r="DB38" s="623"/>
      <c r="DC38" s="624"/>
      <c r="DD38" s="614">
        <v>11975573</v>
      </c>
      <c r="DE38" s="609"/>
      <c r="DF38" s="609"/>
      <c r="DG38" s="609"/>
      <c r="DH38" s="609"/>
      <c r="DI38" s="609"/>
      <c r="DJ38" s="609"/>
      <c r="DK38" s="610"/>
      <c r="DL38" s="614">
        <v>7501325</v>
      </c>
      <c r="DM38" s="609"/>
      <c r="DN38" s="609"/>
      <c r="DO38" s="609"/>
      <c r="DP38" s="609"/>
      <c r="DQ38" s="609"/>
      <c r="DR38" s="609"/>
      <c r="DS38" s="609"/>
      <c r="DT38" s="609"/>
      <c r="DU38" s="609"/>
      <c r="DV38" s="610"/>
      <c r="DW38" s="611">
        <v>4.5999999999999996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932304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61863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27857507</v>
      </c>
      <c r="CS39" s="621"/>
      <c r="CT39" s="621"/>
      <c r="CU39" s="621"/>
      <c r="CV39" s="621"/>
      <c r="CW39" s="621"/>
      <c r="CX39" s="621"/>
      <c r="CY39" s="622"/>
      <c r="CZ39" s="611">
        <v>12.1</v>
      </c>
      <c r="DA39" s="623"/>
      <c r="DB39" s="623"/>
      <c r="DC39" s="624"/>
      <c r="DD39" s="614">
        <v>27762651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50875</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1268329</v>
      </c>
      <c r="CS40" s="609"/>
      <c r="CT40" s="609"/>
      <c r="CU40" s="609"/>
      <c r="CV40" s="609"/>
      <c r="CW40" s="609"/>
      <c r="CX40" s="609"/>
      <c r="CY40" s="610"/>
      <c r="CZ40" s="611">
        <v>0.6</v>
      </c>
      <c r="DA40" s="623"/>
      <c r="DB40" s="623"/>
      <c r="DC40" s="624"/>
      <c r="DD40" s="614">
        <v>936425</v>
      </c>
      <c r="DE40" s="609"/>
      <c r="DF40" s="609"/>
      <c r="DG40" s="609"/>
      <c r="DH40" s="609"/>
      <c r="DI40" s="609"/>
      <c r="DJ40" s="609"/>
      <c r="DK40" s="610"/>
      <c r="DL40" s="614">
        <v>61600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246518164</v>
      </c>
      <c r="S41" s="633"/>
      <c r="T41" s="633"/>
      <c r="U41" s="633"/>
      <c r="V41" s="633"/>
      <c r="W41" s="633"/>
      <c r="X41" s="633"/>
      <c r="Y41" s="636"/>
      <c r="Z41" s="637">
        <v>100</v>
      </c>
      <c r="AA41" s="637"/>
      <c r="AB41" s="637"/>
      <c r="AC41" s="637"/>
      <c r="AD41" s="638">
        <v>164341914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3983434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8848822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40921340</v>
      </c>
      <c r="CS42" s="621"/>
      <c r="CT42" s="621"/>
      <c r="CU42" s="621"/>
      <c r="CV42" s="621"/>
      <c r="CW42" s="621"/>
      <c r="CX42" s="621"/>
      <c r="CY42" s="622"/>
      <c r="CZ42" s="611">
        <v>17.8</v>
      </c>
      <c r="DA42" s="623"/>
      <c r="DB42" s="623"/>
      <c r="DC42" s="624"/>
      <c r="DD42" s="614">
        <v>24838399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1139523</v>
      </c>
      <c r="CS43" s="621"/>
      <c r="CT43" s="621"/>
      <c r="CU43" s="621"/>
      <c r="CV43" s="621"/>
      <c r="CW43" s="621"/>
      <c r="CX43" s="621"/>
      <c r="CY43" s="622"/>
      <c r="CZ43" s="611">
        <v>0.5</v>
      </c>
      <c r="DA43" s="623"/>
      <c r="DB43" s="623"/>
      <c r="DC43" s="624"/>
      <c r="DD43" s="614">
        <v>1139523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40340331</v>
      </c>
      <c r="CS44" s="609"/>
      <c r="CT44" s="609"/>
      <c r="CU44" s="609"/>
      <c r="CV44" s="609"/>
      <c r="CW44" s="609"/>
      <c r="CX44" s="609"/>
      <c r="CY44" s="610"/>
      <c r="CZ44" s="611">
        <v>17.600000000000001</v>
      </c>
      <c r="DA44" s="612"/>
      <c r="DB44" s="612"/>
      <c r="DC44" s="613"/>
      <c r="DD44" s="614">
        <v>24366461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15231207</v>
      </c>
      <c r="CS45" s="621"/>
      <c r="CT45" s="621"/>
      <c r="CU45" s="621"/>
      <c r="CV45" s="621"/>
      <c r="CW45" s="621"/>
      <c r="CX45" s="621"/>
      <c r="CY45" s="622"/>
      <c r="CZ45" s="611">
        <v>6.6</v>
      </c>
      <c r="DA45" s="623"/>
      <c r="DB45" s="623"/>
      <c r="DC45" s="624"/>
      <c r="DD45" s="614">
        <v>5049094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24707926</v>
      </c>
      <c r="CS46" s="609"/>
      <c r="CT46" s="609"/>
      <c r="CU46" s="609"/>
      <c r="CV46" s="609"/>
      <c r="CW46" s="609"/>
      <c r="CX46" s="609"/>
      <c r="CY46" s="610"/>
      <c r="CZ46" s="611">
        <v>10.8</v>
      </c>
      <c r="DA46" s="612"/>
      <c r="DB46" s="612"/>
      <c r="DC46" s="613"/>
      <c r="DD46" s="614">
        <v>18916169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581009</v>
      </c>
      <c r="CS47" s="621"/>
      <c r="CT47" s="621"/>
      <c r="CU47" s="621"/>
      <c r="CV47" s="621"/>
      <c r="CW47" s="621"/>
      <c r="CX47" s="621"/>
      <c r="CY47" s="622"/>
      <c r="CZ47" s="611">
        <v>0.3</v>
      </c>
      <c r="DA47" s="623"/>
      <c r="DB47" s="623"/>
      <c r="DC47" s="624"/>
      <c r="DD47" s="614">
        <v>471938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229444912</v>
      </c>
      <c r="CS49" s="593"/>
      <c r="CT49" s="593"/>
      <c r="CU49" s="593"/>
      <c r="CV49" s="593"/>
      <c r="CW49" s="593"/>
      <c r="CX49" s="593"/>
      <c r="CY49" s="594"/>
      <c r="CZ49" s="595">
        <v>100</v>
      </c>
      <c r="DA49" s="596"/>
      <c r="DB49" s="596"/>
      <c r="DC49" s="597"/>
      <c r="DD49" s="598">
        <v>175306532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v63zQlqSSlXKmfZo0W4HeD3KK+dqyJ3b6u73PwWwhzorwcFgUGPoIO2VAj5q1Ov+vXAfGhTtm7ItGHMAa4rrQ==" saltValue="CHVG+sFY3+NRPVVDXhrp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246602</v>
      </c>
      <c r="R7" s="1090"/>
      <c r="S7" s="1090"/>
      <c r="T7" s="1090"/>
      <c r="U7" s="1090"/>
      <c r="V7" s="1090">
        <v>229543</v>
      </c>
      <c r="W7" s="1090"/>
      <c r="X7" s="1090"/>
      <c r="Y7" s="1090"/>
      <c r="Z7" s="1090"/>
      <c r="AA7" s="1090">
        <v>17059</v>
      </c>
      <c r="AB7" s="1090"/>
      <c r="AC7" s="1090"/>
      <c r="AD7" s="1090"/>
      <c r="AE7" s="1091"/>
      <c r="AF7" s="1092">
        <v>8193</v>
      </c>
      <c r="AG7" s="1093"/>
      <c r="AH7" s="1093"/>
      <c r="AI7" s="1093"/>
      <c r="AJ7" s="1094"/>
      <c r="AK7" s="1095">
        <v>4835</v>
      </c>
      <c r="AL7" s="1096"/>
      <c r="AM7" s="1096"/>
      <c r="AN7" s="1096"/>
      <c r="AO7" s="1096"/>
      <c r="AP7" s="1096">
        <v>39118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565</v>
      </c>
      <c r="BT7" s="1087"/>
      <c r="BU7" s="1087"/>
      <c r="BV7" s="1087"/>
      <c r="BW7" s="1087"/>
      <c r="BX7" s="1087"/>
      <c r="BY7" s="1087"/>
      <c r="BZ7" s="1087"/>
      <c r="CA7" s="1087"/>
      <c r="CB7" s="1087"/>
      <c r="CC7" s="1087"/>
      <c r="CD7" s="1087"/>
      <c r="CE7" s="1087"/>
      <c r="CF7" s="1087"/>
      <c r="CG7" s="1099"/>
      <c r="CH7" s="1083">
        <v>-2</v>
      </c>
      <c r="CI7" s="1084"/>
      <c r="CJ7" s="1084"/>
      <c r="CK7" s="1084"/>
      <c r="CL7" s="1085"/>
      <c r="CM7" s="1083">
        <v>1079</v>
      </c>
      <c r="CN7" s="1084"/>
      <c r="CO7" s="1084"/>
      <c r="CP7" s="1084"/>
      <c r="CQ7" s="1085"/>
      <c r="CR7" s="1083">
        <v>1000</v>
      </c>
      <c r="CS7" s="1084"/>
      <c r="CT7" s="1084"/>
      <c r="CU7" s="1084"/>
      <c r="CV7" s="1085"/>
      <c r="CW7" s="1083">
        <v>18</v>
      </c>
      <c r="CX7" s="1084"/>
      <c r="CY7" s="1084"/>
      <c r="CZ7" s="1084"/>
      <c r="DA7" s="1085"/>
      <c r="DB7" s="1083" t="s">
        <v>493</v>
      </c>
      <c r="DC7" s="1084"/>
      <c r="DD7" s="1084"/>
      <c r="DE7" s="1084"/>
      <c r="DF7" s="1085"/>
      <c r="DG7" s="1083" t="s">
        <v>493</v>
      </c>
      <c r="DH7" s="1084"/>
      <c r="DI7" s="1084"/>
      <c r="DJ7" s="1084"/>
      <c r="DK7" s="1085"/>
      <c r="DL7" s="1083" t="s">
        <v>574</v>
      </c>
      <c r="DM7" s="1084"/>
      <c r="DN7" s="1084"/>
      <c r="DO7" s="1084"/>
      <c r="DP7" s="1085"/>
      <c r="DQ7" s="1083" t="s">
        <v>574</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96</v>
      </c>
      <c r="R8" s="1026"/>
      <c r="S8" s="1026"/>
      <c r="T8" s="1026"/>
      <c r="U8" s="1026"/>
      <c r="V8" s="1026">
        <v>93</v>
      </c>
      <c r="W8" s="1026"/>
      <c r="X8" s="1026"/>
      <c r="Y8" s="1026"/>
      <c r="Z8" s="1026"/>
      <c r="AA8" s="1026">
        <v>3</v>
      </c>
      <c r="AB8" s="1026"/>
      <c r="AC8" s="1026"/>
      <c r="AD8" s="1026"/>
      <c r="AE8" s="1027"/>
      <c r="AF8" s="1022">
        <v>3</v>
      </c>
      <c r="AG8" s="1023"/>
      <c r="AH8" s="1023"/>
      <c r="AI8" s="1023"/>
      <c r="AJ8" s="1024"/>
      <c r="AK8" s="1067">
        <v>50</v>
      </c>
      <c r="AL8" s="1068"/>
      <c r="AM8" s="1068"/>
      <c r="AN8" s="1068"/>
      <c r="AO8" s="1068"/>
      <c r="AP8" s="1068" t="s">
        <v>574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-160</v>
      </c>
      <c r="CI8" s="977"/>
      <c r="CJ8" s="977"/>
      <c r="CK8" s="977"/>
      <c r="CL8" s="978"/>
      <c r="CM8" s="976">
        <v>401</v>
      </c>
      <c r="CN8" s="977"/>
      <c r="CO8" s="977"/>
      <c r="CP8" s="977"/>
      <c r="CQ8" s="978"/>
      <c r="CR8" s="976">
        <v>10</v>
      </c>
      <c r="CS8" s="977"/>
      <c r="CT8" s="977"/>
      <c r="CU8" s="977"/>
      <c r="CV8" s="978"/>
      <c r="CW8" s="976">
        <v>10</v>
      </c>
      <c r="CX8" s="977"/>
      <c r="CY8" s="977"/>
      <c r="CZ8" s="977"/>
      <c r="DA8" s="978"/>
      <c r="DB8" s="976" t="s">
        <v>493</v>
      </c>
      <c r="DC8" s="977"/>
      <c r="DD8" s="977"/>
      <c r="DE8" s="977"/>
      <c r="DF8" s="978"/>
      <c r="DG8" s="976" t="s">
        <v>493</v>
      </c>
      <c r="DH8" s="977"/>
      <c r="DI8" s="977"/>
      <c r="DJ8" s="977"/>
      <c r="DK8" s="978"/>
      <c r="DL8" s="976" t="s">
        <v>574</v>
      </c>
      <c r="DM8" s="977"/>
      <c r="DN8" s="977"/>
      <c r="DO8" s="977"/>
      <c r="DP8" s="978"/>
      <c r="DQ8" s="976" t="s">
        <v>574</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33</v>
      </c>
      <c r="R9" s="1026"/>
      <c r="S9" s="1026"/>
      <c r="T9" s="1026"/>
      <c r="U9" s="1026"/>
      <c r="V9" s="1026">
        <v>21</v>
      </c>
      <c r="W9" s="1026"/>
      <c r="X9" s="1026"/>
      <c r="Y9" s="1026"/>
      <c r="Z9" s="1026"/>
      <c r="AA9" s="1026">
        <v>12</v>
      </c>
      <c r="AB9" s="1026"/>
      <c r="AC9" s="1026"/>
      <c r="AD9" s="1026"/>
      <c r="AE9" s="1027"/>
      <c r="AF9" s="1022">
        <v>1</v>
      </c>
      <c r="AG9" s="1023"/>
      <c r="AH9" s="1023"/>
      <c r="AI9" s="1023"/>
      <c r="AJ9" s="1024"/>
      <c r="AK9" s="1067">
        <v>6</v>
      </c>
      <c r="AL9" s="1068"/>
      <c r="AM9" s="1068"/>
      <c r="AN9" s="1068"/>
      <c r="AO9" s="1068"/>
      <c r="AP9" s="1068">
        <v>11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564</v>
      </c>
      <c r="BT9" s="980"/>
      <c r="BU9" s="980"/>
      <c r="BV9" s="980"/>
      <c r="BW9" s="980"/>
      <c r="BX9" s="980"/>
      <c r="BY9" s="980"/>
      <c r="BZ9" s="980"/>
      <c r="CA9" s="980"/>
      <c r="CB9" s="980"/>
      <c r="CC9" s="980"/>
      <c r="CD9" s="980"/>
      <c r="CE9" s="980"/>
      <c r="CF9" s="980"/>
      <c r="CG9" s="1001"/>
      <c r="CH9" s="976">
        <v>19</v>
      </c>
      <c r="CI9" s="977"/>
      <c r="CJ9" s="977"/>
      <c r="CK9" s="977"/>
      <c r="CL9" s="978"/>
      <c r="CM9" s="976">
        <v>745</v>
      </c>
      <c r="CN9" s="977"/>
      <c r="CO9" s="977"/>
      <c r="CP9" s="977"/>
      <c r="CQ9" s="978"/>
      <c r="CR9" s="976">
        <v>50</v>
      </c>
      <c r="CS9" s="977"/>
      <c r="CT9" s="977"/>
      <c r="CU9" s="977"/>
      <c r="CV9" s="978"/>
      <c r="CW9" s="976" t="s">
        <v>493</v>
      </c>
      <c r="CX9" s="977"/>
      <c r="CY9" s="977"/>
      <c r="CZ9" s="977"/>
      <c r="DA9" s="978"/>
      <c r="DB9" s="976" t="s">
        <v>493</v>
      </c>
      <c r="DC9" s="977"/>
      <c r="DD9" s="977"/>
      <c r="DE9" s="977"/>
      <c r="DF9" s="978"/>
      <c r="DG9" s="976" t="s">
        <v>493</v>
      </c>
      <c r="DH9" s="977"/>
      <c r="DI9" s="977"/>
      <c r="DJ9" s="977"/>
      <c r="DK9" s="978"/>
      <c r="DL9" s="976" t="s">
        <v>574</v>
      </c>
      <c r="DM9" s="977"/>
      <c r="DN9" s="977"/>
      <c r="DO9" s="977"/>
      <c r="DP9" s="978"/>
      <c r="DQ9" s="976" t="s">
        <v>574</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567</v>
      </c>
      <c r="BT10" s="980"/>
      <c r="BU10" s="980"/>
      <c r="BV10" s="980"/>
      <c r="BW10" s="980"/>
      <c r="BX10" s="980"/>
      <c r="BY10" s="980"/>
      <c r="BZ10" s="980"/>
      <c r="CA10" s="980"/>
      <c r="CB10" s="980"/>
      <c r="CC10" s="980"/>
      <c r="CD10" s="980"/>
      <c r="CE10" s="980"/>
      <c r="CF10" s="980"/>
      <c r="CG10" s="1001"/>
      <c r="CH10" s="976">
        <v>68</v>
      </c>
      <c r="CI10" s="977"/>
      <c r="CJ10" s="977"/>
      <c r="CK10" s="977"/>
      <c r="CL10" s="978"/>
      <c r="CM10" s="976">
        <v>8924</v>
      </c>
      <c r="CN10" s="977"/>
      <c r="CO10" s="977"/>
      <c r="CP10" s="977"/>
      <c r="CQ10" s="978"/>
      <c r="CR10" s="976">
        <v>52</v>
      </c>
      <c r="CS10" s="977"/>
      <c r="CT10" s="977"/>
      <c r="CU10" s="977"/>
      <c r="CV10" s="978"/>
      <c r="CW10" s="976" t="s">
        <v>493</v>
      </c>
      <c r="CX10" s="977"/>
      <c r="CY10" s="977"/>
      <c r="CZ10" s="977"/>
      <c r="DA10" s="978"/>
      <c r="DB10" s="976">
        <v>84</v>
      </c>
      <c r="DC10" s="977"/>
      <c r="DD10" s="977"/>
      <c r="DE10" s="977"/>
      <c r="DF10" s="978"/>
      <c r="DG10" s="976" t="s">
        <v>493</v>
      </c>
      <c r="DH10" s="977"/>
      <c r="DI10" s="977"/>
      <c r="DJ10" s="977"/>
      <c r="DK10" s="978"/>
      <c r="DL10" s="976" t="s">
        <v>574</v>
      </c>
      <c r="DM10" s="977"/>
      <c r="DN10" s="977"/>
      <c r="DO10" s="977"/>
      <c r="DP10" s="978"/>
      <c r="DQ10" s="976" t="s">
        <v>574</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568</v>
      </c>
      <c r="BT11" s="980"/>
      <c r="BU11" s="980"/>
      <c r="BV11" s="980"/>
      <c r="BW11" s="980"/>
      <c r="BX11" s="980"/>
      <c r="BY11" s="980"/>
      <c r="BZ11" s="980"/>
      <c r="CA11" s="980"/>
      <c r="CB11" s="980"/>
      <c r="CC11" s="980"/>
      <c r="CD11" s="980"/>
      <c r="CE11" s="980"/>
      <c r="CF11" s="980"/>
      <c r="CG11" s="1001"/>
      <c r="CH11" s="976">
        <v>-3</v>
      </c>
      <c r="CI11" s="977"/>
      <c r="CJ11" s="977"/>
      <c r="CK11" s="977"/>
      <c r="CL11" s="978"/>
      <c r="CM11" s="976">
        <v>3415</v>
      </c>
      <c r="CN11" s="977"/>
      <c r="CO11" s="977"/>
      <c r="CP11" s="977"/>
      <c r="CQ11" s="978"/>
      <c r="CR11" s="976">
        <v>1500</v>
      </c>
      <c r="CS11" s="977"/>
      <c r="CT11" s="977"/>
      <c r="CU11" s="977"/>
      <c r="CV11" s="978"/>
      <c r="CW11" s="976">
        <v>4</v>
      </c>
      <c r="CX11" s="977"/>
      <c r="CY11" s="977"/>
      <c r="CZ11" s="977"/>
      <c r="DA11" s="978"/>
      <c r="DB11" s="976" t="s">
        <v>493</v>
      </c>
      <c r="DC11" s="977"/>
      <c r="DD11" s="977"/>
      <c r="DE11" s="977"/>
      <c r="DF11" s="978"/>
      <c r="DG11" s="976" t="s">
        <v>493</v>
      </c>
      <c r="DH11" s="977"/>
      <c r="DI11" s="977"/>
      <c r="DJ11" s="977"/>
      <c r="DK11" s="978"/>
      <c r="DL11" s="976" t="s">
        <v>574</v>
      </c>
      <c r="DM11" s="977"/>
      <c r="DN11" s="977"/>
      <c r="DO11" s="977"/>
      <c r="DP11" s="978"/>
      <c r="DQ11" s="976" t="s">
        <v>574</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563</v>
      </c>
      <c r="BT12" s="980"/>
      <c r="BU12" s="980"/>
      <c r="BV12" s="980"/>
      <c r="BW12" s="980"/>
      <c r="BX12" s="980"/>
      <c r="BY12" s="980"/>
      <c r="BZ12" s="980"/>
      <c r="CA12" s="980"/>
      <c r="CB12" s="980"/>
      <c r="CC12" s="980"/>
      <c r="CD12" s="980"/>
      <c r="CE12" s="980"/>
      <c r="CF12" s="980"/>
      <c r="CG12" s="1001"/>
      <c r="CH12" s="976">
        <v>36</v>
      </c>
      <c r="CI12" s="977"/>
      <c r="CJ12" s="977"/>
      <c r="CK12" s="977"/>
      <c r="CL12" s="978"/>
      <c r="CM12" s="976">
        <v>1128</v>
      </c>
      <c r="CN12" s="977"/>
      <c r="CO12" s="977"/>
      <c r="CP12" s="977"/>
      <c r="CQ12" s="978"/>
      <c r="CR12" s="976">
        <v>35</v>
      </c>
      <c r="CS12" s="977"/>
      <c r="CT12" s="977"/>
      <c r="CU12" s="977"/>
      <c r="CV12" s="978"/>
      <c r="CW12" s="976" t="s">
        <v>493</v>
      </c>
      <c r="CX12" s="977"/>
      <c r="CY12" s="977"/>
      <c r="CZ12" s="977"/>
      <c r="DA12" s="978"/>
      <c r="DB12" s="976" t="s">
        <v>493</v>
      </c>
      <c r="DC12" s="977"/>
      <c r="DD12" s="977"/>
      <c r="DE12" s="977"/>
      <c r="DF12" s="978"/>
      <c r="DG12" s="976" t="s">
        <v>493</v>
      </c>
      <c r="DH12" s="977"/>
      <c r="DI12" s="977"/>
      <c r="DJ12" s="977"/>
      <c r="DK12" s="978"/>
      <c r="DL12" s="976" t="s">
        <v>574</v>
      </c>
      <c r="DM12" s="977"/>
      <c r="DN12" s="977"/>
      <c r="DO12" s="977"/>
      <c r="DP12" s="978"/>
      <c r="DQ12" s="976" t="s">
        <v>574</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572</v>
      </c>
      <c r="BT13" s="980"/>
      <c r="BU13" s="980"/>
      <c r="BV13" s="980"/>
      <c r="BW13" s="980"/>
      <c r="BX13" s="980"/>
      <c r="BY13" s="980"/>
      <c r="BZ13" s="980"/>
      <c r="CA13" s="980"/>
      <c r="CB13" s="980"/>
      <c r="CC13" s="980"/>
      <c r="CD13" s="980"/>
      <c r="CE13" s="980"/>
      <c r="CF13" s="980"/>
      <c r="CG13" s="1001"/>
      <c r="CH13" s="976">
        <v>-3</v>
      </c>
      <c r="CI13" s="977"/>
      <c r="CJ13" s="977"/>
      <c r="CK13" s="977"/>
      <c r="CL13" s="978"/>
      <c r="CM13" s="976">
        <v>110</v>
      </c>
      <c r="CN13" s="977"/>
      <c r="CO13" s="977"/>
      <c r="CP13" s="977"/>
      <c r="CQ13" s="978"/>
      <c r="CR13" s="976">
        <v>100</v>
      </c>
      <c r="CS13" s="977"/>
      <c r="CT13" s="977"/>
      <c r="CU13" s="977"/>
      <c r="CV13" s="978"/>
      <c r="CW13" s="976" t="s">
        <v>493</v>
      </c>
      <c r="CX13" s="977"/>
      <c r="CY13" s="977"/>
      <c r="CZ13" s="977"/>
      <c r="DA13" s="978"/>
      <c r="DB13" s="976" t="s">
        <v>493</v>
      </c>
      <c r="DC13" s="977"/>
      <c r="DD13" s="977"/>
      <c r="DE13" s="977"/>
      <c r="DF13" s="978"/>
      <c r="DG13" s="976" t="s">
        <v>493</v>
      </c>
      <c r="DH13" s="977"/>
      <c r="DI13" s="977"/>
      <c r="DJ13" s="977"/>
      <c r="DK13" s="978"/>
      <c r="DL13" s="976" t="s">
        <v>574</v>
      </c>
      <c r="DM13" s="977"/>
      <c r="DN13" s="977"/>
      <c r="DO13" s="977"/>
      <c r="DP13" s="978"/>
      <c r="DQ13" s="976" t="s">
        <v>574</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569</v>
      </c>
      <c r="BT14" s="980"/>
      <c r="BU14" s="980"/>
      <c r="BV14" s="980"/>
      <c r="BW14" s="980"/>
      <c r="BX14" s="980"/>
      <c r="BY14" s="980"/>
      <c r="BZ14" s="980"/>
      <c r="CA14" s="980"/>
      <c r="CB14" s="980"/>
      <c r="CC14" s="980"/>
      <c r="CD14" s="980"/>
      <c r="CE14" s="980"/>
      <c r="CF14" s="980"/>
      <c r="CG14" s="1001"/>
      <c r="CH14" s="976">
        <v>0</v>
      </c>
      <c r="CI14" s="977"/>
      <c r="CJ14" s="977"/>
      <c r="CK14" s="977"/>
      <c r="CL14" s="978"/>
      <c r="CM14" s="976">
        <v>10</v>
      </c>
      <c r="CN14" s="977"/>
      <c r="CO14" s="977"/>
      <c r="CP14" s="977"/>
      <c r="CQ14" s="978"/>
      <c r="CR14" s="976">
        <v>10</v>
      </c>
      <c r="CS14" s="977"/>
      <c r="CT14" s="977"/>
      <c r="CU14" s="977"/>
      <c r="CV14" s="978"/>
      <c r="CW14" s="976">
        <v>576</v>
      </c>
      <c r="CX14" s="977"/>
      <c r="CY14" s="977"/>
      <c r="CZ14" s="977"/>
      <c r="DA14" s="978"/>
      <c r="DB14" s="976" t="s">
        <v>493</v>
      </c>
      <c r="DC14" s="977"/>
      <c r="DD14" s="977"/>
      <c r="DE14" s="977"/>
      <c r="DF14" s="978"/>
      <c r="DG14" s="976" t="s">
        <v>493</v>
      </c>
      <c r="DH14" s="977"/>
      <c r="DI14" s="977"/>
      <c r="DJ14" s="977"/>
      <c r="DK14" s="978"/>
      <c r="DL14" s="976" t="s">
        <v>574</v>
      </c>
      <c r="DM14" s="977"/>
      <c r="DN14" s="977"/>
      <c r="DO14" s="977"/>
      <c r="DP14" s="978"/>
      <c r="DQ14" s="976" t="s">
        <v>574</v>
      </c>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570</v>
      </c>
      <c r="BT15" s="980"/>
      <c r="BU15" s="980"/>
      <c r="BV15" s="980"/>
      <c r="BW15" s="980"/>
      <c r="BX15" s="980"/>
      <c r="BY15" s="980"/>
      <c r="BZ15" s="980"/>
      <c r="CA15" s="980"/>
      <c r="CB15" s="980"/>
      <c r="CC15" s="980"/>
      <c r="CD15" s="980"/>
      <c r="CE15" s="980"/>
      <c r="CF15" s="980"/>
      <c r="CG15" s="1001"/>
      <c r="CH15" s="976">
        <v>-33</v>
      </c>
      <c r="CI15" s="977"/>
      <c r="CJ15" s="977"/>
      <c r="CK15" s="977"/>
      <c r="CL15" s="978"/>
      <c r="CM15" s="976">
        <v>492</v>
      </c>
      <c r="CN15" s="977"/>
      <c r="CO15" s="977"/>
      <c r="CP15" s="977"/>
      <c r="CQ15" s="978"/>
      <c r="CR15" s="976">
        <v>330</v>
      </c>
      <c r="CS15" s="977"/>
      <c r="CT15" s="977"/>
      <c r="CU15" s="977"/>
      <c r="CV15" s="978"/>
      <c r="CW15" s="976">
        <v>1466</v>
      </c>
      <c r="CX15" s="977"/>
      <c r="CY15" s="977"/>
      <c r="CZ15" s="977"/>
      <c r="DA15" s="978"/>
      <c r="DB15" s="976" t="s">
        <v>493</v>
      </c>
      <c r="DC15" s="977"/>
      <c r="DD15" s="977"/>
      <c r="DE15" s="977"/>
      <c r="DF15" s="978"/>
      <c r="DG15" s="976" t="s">
        <v>493</v>
      </c>
      <c r="DH15" s="977"/>
      <c r="DI15" s="977"/>
      <c r="DJ15" s="977"/>
      <c r="DK15" s="978"/>
      <c r="DL15" s="976" t="s">
        <v>574</v>
      </c>
      <c r="DM15" s="977"/>
      <c r="DN15" s="977"/>
      <c r="DO15" s="977"/>
      <c r="DP15" s="978"/>
      <c r="DQ15" s="976" t="s">
        <v>574</v>
      </c>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571</v>
      </c>
      <c r="BT16" s="980"/>
      <c r="BU16" s="980"/>
      <c r="BV16" s="980"/>
      <c r="BW16" s="980"/>
      <c r="BX16" s="980"/>
      <c r="BY16" s="980"/>
      <c r="BZ16" s="980"/>
      <c r="CA16" s="980"/>
      <c r="CB16" s="980"/>
      <c r="CC16" s="980"/>
      <c r="CD16" s="980"/>
      <c r="CE16" s="980"/>
      <c r="CF16" s="980"/>
      <c r="CG16" s="1001"/>
      <c r="CH16" s="976">
        <v>2</v>
      </c>
      <c r="CI16" s="977"/>
      <c r="CJ16" s="977"/>
      <c r="CK16" s="977"/>
      <c r="CL16" s="978"/>
      <c r="CM16" s="976">
        <v>643</v>
      </c>
      <c r="CN16" s="977"/>
      <c r="CO16" s="977"/>
      <c r="CP16" s="977"/>
      <c r="CQ16" s="978"/>
      <c r="CR16" s="976">
        <v>500</v>
      </c>
      <c r="CS16" s="977"/>
      <c r="CT16" s="977"/>
      <c r="CU16" s="977"/>
      <c r="CV16" s="978"/>
      <c r="CW16" s="976">
        <v>204</v>
      </c>
      <c r="CX16" s="977"/>
      <c r="CY16" s="977"/>
      <c r="CZ16" s="977"/>
      <c r="DA16" s="978"/>
      <c r="DB16" s="976" t="s">
        <v>493</v>
      </c>
      <c r="DC16" s="977"/>
      <c r="DD16" s="977"/>
      <c r="DE16" s="977"/>
      <c r="DF16" s="978"/>
      <c r="DG16" s="976" t="s">
        <v>493</v>
      </c>
      <c r="DH16" s="977"/>
      <c r="DI16" s="977"/>
      <c r="DJ16" s="977"/>
      <c r="DK16" s="978"/>
      <c r="DL16" s="976" t="s">
        <v>574</v>
      </c>
      <c r="DM16" s="977"/>
      <c r="DN16" s="977"/>
      <c r="DO16" s="977"/>
      <c r="DP16" s="978"/>
      <c r="DQ16" s="976" t="s">
        <v>574</v>
      </c>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554</v>
      </c>
      <c r="BT17" s="980"/>
      <c r="BU17" s="980"/>
      <c r="BV17" s="980"/>
      <c r="BW17" s="980"/>
      <c r="BX17" s="980"/>
      <c r="BY17" s="980"/>
      <c r="BZ17" s="980"/>
      <c r="CA17" s="980"/>
      <c r="CB17" s="980"/>
      <c r="CC17" s="980"/>
      <c r="CD17" s="980"/>
      <c r="CE17" s="980"/>
      <c r="CF17" s="980"/>
      <c r="CG17" s="1001"/>
      <c r="CH17" s="976">
        <v>9</v>
      </c>
      <c r="CI17" s="977"/>
      <c r="CJ17" s="977"/>
      <c r="CK17" s="977"/>
      <c r="CL17" s="978"/>
      <c r="CM17" s="976">
        <v>1656</v>
      </c>
      <c r="CN17" s="977"/>
      <c r="CO17" s="977"/>
      <c r="CP17" s="977"/>
      <c r="CQ17" s="978"/>
      <c r="CR17" s="976">
        <v>10</v>
      </c>
      <c r="CS17" s="977"/>
      <c r="CT17" s="977"/>
      <c r="CU17" s="977"/>
      <c r="CV17" s="978"/>
      <c r="CW17" s="976">
        <v>12</v>
      </c>
      <c r="CX17" s="977"/>
      <c r="CY17" s="977"/>
      <c r="CZ17" s="977"/>
      <c r="DA17" s="978"/>
      <c r="DB17" s="976">
        <v>5741</v>
      </c>
      <c r="DC17" s="977"/>
      <c r="DD17" s="977"/>
      <c r="DE17" s="977"/>
      <c r="DF17" s="978"/>
      <c r="DG17" s="976" t="s">
        <v>493</v>
      </c>
      <c r="DH17" s="977"/>
      <c r="DI17" s="977"/>
      <c r="DJ17" s="977"/>
      <c r="DK17" s="978"/>
      <c r="DL17" s="976" t="s">
        <v>574</v>
      </c>
      <c r="DM17" s="977"/>
      <c r="DN17" s="977"/>
      <c r="DO17" s="977"/>
      <c r="DP17" s="978"/>
      <c r="DQ17" s="976" t="s">
        <v>574</v>
      </c>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559</v>
      </c>
      <c r="BT18" s="980"/>
      <c r="BU18" s="980"/>
      <c r="BV18" s="980"/>
      <c r="BW18" s="980"/>
      <c r="BX18" s="980"/>
      <c r="BY18" s="980"/>
      <c r="BZ18" s="980"/>
      <c r="CA18" s="980"/>
      <c r="CB18" s="980"/>
      <c r="CC18" s="980"/>
      <c r="CD18" s="980"/>
      <c r="CE18" s="980"/>
      <c r="CF18" s="980"/>
      <c r="CG18" s="1001"/>
      <c r="CH18" s="976">
        <v>-131</v>
      </c>
      <c r="CI18" s="977"/>
      <c r="CJ18" s="977"/>
      <c r="CK18" s="977"/>
      <c r="CL18" s="978"/>
      <c r="CM18" s="976">
        <v>2530</v>
      </c>
      <c r="CN18" s="977"/>
      <c r="CO18" s="977"/>
      <c r="CP18" s="977"/>
      <c r="CQ18" s="978"/>
      <c r="CR18" s="976">
        <v>2574</v>
      </c>
      <c r="CS18" s="977"/>
      <c r="CT18" s="977"/>
      <c r="CU18" s="977"/>
      <c r="CV18" s="978"/>
      <c r="CW18" s="976">
        <v>17</v>
      </c>
      <c r="CX18" s="977"/>
      <c r="CY18" s="977"/>
      <c r="CZ18" s="977"/>
      <c r="DA18" s="978"/>
      <c r="DB18" s="976" t="s">
        <v>493</v>
      </c>
      <c r="DC18" s="977"/>
      <c r="DD18" s="977"/>
      <c r="DE18" s="977"/>
      <c r="DF18" s="978"/>
      <c r="DG18" s="976" t="s">
        <v>493</v>
      </c>
      <c r="DH18" s="977"/>
      <c r="DI18" s="977"/>
      <c r="DJ18" s="977"/>
      <c r="DK18" s="978"/>
      <c r="DL18" s="976" t="s">
        <v>574</v>
      </c>
      <c r="DM18" s="977"/>
      <c r="DN18" s="977"/>
      <c r="DO18" s="977"/>
      <c r="DP18" s="978"/>
      <c r="DQ18" s="976" t="s">
        <v>574</v>
      </c>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t="s">
        <v>560</v>
      </c>
      <c r="BT19" s="980"/>
      <c r="BU19" s="980"/>
      <c r="BV19" s="980"/>
      <c r="BW19" s="980"/>
      <c r="BX19" s="980"/>
      <c r="BY19" s="980"/>
      <c r="BZ19" s="980"/>
      <c r="CA19" s="980"/>
      <c r="CB19" s="980"/>
      <c r="CC19" s="980"/>
      <c r="CD19" s="980"/>
      <c r="CE19" s="980"/>
      <c r="CF19" s="980"/>
      <c r="CG19" s="1001"/>
      <c r="CH19" s="976">
        <v>-17</v>
      </c>
      <c r="CI19" s="977"/>
      <c r="CJ19" s="977"/>
      <c r="CK19" s="977"/>
      <c r="CL19" s="978"/>
      <c r="CM19" s="976">
        <v>491</v>
      </c>
      <c r="CN19" s="977"/>
      <c r="CO19" s="977"/>
      <c r="CP19" s="977"/>
      <c r="CQ19" s="978"/>
      <c r="CR19" s="976">
        <v>25</v>
      </c>
      <c r="CS19" s="977"/>
      <c r="CT19" s="977"/>
      <c r="CU19" s="977"/>
      <c r="CV19" s="978"/>
      <c r="CW19" s="976" t="s">
        <v>493</v>
      </c>
      <c r="CX19" s="977"/>
      <c r="CY19" s="977"/>
      <c r="CZ19" s="977"/>
      <c r="DA19" s="978"/>
      <c r="DB19" s="976" t="s">
        <v>493</v>
      </c>
      <c r="DC19" s="977"/>
      <c r="DD19" s="977"/>
      <c r="DE19" s="977"/>
      <c r="DF19" s="978"/>
      <c r="DG19" s="976" t="s">
        <v>493</v>
      </c>
      <c r="DH19" s="977"/>
      <c r="DI19" s="977"/>
      <c r="DJ19" s="977"/>
      <c r="DK19" s="978"/>
      <c r="DL19" s="976" t="s">
        <v>574</v>
      </c>
      <c r="DM19" s="977"/>
      <c r="DN19" s="977"/>
      <c r="DO19" s="977"/>
      <c r="DP19" s="978"/>
      <c r="DQ19" s="976" t="s">
        <v>574</v>
      </c>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t="s">
        <v>561</v>
      </c>
      <c r="BT20" s="980"/>
      <c r="BU20" s="980"/>
      <c r="BV20" s="980"/>
      <c r="BW20" s="980"/>
      <c r="BX20" s="980"/>
      <c r="BY20" s="980"/>
      <c r="BZ20" s="980"/>
      <c r="CA20" s="980"/>
      <c r="CB20" s="980"/>
      <c r="CC20" s="980"/>
      <c r="CD20" s="980"/>
      <c r="CE20" s="980"/>
      <c r="CF20" s="980"/>
      <c r="CG20" s="1001"/>
      <c r="CH20" s="976">
        <v>90</v>
      </c>
      <c r="CI20" s="977"/>
      <c r="CJ20" s="977"/>
      <c r="CK20" s="977"/>
      <c r="CL20" s="978"/>
      <c r="CM20" s="976">
        <v>745</v>
      </c>
      <c r="CN20" s="977"/>
      <c r="CO20" s="977"/>
      <c r="CP20" s="977"/>
      <c r="CQ20" s="978"/>
      <c r="CR20" s="976">
        <v>34</v>
      </c>
      <c r="CS20" s="977"/>
      <c r="CT20" s="977"/>
      <c r="CU20" s="977"/>
      <c r="CV20" s="978"/>
      <c r="CW20" s="976" t="s">
        <v>493</v>
      </c>
      <c r="CX20" s="977"/>
      <c r="CY20" s="977"/>
      <c r="CZ20" s="977"/>
      <c r="DA20" s="978"/>
      <c r="DB20" s="976" t="s">
        <v>493</v>
      </c>
      <c r="DC20" s="977"/>
      <c r="DD20" s="977"/>
      <c r="DE20" s="977"/>
      <c r="DF20" s="978"/>
      <c r="DG20" s="976" t="s">
        <v>493</v>
      </c>
      <c r="DH20" s="977"/>
      <c r="DI20" s="977"/>
      <c r="DJ20" s="977"/>
      <c r="DK20" s="978"/>
      <c r="DL20" s="976" t="s">
        <v>574</v>
      </c>
      <c r="DM20" s="977"/>
      <c r="DN20" s="977"/>
      <c r="DO20" s="977"/>
      <c r="DP20" s="978"/>
      <c r="DQ20" s="976" t="s">
        <v>574</v>
      </c>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t="s">
        <v>562</v>
      </c>
      <c r="BT21" s="980"/>
      <c r="BU21" s="980"/>
      <c r="BV21" s="980"/>
      <c r="BW21" s="980"/>
      <c r="BX21" s="980"/>
      <c r="BY21" s="980"/>
      <c r="BZ21" s="980"/>
      <c r="CA21" s="980"/>
      <c r="CB21" s="980"/>
      <c r="CC21" s="980"/>
      <c r="CD21" s="980"/>
      <c r="CE21" s="980"/>
      <c r="CF21" s="980"/>
      <c r="CG21" s="1001"/>
      <c r="CH21" s="976">
        <v>134</v>
      </c>
      <c r="CI21" s="977"/>
      <c r="CJ21" s="977"/>
      <c r="CK21" s="977"/>
      <c r="CL21" s="978"/>
      <c r="CM21" s="976">
        <v>1944</v>
      </c>
      <c r="CN21" s="977"/>
      <c r="CO21" s="977"/>
      <c r="CP21" s="977"/>
      <c r="CQ21" s="978"/>
      <c r="CR21" s="976">
        <v>150</v>
      </c>
      <c r="CS21" s="977"/>
      <c r="CT21" s="977"/>
      <c r="CU21" s="977"/>
      <c r="CV21" s="978"/>
      <c r="CW21" s="976" t="s">
        <v>493</v>
      </c>
      <c r="CX21" s="977"/>
      <c r="CY21" s="977"/>
      <c r="CZ21" s="977"/>
      <c r="DA21" s="978"/>
      <c r="DB21" s="976">
        <v>287</v>
      </c>
      <c r="DC21" s="977"/>
      <c r="DD21" s="977"/>
      <c r="DE21" s="977"/>
      <c r="DF21" s="978"/>
      <c r="DG21" s="976" t="s">
        <v>493</v>
      </c>
      <c r="DH21" s="977"/>
      <c r="DI21" s="977"/>
      <c r="DJ21" s="977"/>
      <c r="DK21" s="978"/>
      <c r="DL21" s="976" t="s">
        <v>574</v>
      </c>
      <c r="DM21" s="977"/>
      <c r="DN21" s="977"/>
      <c r="DO21" s="977"/>
      <c r="DP21" s="978"/>
      <c r="DQ21" s="976" t="s">
        <v>574</v>
      </c>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t="s">
        <v>573</v>
      </c>
      <c r="BT22" s="980"/>
      <c r="BU22" s="980"/>
      <c r="BV22" s="980"/>
      <c r="BW22" s="980"/>
      <c r="BX22" s="980"/>
      <c r="BY22" s="980"/>
      <c r="BZ22" s="980"/>
      <c r="CA22" s="980"/>
      <c r="CB22" s="980"/>
      <c r="CC22" s="980"/>
      <c r="CD22" s="980"/>
      <c r="CE22" s="980"/>
      <c r="CF22" s="980"/>
      <c r="CG22" s="1001"/>
      <c r="CH22" s="976">
        <v>0</v>
      </c>
      <c r="CI22" s="977"/>
      <c r="CJ22" s="977"/>
      <c r="CK22" s="977"/>
      <c r="CL22" s="978"/>
      <c r="CM22" s="976">
        <v>65</v>
      </c>
      <c r="CN22" s="977"/>
      <c r="CO22" s="977"/>
      <c r="CP22" s="977"/>
      <c r="CQ22" s="978"/>
      <c r="CR22" s="976">
        <v>50</v>
      </c>
      <c r="CS22" s="977"/>
      <c r="CT22" s="977"/>
      <c r="CU22" s="977"/>
      <c r="CV22" s="978"/>
      <c r="CW22" s="976">
        <v>105</v>
      </c>
      <c r="CX22" s="977"/>
      <c r="CY22" s="977"/>
      <c r="CZ22" s="977"/>
      <c r="DA22" s="978"/>
      <c r="DB22" s="976" t="s">
        <v>493</v>
      </c>
      <c r="DC22" s="977"/>
      <c r="DD22" s="977"/>
      <c r="DE22" s="977"/>
      <c r="DF22" s="978"/>
      <c r="DG22" s="976" t="s">
        <v>493</v>
      </c>
      <c r="DH22" s="977"/>
      <c r="DI22" s="977"/>
      <c r="DJ22" s="977"/>
      <c r="DK22" s="978"/>
      <c r="DL22" s="976" t="s">
        <v>574</v>
      </c>
      <c r="DM22" s="977"/>
      <c r="DN22" s="977"/>
      <c r="DO22" s="977"/>
      <c r="DP22" s="978"/>
      <c r="DQ22" s="976" t="s">
        <v>574</v>
      </c>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246518</v>
      </c>
      <c r="R23" s="1048"/>
      <c r="S23" s="1048"/>
      <c r="T23" s="1048"/>
      <c r="U23" s="1048"/>
      <c r="V23" s="1048">
        <v>229445</v>
      </c>
      <c r="W23" s="1048"/>
      <c r="X23" s="1048"/>
      <c r="Y23" s="1048"/>
      <c r="Z23" s="1048"/>
      <c r="AA23" s="1048">
        <v>17073</v>
      </c>
      <c r="AB23" s="1048"/>
      <c r="AC23" s="1048"/>
      <c r="AD23" s="1048"/>
      <c r="AE23" s="1055"/>
      <c r="AF23" s="1056">
        <v>8196</v>
      </c>
      <c r="AG23" s="1048"/>
      <c r="AH23" s="1048"/>
      <c r="AI23" s="1048"/>
      <c r="AJ23" s="1057"/>
      <c r="AK23" s="1058"/>
      <c r="AL23" s="1059"/>
      <c r="AM23" s="1059"/>
      <c r="AN23" s="1059"/>
      <c r="AO23" s="1059"/>
      <c r="AP23" s="1048">
        <v>39129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t="s">
        <v>555</v>
      </c>
      <c r="BT23" s="980"/>
      <c r="BU23" s="980"/>
      <c r="BV23" s="980"/>
      <c r="BW23" s="980"/>
      <c r="BX23" s="980"/>
      <c r="BY23" s="980"/>
      <c r="BZ23" s="980"/>
      <c r="CA23" s="980"/>
      <c r="CB23" s="980"/>
      <c r="CC23" s="980"/>
      <c r="CD23" s="980"/>
      <c r="CE23" s="980"/>
      <c r="CF23" s="980"/>
      <c r="CG23" s="1001"/>
      <c r="CH23" s="976">
        <v>2</v>
      </c>
      <c r="CI23" s="977"/>
      <c r="CJ23" s="977"/>
      <c r="CK23" s="977"/>
      <c r="CL23" s="978"/>
      <c r="CM23" s="976">
        <v>202</v>
      </c>
      <c r="CN23" s="977"/>
      <c r="CO23" s="977"/>
      <c r="CP23" s="977"/>
      <c r="CQ23" s="978"/>
      <c r="CR23" s="976">
        <v>35</v>
      </c>
      <c r="CS23" s="977"/>
      <c r="CT23" s="977"/>
      <c r="CU23" s="977"/>
      <c r="CV23" s="978"/>
      <c r="CW23" s="976" t="s">
        <v>493</v>
      </c>
      <c r="CX23" s="977"/>
      <c r="CY23" s="977"/>
      <c r="CZ23" s="977"/>
      <c r="DA23" s="978"/>
      <c r="DB23" s="976" t="s">
        <v>493</v>
      </c>
      <c r="DC23" s="977"/>
      <c r="DD23" s="977"/>
      <c r="DE23" s="977"/>
      <c r="DF23" s="978"/>
      <c r="DG23" s="976" t="s">
        <v>493</v>
      </c>
      <c r="DH23" s="977"/>
      <c r="DI23" s="977"/>
      <c r="DJ23" s="977"/>
      <c r="DK23" s="978"/>
      <c r="DL23" s="976" t="s">
        <v>574</v>
      </c>
      <c r="DM23" s="977"/>
      <c r="DN23" s="977"/>
      <c r="DO23" s="977"/>
      <c r="DP23" s="978"/>
      <c r="DQ23" s="976" t="s">
        <v>574</v>
      </c>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t="s">
        <v>556</v>
      </c>
      <c r="BT24" s="980"/>
      <c r="BU24" s="980"/>
      <c r="BV24" s="980"/>
      <c r="BW24" s="980"/>
      <c r="BX24" s="980"/>
      <c r="BY24" s="980"/>
      <c r="BZ24" s="980"/>
      <c r="CA24" s="980"/>
      <c r="CB24" s="980"/>
      <c r="CC24" s="980"/>
      <c r="CD24" s="980"/>
      <c r="CE24" s="980"/>
      <c r="CF24" s="980"/>
      <c r="CG24" s="1001"/>
      <c r="CH24" s="976">
        <v>1</v>
      </c>
      <c r="CI24" s="977"/>
      <c r="CJ24" s="977"/>
      <c r="CK24" s="977"/>
      <c r="CL24" s="978"/>
      <c r="CM24" s="976">
        <v>170</v>
      </c>
      <c r="CN24" s="977"/>
      <c r="CO24" s="977"/>
      <c r="CP24" s="977"/>
      <c r="CQ24" s="978"/>
      <c r="CR24" s="976">
        <v>40</v>
      </c>
      <c r="CS24" s="977"/>
      <c r="CT24" s="977"/>
      <c r="CU24" s="977"/>
      <c r="CV24" s="978"/>
      <c r="CW24" s="976" t="s">
        <v>493</v>
      </c>
      <c r="CX24" s="977"/>
      <c r="CY24" s="977"/>
      <c r="CZ24" s="977"/>
      <c r="DA24" s="978"/>
      <c r="DB24" s="976" t="s">
        <v>493</v>
      </c>
      <c r="DC24" s="977"/>
      <c r="DD24" s="977"/>
      <c r="DE24" s="977"/>
      <c r="DF24" s="978"/>
      <c r="DG24" s="976" t="s">
        <v>493</v>
      </c>
      <c r="DH24" s="977"/>
      <c r="DI24" s="977"/>
      <c r="DJ24" s="977"/>
      <c r="DK24" s="978"/>
      <c r="DL24" s="976" t="s">
        <v>574</v>
      </c>
      <c r="DM24" s="977"/>
      <c r="DN24" s="977"/>
      <c r="DO24" s="977"/>
      <c r="DP24" s="978"/>
      <c r="DQ24" s="976" t="s">
        <v>574</v>
      </c>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t="s">
        <v>557</v>
      </c>
      <c r="BT25" s="980"/>
      <c r="BU25" s="980"/>
      <c r="BV25" s="980"/>
      <c r="BW25" s="980"/>
      <c r="BX25" s="980"/>
      <c r="BY25" s="980"/>
      <c r="BZ25" s="980"/>
      <c r="CA25" s="980"/>
      <c r="CB25" s="980"/>
      <c r="CC25" s="980"/>
      <c r="CD25" s="980"/>
      <c r="CE25" s="980"/>
      <c r="CF25" s="980"/>
      <c r="CG25" s="1001"/>
      <c r="CH25" s="976">
        <v>18</v>
      </c>
      <c r="CI25" s="977"/>
      <c r="CJ25" s="977"/>
      <c r="CK25" s="977"/>
      <c r="CL25" s="978"/>
      <c r="CM25" s="976">
        <v>108</v>
      </c>
      <c r="CN25" s="977"/>
      <c r="CO25" s="977"/>
      <c r="CP25" s="977"/>
      <c r="CQ25" s="978"/>
      <c r="CR25" s="976">
        <v>9</v>
      </c>
      <c r="CS25" s="977"/>
      <c r="CT25" s="977"/>
      <c r="CU25" s="977"/>
      <c r="CV25" s="978"/>
      <c r="CW25" s="976" t="s">
        <v>493</v>
      </c>
      <c r="CX25" s="977"/>
      <c r="CY25" s="977"/>
      <c r="CZ25" s="977"/>
      <c r="DA25" s="978"/>
      <c r="DB25" s="976" t="s">
        <v>493</v>
      </c>
      <c r="DC25" s="977"/>
      <c r="DD25" s="977"/>
      <c r="DE25" s="977"/>
      <c r="DF25" s="978"/>
      <c r="DG25" s="976" t="s">
        <v>493</v>
      </c>
      <c r="DH25" s="977"/>
      <c r="DI25" s="977"/>
      <c r="DJ25" s="977"/>
      <c r="DK25" s="978"/>
      <c r="DL25" s="976" t="s">
        <v>574</v>
      </c>
      <c r="DM25" s="977"/>
      <c r="DN25" s="977"/>
      <c r="DO25" s="977"/>
      <c r="DP25" s="978"/>
      <c r="DQ25" s="976" t="s">
        <v>574</v>
      </c>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t="s">
        <v>558</v>
      </c>
      <c r="BT26" s="980"/>
      <c r="BU26" s="980"/>
      <c r="BV26" s="980"/>
      <c r="BW26" s="980"/>
      <c r="BX26" s="980"/>
      <c r="BY26" s="980"/>
      <c r="BZ26" s="980"/>
      <c r="CA26" s="980"/>
      <c r="CB26" s="980"/>
      <c r="CC26" s="980"/>
      <c r="CD26" s="980"/>
      <c r="CE26" s="980"/>
      <c r="CF26" s="980"/>
      <c r="CG26" s="1001"/>
      <c r="CH26" s="976">
        <v>1</v>
      </c>
      <c r="CI26" s="977"/>
      <c r="CJ26" s="977"/>
      <c r="CK26" s="977"/>
      <c r="CL26" s="978"/>
      <c r="CM26" s="976">
        <v>115</v>
      </c>
      <c r="CN26" s="977"/>
      <c r="CO26" s="977"/>
      <c r="CP26" s="977"/>
      <c r="CQ26" s="978"/>
      <c r="CR26" s="976">
        <v>23</v>
      </c>
      <c r="CS26" s="977"/>
      <c r="CT26" s="977"/>
      <c r="CU26" s="977"/>
      <c r="CV26" s="978"/>
      <c r="CW26" s="976" t="s">
        <v>493</v>
      </c>
      <c r="CX26" s="977"/>
      <c r="CY26" s="977"/>
      <c r="CZ26" s="977"/>
      <c r="DA26" s="978"/>
      <c r="DB26" s="976" t="s">
        <v>493</v>
      </c>
      <c r="DC26" s="977"/>
      <c r="DD26" s="977"/>
      <c r="DE26" s="977"/>
      <c r="DF26" s="978"/>
      <c r="DG26" s="976" t="s">
        <v>493</v>
      </c>
      <c r="DH26" s="977"/>
      <c r="DI26" s="977"/>
      <c r="DJ26" s="977"/>
      <c r="DK26" s="978"/>
      <c r="DL26" s="976" t="s">
        <v>574</v>
      </c>
      <c r="DM26" s="977"/>
      <c r="DN26" s="977"/>
      <c r="DO26" s="977"/>
      <c r="DP26" s="978"/>
      <c r="DQ26" s="976" t="s">
        <v>574</v>
      </c>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35903</v>
      </c>
      <c r="R28" s="1038"/>
      <c r="S28" s="1038"/>
      <c r="T28" s="1038"/>
      <c r="U28" s="1038"/>
      <c r="V28" s="1038">
        <v>35192</v>
      </c>
      <c r="W28" s="1038"/>
      <c r="X28" s="1038"/>
      <c r="Y28" s="1038"/>
      <c r="Z28" s="1038"/>
      <c r="AA28" s="1038">
        <v>711</v>
      </c>
      <c r="AB28" s="1038"/>
      <c r="AC28" s="1038"/>
      <c r="AD28" s="1038"/>
      <c r="AE28" s="1039"/>
      <c r="AF28" s="1040">
        <v>710</v>
      </c>
      <c r="AG28" s="1038"/>
      <c r="AH28" s="1038"/>
      <c r="AI28" s="1038"/>
      <c r="AJ28" s="1041"/>
      <c r="AK28" s="1029">
        <v>5732</v>
      </c>
      <c r="AL28" s="1030"/>
      <c r="AM28" s="1030"/>
      <c r="AN28" s="1030"/>
      <c r="AO28" s="1030"/>
      <c r="AP28" s="1030" t="s">
        <v>493</v>
      </c>
      <c r="AQ28" s="1030"/>
      <c r="AR28" s="1030"/>
      <c r="AS28" s="1030"/>
      <c r="AT28" s="1030"/>
      <c r="AU28" s="1030" t="s">
        <v>493</v>
      </c>
      <c r="AV28" s="1030"/>
      <c r="AW28" s="1030"/>
      <c r="AX28" s="1030"/>
      <c r="AY28" s="1030"/>
      <c r="AZ28" s="1031" t="s">
        <v>493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27869</v>
      </c>
      <c r="R29" s="1026"/>
      <c r="S29" s="1026"/>
      <c r="T29" s="1026"/>
      <c r="U29" s="1026"/>
      <c r="V29" s="1026">
        <v>27500</v>
      </c>
      <c r="W29" s="1026"/>
      <c r="X29" s="1026"/>
      <c r="Y29" s="1026"/>
      <c r="Z29" s="1026"/>
      <c r="AA29" s="1026">
        <v>369</v>
      </c>
      <c r="AB29" s="1026"/>
      <c r="AC29" s="1026"/>
      <c r="AD29" s="1026"/>
      <c r="AE29" s="1027"/>
      <c r="AF29" s="1022">
        <v>369</v>
      </c>
      <c r="AG29" s="1023"/>
      <c r="AH29" s="1023"/>
      <c r="AI29" s="1023"/>
      <c r="AJ29" s="1024"/>
      <c r="AK29" s="967">
        <v>4399</v>
      </c>
      <c r="AL29" s="958"/>
      <c r="AM29" s="958"/>
      <c r="AN29" s="958"/>
      <c r="AO29" s="958"/>
      <c r="AP29" s="958" t="s">
        <v>493</v>
      </c>
      <c r="AQ29" s="958"/>
      <c r="AR29" s="958"/>
      <c r="AS29" s="958"/>
      <c r="AT29" s="958"/>
      <c r="AU29" s="958" t="s">
        <v>493</v>
      </c>
      <c r="AV29" s="958"/>
      <c r="AW29" s="958"/>
      <c r="AX29" s="958"/>
      <c r="AY29" s="958"/>
      <c r="AZ29" s="1028" t="s">
        <v>493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8171</v>
      </c>
      <c r="R30" s="1026"/>
      <c r="S30" s="1026"/>
      <c r="T30" s="1026"/>
      <c r="U30" s="1026"/>
      <c r="V30" s="1026">
        <v>7734</v>
      </c>
      <c r="W30" s="1026"/>
      <c r="X30" s="1026"/>
      <c r="Y30" s="1026"/>
      <c r="Z30" s="1026"/>
      <c r="AA30" s="1026">
        <v>437</v>
      </c>
      <c r="AB30" s="1026"/>
      <c r="AC30" s="1026"/>
      <c r="AD30" s="1026"/>
      <c r="AE30" s="1027"/>
      <c r="AF30" s="1022">
        <v>37</v>
      </c>
      <c r="AG30" s="1023"/>
      <c r="AH30" s="1023"/>
      <c r="AI30" s="1023"/>
      <c r="AJ30" s="1024"/>
      <c r="AK30" s="967">
        <v>985</v>
      </c>
      <c r="AL30" s="958"/>
      <c r="AM30" s="958"/>
      <c r="AN30" s="958"/>
      <c r="AO30" s="958"/>
      <c r="AP30" s="958" t="s">
        <v>493</v>
      </c>
      <c r="AQ30" s="958"/>
      <c r="AR30" s="958"/>
      <c r="AS30" s="958"/>
      <c r="AT30" s="958"/>
      <c r="AU30" s="958" t="s">
        <v>493</v>
      </c>
      <c r="AV30" s="958"/>
      <c r="AW30" s="958"/>
      <c r="AX30" s="958"/>
      <c r="AY30" s="958"/>
      <c r="AZ30" s="1028" t="s">
        <v>493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11119</v>
      </c>
      <c r="R31" s="1026"/>
      <c r="S31" s="1026"/>
      <c r="T31" s="1026"/>
      <c r="U31" s="1026"/>
      <c r="V31" s="1026">
        <v>10332</v>
      </c>
      <c r="W31" s="1026"/>
      <c r="X31" s="1026"/>
      <c r="Y31" s="1026"/>
      <c r="Z31" s="1026"/>
      <c r="AA31" s="1026">
        <v>787</v>
      </c>
      <c r="AB31" s="1026"/>
      <c r="AC31" s="1026"/>
      <c r="AD31" s="1026"/>
      <c r="AE31" s="1027"/>
      <c r="AF31" s="1022">
        <v>11016</v>
      </c>
      <c r="AG31" s="1023"/>
      <c r="AH31" s="1023"/>
      <c r="AI31" s="1023"/>
      <c r="AJ31" s="1024"/>
      <c r="AK31" s="967">
        <v>1295</v>
      </c>
      <c r="AL31" s="958"/>
      <c r="AM31" s="958"/>
      <c r="AN31" s="958"/>
      <c r="AO31" s="958"/>
      <c r="AP31" s="958">
        <v>10025</v>
      </c>
      <c r="AQ31" s="958"/>
      <c r="AR31" s="958"/>
      <c r="AS31" s="958"/>
      <c r="AT31" s="958"/>
      <c r="AU31" s="958">
        <v>3489</v>
      </c>
      <c r="AV31" s="958"/>
      <c r="AW31" s="958"/>
      <c r="AX31" s="958"/>
      <c r="AY31" s="958"/>
      <c r="AZ31" s="1028" t="s">
        <v>493</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395</v>
      </c>
      <c r="C32" s="1018"/>
      <c r="D32" s="1018"/>
      <c r="E32" s="1018"/>
      <c r="F32" s="1018"/>
      <c r="G32" s="1018"/>
      <c r="H32" s="1018"/>
      <c r="I32" s="1018"/>
      <c r="J32" s="1018"/>
      <c r="K32" s="1018"/>
      <c r="L32" s="1018"/>
      <c r="M32" s="1018"/>
      <c r="N32" s="1018"/>
      <c r="O32" s="1018"/>
      <c r="P32" s="1019"/>
      <c r="Q32" s="1025">
        <v>8275</v>
      </c>
      <c r="R32" s="1026"/>
      <c r="S32" s="1026"/>
      <c r="T32" s="1026"/>
      <c r="U32" s="1026"/>
      <c r="V32" s="1026">
        <v>8148</v>
      </c>
      <c r="W32" s="1026"/>
      <c r="X32" s="1026"/>
      <c r="Y32" s="1026"/>
      <c r="Z32" s="1026"/>
      <c r="AA32" s="1026">
        <v>127</v>
      </c>
      <c r="AB32" s="1026"/>
      <c r="AC32" s="1026"/>
      <c r="AD32" s="1026"/>
      <c r="AE32" s="1027"/>
      <c r="AF32" s="1022">
        <v>3311</v>
      </c>
      <c r="AG32" s="1023"/>
      <c r="AH32" s="1023"/>
      <c r="AI32" s="1023"/>
      <c r="AJ32" s="1024"/>
      <c r="AK32" s="967">
        <v>2948</v>
      </c>
      <c r="AL32" s="958"/>
      <c r="AM32" s="958"/>
      <c r="AN32" s="958"/>
      <c r="AO32" s="958"/>
      <c r="AP32" s="958">
        <v>32417</v>
      </c>
      <c r="AQ32" s="958"/>
      <c r="AR32" s="958"/>
      <c r="AS32" s="958"/>
      <c r="AT32" s="958"/>
      <c r="AU32" s="958">
        <v>18154</v>
      </c>
      <c r="AV32" s="958"/>
      <c r="AW32" s="958"/>
      <c r="AX32" s="958"/>
      <c r="AY32" s="958"/>
      <c r="AZ32" s="1028" t="s">
        <v>493</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239</v>
      </c>
      <c r="R33" s="1026"/>
      <c r="S33" s="1026"/>
      <c r="T33" s="1026"/>
      <c r="U33" s="1026"/>
      <c r="V33" s="1026">
        <v>205</v>
      </c>
      <c r="W33" s="1026"/>
      <c r="X33" s="1026"/>
      <c r="Y33" s="1026"/>
      <c r="Z33" s="1026"/>
      <c r="AA33" s="1026">
        <v>33</v>
      </c>
      <c r="AB33" s="1026"/>
      <c r="AC33" s="1026"/>
      <c r="AD33" s="1026"/>
      <c r="AE33" s="1027"/>
      <c r="AF33" s="1022">
        <v>33</v>
      </c>
      <c r="AG33" s="1023"/>
      <c r="AH33" s="1023"/>
      <c r="AI33" s="1023"/>
      <c r="AJ33" s="1024"/>
      <c r="AK33" s="967">
        <v>51</v>
      </c>
      <c r="AL33" s="958"/>
      <c r="AM33" s="958"/>
      <c r="AN33" s="958"/>
      <c r="AO33" s="958"/>
      <c r="AP33" s="958" t="s">
        <v>493</v>
      </c>
      <c r="AQ33" s="958"/>
      <c r="AR33" s="958"/>
      <c r="AS33" s="958"/>
      <c r="AT33" s="958"/>
      <c r="AU33" s="958" t="s">
        <v>493</v>
      </c>
      <c r="AV33" s="958"/>
      <c r="AW33" s="958"/>
      <c r="AX33" s="958"/>
      <c r="AY33" s="958"/>
      <c r="AZ33" s="1028" t="s">
        <v>493</v>
      </c>
      <c r="BA33" s="1028"/>
      <c r="BB33" s="1028"/>
      <c r="BC33" s="1028"/>
      <c r="BD33" s="1028"/>
      <c r="BE33" s="959" t="s">
        <v>397</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398</v>
      </c>
      <c r="C34" s="1018"/>
      <c r="D34" s="1018"/>
      <c r="E34" s="1018"/>
      <c r="F34" s="1018"/>
      <c r="G34" s="1018"/>
      <c r="H34" s="1018"/>
      <c r="I34" s="1018"/>
      <c r="J34" s="1018"/>
      <c r="K34" s="1018"/>
      <c r="L34" s="1018"/>
      <c r="M34" s="1018"/>
      <c r="N34" s="1018"/>
      <c r="O34" s="1018"/>
      <c r="P34" s="1019"/>
      <c r="Q34" s="1025">
        <v>7</v>
      </c>
      <c r="R34" s="1026"/>
      <c r="S34" s="1026"/>
      <c r="T34" s="1026"/>
      <c r="U34" s="1026"/>
      <c r="V34" s="1026">
        <v>7</v>
      </c>
      <c r="W34" s="1026"/>
      <c r="X34" s="1026"/>
      <c r="Y34" s="1026"/>
      <c r="Z34" s="1026"/>
      <c r="AA34" s="1026">
        <v>0</v>
      </c>
      <c r="AB34" s="1026"/>
      <c r="AC34" s="1026"/>
      <c r="AD34" s="1026"/>
      <c r="AE34" s="1027"/>
      <c r="AF34" s="1022">
        <v>0</v>
      </c>
      <c r="AG34" s="1023"/>
      <c r="AH34" s="1023"/>
      <c r="AI34" s="1023"/>
      <c r="AJ34" s="1024"/>
      <c r="AK34" s="967">
        <v>7</v>
      </c>
      <c r="AL34" s="958"/>
      <c r="AM34" s="958"/>
      <c r="AN34" s="958"/>
      <c r="AO34" s="958"/>
      <c r="AP34" s="958" t="s">
        <v>493</v>
      </c>
      <c r="AQ34" s="958"/>
      <c r="AR34" s="958"/>
      <c r="AS34" s="958"/>
      <c r="AT34" s="958"/>
      <c r="AU34" s="958" t="s">
        <v>493</v>
      </c>
      <c r="AV34" s="958"/>
      <c r="AW34" s="958"/>
      <c r="AX34" s="958"/>
      <c r="AY34" s="958"/>
      <c r="AZ34" s="1028" t="s">
        <v>493</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399</v>
      </c>
      <c r="C35" s="1018"/>
      <c r="D35" s="1018"/>
      <c r="E35" s="1018"/>
      <c r="F35" s="1018"/>
      <c r="G35" s="1018"/>
      <c r="H35" s="1018"/>
      <c r="I35" s="1018"/>
      <c r="J35" s="1018"/>
      <c r="K35" s="1018"/>
      <c r="L35" s="1018"/>
      <c r="M35" s="1018"/>
      <c r="N35" s="1018"/>
      <c r="O35" s="1018"/>
      <c r="P35" s="1019"/>
      <c r="Q35" s="1025">
        <v>20</v>
      </c>
      <c r="R35" s="1026"/>
      <c r="S35" s="1026"/>
      <c r="T35" s="1026"/>
      <c r="U35" s="1026"/>
      <c r="V35" s="1026">
        <v>6</v>
      </c>
      <c r="W35" s="1026"/>
      <c r="X35" s="1026"/>
      <c r="Y35" s="1026"/>
      <c r="Z35" s="1026"/>
      <c r="AA35" s="1026">
        <v>14</v>
      </c>
      <c r="AB35" s="1026"/>
      <c r="AC35" s="1026"/>
      <c r="AD35" s="1026"/>
      <c r="AE35" s="1027"/>
      <c r="AF35" s="1022">
        <v>14</v>
      </c>
      <c r="AG35" s="1023"/>
      <c r="AH35" s="1023"/>
      <c r="AI35" s="1023"/>
      <c r="AJ35" s="1024"/>
      <c r="AK35" s="967">
        <v>6</v>
      </c>
      <c r="AL35" s="958"/>
      <c r="AM35" s="958"/>
      <c r="AN35" s="958"/>
      <c r="AO35" s="958"/>
      <c r="AP35" s="958" t="s">
        <v>493</v>
      </c>
      <c r="AQ35" s="958"/>
      <c r="AR35" s="958"/>
      <c r="AS35" s="958"/>
      <c r="AT35" s="958"/>
      <c r="AU35" s="958" t="s">
        <v>493</v>
      </c>
      <c r="AV35" s="958"/>
      <c r="AW35" s="958"/>
      <c r="AX35" s="958"/>
      <c r="AY35" s="958"/>
      <c r="AZ35" s="1028" t="s">
        <v>493</v>
      </c>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400</v>
      </c>
      <c r="C36" s="1018"/>
      <c r="D36" s="1018"/>
      <c r="E36" s="1018"/>
      <c r="F36" s="1018"/>
      <c r="G36" s="1018"/>
      <c r="H36" s="1018"/>
      <c r="I36" s="1018"/>
      <c r="J36" s="1018"/>
      <c r="K36" s="1018"/>
      <c r="L36" s="1018"/>
      <c r="M36" s="1018"/>
      <c r="N36" s="1018"/>
      <c r="O36" s="1018"/>
      <c r="P36" s="1019"/>
      <c r="Q36" s="1025">
        <v>1992</v>
      </c>
      <c r="R36" s="1026"/>
      <c r="S36" s="1026"/>
      <c r="T36" s="1026"/>
      <c r="U36" s="1026"/>
      <c r="V36" s="1026">
        <v>1345</v>
      </c>
      <c r="W36" s="1026"/>
      <c r="X36" s="1026"/>
      <c r="Y36" s="1026"/>
      <c r="Z36" s="1026"/>
      <c r="AA36" s="1026">
        <v>647</v>
      </c>
      <c r="AB36" s="1026"/>
      <c r="AC36" s="1026"/>
      <c r="AD36" s="1026"/>
      <c r="AE36" s="1027"/>
      <c r="AF36" s="1022">
        <v>94</v>
      </c>
      <c r="AG36" s="1023"/>
      <c r="AH36" s="1023"/>
      <c r="AI36" s="1023"/>
      <c r="AJ36" s="1024"/>
      <c r="AK36" s="967">
        <v>919</v>
      </c>
      <c r="AL36" s="958"/>
      <c r="AM36" s="958"/>
      <c r="AN36" s="958"/>
      <c r="AO36" s="958"/>
      <c r="AP36" s="958" t="s">
        <v>493</v>
      </c>
      <c r="AQ36" s="958"/>
      <c r="AR36" s="958"/>
      <c r="AS36" s="958"/>
      <c r="AT36" s="958"/>
      <c r="AU36" s="958" t="s">
        <v>493</v>
      </c>
      <c r="AV36" s="958"/>
      <c r="AW36" s="958"/>
      <c r="AX36" s="958"/>
      <c r="AY36" s="958"/>
      <c r="AZ36" s="1028" t="s">
        <v>493</v>
      </c>
      <c r="BA36" s="1028"/>
      <c r="BB36" s="1028"/>
      <c r="BC36" s="1028"/>
      <c r="BD36" s="1028"/>
      <c r="BE36" s="959" t="s">
        <v>397</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15584</v>
      </c>
      <c r="AG63" s="946"/>
      <c r="AH63" s="946"/>
      <c r="AI63" s="946"/>
      <c r="AJ63" s="1009"/>
      <c r="AK63" s="1010"/>
      <c r="AL63" s="950"/>
      <c r="AM63" s="950"/>
      <c r="AN63" s="950"/>
      <c r="AO63" s="950"/>
      <c r="AP63" s="946">
        <f>SUM(AP28:AT62)</f>
        <v>42442</v>
      </c>
      <c r="AQ63" s="946"/>
      <c r="AR63" s="946"/>
      <c r="AS63" s="946"/>
      <c r="AT63" s="946"/>
      <c r="AU63" s="946">
        <f>SUM(AU28:AY62)</f>
        <v>21643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404</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575</v>
      </c>
      <c r="C68" s="973"/>
      <c r="D68" s="973"/>
      <c r="E68" s="973"/>
      <c r="F68" s="973"/>
      <c r="G68" s="973"/>
      <c r="H68" s="973"/>
      <c r="I68" s="973"/>
      <c r="J68" s="973"/>
      <c r="K68" s="973"/>
      <c r="L68" s="973"/>
      <c r="M68" s="973"/>
      <c r="N68" s="973"/>
      <c r="O68" s="973"/>
      <c r="P68" s="974"/>
      <c r="Q68" s="975">
        <v>2653</v>
      </c>
      <c r="R68" s="969"/>
      <c r="S68" s="969"/>
      <c r="T68" s="969"/>
      <c r="U68" s="969"/>
      <c r="V68" s="969">
        <v>2392</v>
      </c>
      <c r="W68" s="969"/>
      <c r="X68" s="969"/>
      <c r="Y68" s="969"/>
      <c r="Z68" s="969"/>
      <c r="AA68" s="969">
        <v>261</v>
      </c>
      <c r="AB68" s="969"/>
      <c r="AC68" s="969"/>
      <c r="AD68" s="969"/>
      <c r="AE68" s="969"/>
      <c r="AF68" s="969">
        <v>261</v>
      </c>
      <c r="AG68" s="969"/>
      <c r="AH68" s="969"/>
      <c r="AI68" s="969"/>
      <c r="AJ68" s="969"/>
      <c r="AK68" s="969" t="s">
        <v>574</v>
      </c>
      <c r="AL68" s="969"/>
      <c r="AM68" s="969"/>
      <c r="AN68" s="969"/>
      <c r="AO68" s="969"/>
      <c r="AP68" s="969" t="s">
        <v>493</v>
      </c>
      <c r="AQ68" s="969"/>
      <c r="AR68" s="969"/>
      <c r="AS68" s="969"/>
      <c r="AT68" s="969"/>
      <c r="AU68" s="969" t="s">
        <v>493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576</v>
      </c>
      <c r="C69" s="962"/>
      <c r="D69" s="962"/>
      <c r="E69" s="962"/>
      <c r="F69" s="962"/>
      <c r="G69" s="962"/>
      <c r="H69" s="962"/>
      <c r="I69" s="962"/>
      <c r="J69" s="962"/>
      <c r="K69" s="962"/>
      <c r="L69" s="962"/>
      <c r="M69" s="962"/>
      <c r="N69" s="962"/>
      <c r="O69" s="962"/>
      <c r="P69" s="963"/>
      <c r="Q69" s="964">
        <v>1047955</v>
      </c>
      <c r="R69" s="958"/>
      <c r="S69" s="958"/>
      <c r="T69" s="958"/>
      <c r="U69" s="958"/>
      <c r="V69" s="958">
        <v>1016638</v>
      </c>
      <c r="W69" s="958"/>
      <c r="X69" s="958"/>
      <c r="Y69" s="958"/>
      <c r="Z69" s="958"/>
      <c r="AA69" s="958">
        <v>31318</v>
      </c>
      <c r="AB69" s="958"/>
      <c r="AC69" s="958"/>
      <c r="AD69" s="958"/>
      <c r="AE69" s="958"/>
      <c r="AF69" s="958">
        <v>31318</v>
      </c>
      <c r="AG69" s="958"/>
      <c r="AH69" s="958"/>
      <c r="AI69" s="958"/>
      <c r="AJ69" s="958"/>
      <c r="AK69" s="958">
        <v>1</v>
      </c>
      <c r="AL69" s="958"/>
      <c r="AM69" s="958"/>
      <c r="AN69" s="958"/>
      <c r="AO69" s="958"/>
      <c r="AP69" s="958" t="s">
        <v>493</v>
      </c>
      <c r="AQ69" s="958"/>
      <c r="AR69" s="958"/>
      <c r="AS69" s="958"/>
      <c r="AT69" s="958"/>
      <c r="AU69" s="958" t="s">
        <v>493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SUM(AF68:AJ69)</f>
        <v>31579</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 t="shared" ref="CR102" si="0">SUM(CR7:CV88)</f>
        <v>6537</v>
      </c>
      <c r="CS102" s="940"/>
      <c r="CT102" s="940"/>
      <c r="CU102" s="940"/>
      <c r="CV102" s="941"/>
      <c r="CW102" s="939">
        <f t="shared" ref="CW102" si="1">SUM(CW7:DA88)</f>
        <v>2412</v>
      </c>
      <c r="CX102" s="940"/>
      <c r="CY102" s="940"/>
      <c r="CZ102" s="940"/>
      <c r="DA102" s="941"/>
      <c r="DB102" s="939">
        <f>SUM(DB7:DF88)</f>
        <v>6112</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2">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7744800</v>
      </c>
      <c r="AB110" s="876"/>
      <c r="AC110" s="876"/>
      <c r="AD110" s="876"/>
      <c r="AE110" s="877"/>
      <c r="AF110" s="878">
        <v>7653341</v>
      </c>
      <c r="AG110" s="876"/>
      <c r="AH110" s="876"/>
      <c r="AI110" s="876"/>
      <c r="AJ110" s="877"/>
      <c r="AK110" s="878">
        <v>7007271</v>
      </c>
      <c r="AL110" s="876"/>
      <c r="AM110" s="876"/>
      <c r="AN110" s="876"/>
      <c r="AO110" s="877"/>
      <c r="AP110" s="879">
        <v>5.4</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47820770</v>
      </c>
      <c r="BR110" s="829"/>
      <c r="BS110" s="829"/>
      <c r="BT110" s="829"/>
      <c r="BU110" s="829"/>
      <c r="BV110" s="829">
        <v>44101844</v>
      </c>
      <c r="BW110" s="829"/>
      <c r="BX110" s="829"/>
      <c r="BY110" s="829"/>
      <c r="BZ110" s="829"/>
      <c r="CA110" s="829">
        <v>39128713</v>
      </c>
      <c r="CB110" s="829"/>
      <c r="CC110" s="829"/>
      <c r="CD110" s="829"/>
      <c r="CE110" s="829"/>
      <c r="CF110" s="853">
        <v>29.9</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2807228</v>
      </c>
      <c r="DH110" s="829"/>
      <c r="DI110" s="829"/>
      <c r="DJ110" s="829"/>
      <c r="DK110" s="829"/>
      <c r="DL110" s="829">
        <v>1989523</v>
      </c>
      <c r="DM110" s="829"/>
      <c r="DN110" s="829"/>
      <c r="DO110" s="829"/>
      <c r="DP110" s="829"/>
      <c r="DQ110" s="829">
        <v>740028</v>
      </c>
      <c r="DR110" s="829"/>
      <c r="DS110" s="829"/>
      <c r="DT110" s="829"/>
      <c r="DU110" s="829"/>
      <c r="DV110" s="830">
        <v>0.6</v>
      </c>
      <c r="DW110" s="830"/>
      <c r="DX110" s="830"/>
      <c r="DY110" s="830"/>
      <c r="DZ110" s="831"/>
    </row>
    <row r="111" spans="1:131" s="212" customFormat="1" ht="26.25" customHeight="1" x14ac:dyDescent="0.2">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7996616</v>
      </c>
      <c r="BR111" s="804"/>
      <c r="BS111" s="804"/>
      <c r="BT111" s="804"/>
      <c r="BU111" s="804"/>
      <c r="BV111" s="804">
        <v>5755122</v>
      </c>
      <c r="BW111" s="804"/>
      <c r="BX111" s="804"/>
      <c r="BY111" s="804"/>
      <c r="BZ111" s="804"/>
      <c r="CA111" s="804">
        <v>4337784</v>
      </c>
      <c r="CB111" s="804"/>
      <c r="CC111" s="804"/>
      <c r="CD111" s="804"/>
      <c r="CE111" s="804"/>
      <c r="CF111" s="862">
        <v>3.3</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20820817</v>
      </c>
      <c r="BR112" s="804"/>
      <c r="BS112" s="804"/>
      <c r="BT112" s="804"/>
      <c r="BU112" s="804"/>
      <c r="BV112" s="804">
        <v>21060419</v>
      </c>
      <c r="BW112" s="804"/>
      <c r="BX112" s="804"/>
      <c r="BY112" s="804"/>
      <c r="BZ112" s="804"/>
      <c r="CA112" s="804">
        <v>21642426</v>
      </c>
      <c r="CB112" s="804"/>
      <c r="CC112" s="804"/>
      <c r="CD112" s="804"/>
      <c r="CE112" s="804"/>
      <c r="CF112" s="862">
        <v>16.600000000000001</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2157336</v>
      </c>
      <c r="AB113" s="906"/>
      <c r="AC113" s="906"/>
      <c r="AD113" s="906"/>
      <c r="AE113" s="907"/>
      <c r="AF113" s="908">
        <v>2407144</v>
      </c>
      <c r="AG113" s="906"/>
      <c r="AH113" s="906"/>
      <c r="AI113" s="906"/>
      <c r="AJ113" s="907"/>
      <c r="AK113" s="908">
        <v>2185381</v>
      </c>
      <c r="AL113" s="906"/>
      <c r="AM113" s="906"/>
      <c r="AN113" s="906"/>
      <c r="AO113" s="907"/>
      <c r="AP113" s="909">
        <v>1.7</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18307769</v>
      </c>
      <c r="BR114" s="804"/>
      <c r="BS114" s="804"/>
      <c r="BT114" s="804"/>
      <c r="BU114" s="804"/>
      <c r="BV114" s="804">
        <v>19319448</v>
      </c>
      <c r="BW114" s="804"/>
      <c r="BX114" s="804"/>
      <c r="BY114" s="804"/>
      <c r="BZ114" s="804"/>
      <c r="CA114" s="804">
        <v>19894823</v>
      </c>
      <c r="CB114" s="804"/>
      <c r="CC114" s="804"/>
      <c r="CD114" s="804"/>
      <c r="CE114" s="804"/>
      <c r="CF114" s="862">
        <v>15.2</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398759</v>
      </c>
      <c r="AB115" s="906"/>
      <c r="AC115" s="906"/>
      <c r="AD115" s="906"/>
      <c r="AE115" s="907"/>
      <c r="AF115" s="908">
        <v>399115</v>
      </c>
      <c r="AG115" s="906"/>
      <c r="AH115" s="906"/>
      <c r="AI115" s="906"/>
      <c r="AJ115" s="907"/>
      <c r="AK115" s="908">
        <v>399477</v>
      </c>
      <c r="AL115" s="906"/>
      <c r="AM115" s="906"/>
      <c r="AN115" s="906"/>
      <c r="AO115" s="907"/>
      <c r="AP115" s="909">
        <v>0.3</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5189388</v>
      </c>
      <c r="DH115" s="767"/>
      <c r="DI115" s="767"/>
      <c r="DJ115" s="767"/>
      <c r="DK115" s="768"/>
      <c r="DL115" s="769">
        <v>3765599</v>
      </c>
      <c r="DM115" s="767"/>
      <c r="DN115" s="767"/>
      <c r="DO115" s="767"/>
      <c r="DP115" s="768"/>
      <c r="DQ115" s="769">
        <v>3597756</v>
      </c>
      <c r="DR115" s="767"/>
      <c r="DS115" s="767"/>
      <c r="DT115" s="767"/>
      <c r="DU115" s="768"/>
      <c r="DV115" s="811">
        <v>2.8</v>
      </c>
      <c r="DW115" s="812"/>
      <c r="DX115" s="812"/>
      <c r="DY115" s="812"/>
      <c r="DZ115" s="813"/>
    </row>
    <row r="116" spans="1:130" s="212" customFormat="1" ht="26.25" customHeight="1" x14ac:dyDescent="0.2">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10300895</v>
      </c>
      <c r="AB117" s="890"/>
      <c r="AC117" s="890"/>
      <c r="AD117" s="890"/>
      <c r="AE117" s="891"/>
      <c r="AF117" s="892">
        <v>10459600</v>
      </c>
      <c r="AG117" s="890"/>
      <c r="AH117" s="890"/>
      <c r="AI117" s="890"/>
      <c r="AJ117" s="891"/>
      <c r="AK117" s="892">
        <v>9592129</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398759</v>
      </c>
      <c r="AB119" s="876"/>
      <c r="AC119" s="876"/>
      <c r="AD119" s="876"/>
      <c r="AE119" s="877"/>
      <c r="AF119" s="878">
        <v>399115</v>
      </c>
      <c r="AG119" s="876"/>
      <c r="AH119" s="876"/>
      <c r="AI119" s="876"/>
      <c r="AJ119" s="877"/>
      <c r="AK119" s="878">
        <v>399477</v>
      </c>
      <c r="AL119" s="876"/>
      <c r="AM119" s="876"/>
      <c r="AN119" s="876"/>
      <c r="AO119" s="877"/>
      <c r="AP119" s="879">
        <v>0.3</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447</v>
      </c>
      <c r="BP119" s="865"/>
      <c r="BQ119" s="866">
        <v>94945972</v>
      </c>
      <c r="BR119" s="832"/>
      <c r="BS119" s="832"/>
      <c r="BT119" s="832"/>
      <c r="BU119" s="832"/>
      <c r="BV119" s="832">
        <v>90236833</v>
      </c>
      <c r="BW119" s="832"/>
      <c r="BX119" s="832"/>
      <c r="BY119" s="832"/>
      <c r="BZ119" s="832"/>
      <c r="CA119" s="832">
        <v>85003746</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97314679</v>
      </c>
      <c r="BR120" s="829"/>
      <c r="BS120" s="829"/>
      <c r="BT120" s="829"/>
      <c r="BU120" s="829"/>
      <c r="BV120" s="829">
        <v>99571084</v>
      </c>
      <c r="BW120" s="829"/>
      <c r="BX120" s="829"/>
      <c r="BY120" s="829"/>
      <c r="BZ120" s="829"/>
      <c r="CA120" s="829">
        <v>120613742</v>
      </c>
      <c r="CB120" s="829"/>
      <c r="CC120" s="829"/>
      <c r="CD120" s="829"/>
      <c r="CE120" s="829"/>
      <c r="CF120" s="853">
        <v>92.2</v>
      </c>
      <c r="CG120" s="854"/>
      <c r="CH120" s="854"/>
      <c r="CI120" s="854"/>
      <c r="CJ120" s="854"/>
      <c r="CK120" s="855" t="s">
        <v>451</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18283829</v>
      </c>
      <c r="DH120" s="829"/>
      <c r="DI120" s="829"/>
      <c r="DJ120" s="829"/>
      <c r="DK120" s="829"/>
      <c r="DL120" s="829">
        <v>17893624</v>
      </c>
      <c r="DM120" s="829"/>
      <c r="DN120" s="829"/>
      <c r="DO120" s="829"/>
      <c r="DP120" s="829"/>
      <c r="DQ120" s="829">
        <v>18153633</v>
      </c>
      <c r="DR120" s="829"/>
      <c r="DS120" s="829"/>
      <c r="DT120" s="829"/>
      <c r="DU120" s="829"/>
      <c r="DV120" s="830">
        <v>13.9</v>
      </c>
      <c r="DW120" s="830"/>
      <c r="DX120" s="830"/>
      <c r="DY120" s="830"/>
      <c r="DZ120" s="831"/>
    </row>
    <row r="121" spans="1:130" s="212" customFormat="1" ht="26.25" customHeight="1" x14ac:dyDescent="0.2">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25746329</v>
      </c>
      <c r="BR121" s="804"/>
      <c r="BS121" s="804"/>
      <c r="BT121" s="804"/>
      <c r="BU121" s="804"/>
      <c r="BV121" s="804">
        <v>23527424</v>
      </c>
      <c r="BW121" s="804"/>
      <c r="BX121" s="804"/>
      <c r="BY121" s="804"/>
      <c r="BZ121" s="804"/>
      <c r="CA121" s="804">
        <v>21297491</v>
      </c>
      <c r="CB121" s="804"/>
      <c r="CC121" s="804"/>
      <c r="CD121" s="804"/>
      <c r="CE121" s="804"/>
      <c r="CF121" s="862">
        <v>16.3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2536988</v>
      </c>
      <c r="DH121" s="804"/>
      <c r="DI121" s="804"/>
      <c r="DJ121" s="804"/>
      <c r="DK121" s="804"/>
      <c r="DL121" s="804">
        <v>3166795</v>
      </c>
      <c r="DM121" s="804"/>
      <c r="DN121" s="804"/>
      <c r="DO121" s="804"/>
      <c r="DP121" s="804"/>
      <c r="DQ121" s="804">
        <v>3488793</v>
      </c>
      <c r="DR121" s="804"/>
      <c r="DS121" s="804"/>
      <c r="DT121" s="804"/>
      <c r="DU121" s="804"/>
      <c r="DV121" s="781">
        <v>2.7</v>
      </c>
      <c r="DW121" s="781"/>
      <c r="DX121" s="781"/>
      <c r="DY121" s="781"/>
      <c r="DZ121" s="782"/>
    </row>
    <row r="122" spans="1:130" s="212" customFormat="1" ht="26.25" customHeight="1" x14ac:dyDescent="0.2">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52387532</v>
      </c>
      <c r="BR122" s="832"/>
      <c r="BS122" s="832"/>
      <c r="BT122" s="832"/>
      <c r="BU122" s="832"/>
      <c r="BV122" s="832">
        <v>47733920</v>
      </c>
      <c r="BW122" s="832"/>
      <c r="BX122" s="832"/>
      <c r="BY122" s="832"/>
      <c r="BZ122" s="832"/>
      <c r="CA122" s="832">
        <v>41343862</v>
      </c>
      <c r="CB122" s="832"/>
      <c r="CC122" s="832"/>
      <c r="CD122" s="832"/>
      <c r="CE122" s="832"/>
      <c r="CF122" s="833">
        <v>31.6</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455</v>
      </c>
      <c r="BP123" s="865"/>
      <c r="BQ123" s="819">
        <v>175448540</v>
      </c>
      <c r="BR123" s="820"/>
      <c r="BS123" s="820"/>
      <c r="BT123" s="820"/>
      <c r="BU123" s="820"/>
      <c r="BV123" s="820">
        <v>170832428</v>
      </c>
      <c r="BW123" s="820"/>
      <c r="BX123" s="820"/>
      <c r="BY123" s="820"/>
      <c r="BZ123" s="820"/>
      <c r="CA123" s="820">
        <v>183255095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1466490</v>
      </c>
      <c r="AB128" s="788"/>
      <c r="AC128" s="788"/>
      <c r="AD128" s="788"/>
      <c r="AE128" s="789"/>
      <c r="AF128" s="790">
        <v>1593990</v>
      </c>
      <c r="AG128" s="788"/>
      <c r="AH128" s="788"/>
      <c r="AI128" s="788"/>
      <c r="AJ128" s="789"/>
      <c r="AK128" s="790">
        <v>1062863</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105453981</v>
      </c>
      <c r="AB129" s="767"/>
      <c r="AC129" s="767"/>
      <c r="AD129" s="767"/>
      <c r="AE129" s="768"/>
      <c r="AF129" s="769">
        <v>137173488</v>
      </c>
      <c r="AG129" s="767"/>
      <c r="AH129" s="767"/>
      <c r="AI129" s="767"/>
      <c r="AJ129" s="768"/>
      <c r="AK129" s="769">
        <v>136620567</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6995849</v>
      </c>
      <c r="AB130" s="767"/>
      <c r="AC130" s="767"/>
      <c r="AD130" s="767"/>
      <c r="AE130" s="768"/>
      <c r="AF130" s="769">
        <v>7422924</v>
      </c>
      <c r="AG130" s="767"/>
      <c r="AH130" s="767"/>
      <c r="AI130" s="767"/>
      <c r="AJ130" s="768"/>
      <c r="AK130" s="769">
        <v>5863520</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1.6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98458132</v>
      </c>
      <c r="AB131" s="751"/>
      <c r="AC131" s="751"/>
      <c r="AD131" s="751"/>
      <c r="AE131" s="752"/>
      <c r="AF131" s="753">
        <v>129750564</v>
      </c>
      <c r="AG131" s="751"/>
      <c r="AH131" s="751"/>
      <c r="AI131" s="751"/>
      <c r="AJ131" s="752"/>
      <c r="AK131" s="753">
        <v>130757047</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1.867347622</v>
      </c>
      <c r="AB132" s="732"/>
      <c r="AC132" s="732"/>
      <c r="AD132" s="732"/>
      <c r="AE132" s="733"/>
      <c r="AF132" s="734">
        <v>1.111891891</v>
      </c>
      <c r="AG132" s="732"/>
      <c r="AH132" s="732"/>
      <c r="AI132" s="732"/>
      <c r="AJ132" s="733"/>
      <c r="AK132" s="734">
        <v>2.038701289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1.3</v>
      </c>
      <c r="AB133" s="711"/>
      <c r="AC133" s="711"/>
      <c r="AD133" s="711"/>
      <c r="AE133" s="712"/>
      <c r="AF133" s="710">
        <v>1.2</v>
      </c>
      <c r="AG133" s="711"/>
      <c r="AH133" s="711"/>
      <c r="AI133" s="711"/>
      <c r="AJ133" s="712"/>
      <c r="AK133" s="710">
        <v>1.6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0Zq5YlXzmvitehCghqAmejxyY6aRNCAa1/1UuUpSrmuqKc5jWxG15menfStldxfuuN4nxPtyPRwE8IobdYa5g==" saltValue="Xi/dzPdpW7kNwiBB47xo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VnDPJ4nJzKng216ToE2mHJ5QC0UhAtQtxxNr2jb0PQMXA9OnVmLy2Yxznrn4W1b8ddQ8MBqBvuk9fCP0WWlnA==" saltValue="24aBAJGa+Yrn/nW1+jFKG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K+eyNOe7xSTSgqDrzgO3/NzIUrbx+oVkilh/ycy6XRv4vIXlPmzRwWAfJr8Oyo6DCEdE/dIonl/LxgRPgODwQ==" saltValue="Wh38MWxf6bKT01QWGYIv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5" t="s">
        <v>484</v>
      </c>
      <c r="AP7" s="253"/>
      <c r="AQ7" s="254" t="s">
        <v>485</v>
      </c>
      <c r="AR7" s="255"/>
    </row>
    <row r="8" spans="1:46" ht="13" x14ac:dyDescent="0.2">
      <c r="A8" s="247"/>
      <c r="AK8" s="256"/>
      <c r="AL8" s="257"/>
      <c r="AM8" s="257"/>
      <c r="AN8" s="258"/>
      <c r="AO8" s="1106"/>
      <c r="AP8" s="259" t="s">
        <v>486</v>
      </c>
      <c r="AQ8" s="260" t="s">
        <v>487</v>
      </c>
      <c r="AR8" s="261" t="s">
        <v>488</v>
      </c>
    </row>
    <row r="9" spans="1:46" ht="13" x14ac:dyDescent="0.2">
      <c r="A9" s="247"/>
      <c r="AK9" s="1117" t="s">
        <v>489</v>
      </c>
      <c r="AL9" s="1118"/>
      <c r="AM9" s="1118"/>
      <c r="AN9" s="1119"/>
      <c r="AO9" s="262">
        <v>33424646</v>
      </c>
      <c r="AP9" s="262">
        <v>80590</v>
      </c>
      <c r="AQ9" s="263">
        <v>69190</v>
      </c>
      <c r="AR9" s="264">
        <v>16.5</v>
      </c>
    </row>
    <row r="10" spans="1:46" ht="13.5" customHeight="1" x14ac:dyDescent="0.2">
      <c r="A10" s="247"/>
      <c r="AK10" s="1117" t="s">
        <v>490</v>
      </c>
      <c r="AL10" s="1118"/>
      <c r="AM10" s="1118"/>
      <c r="AN10" s="1119"/>
      <c r="AO10" s="265">
        <v>229</v>
      </c>
      <c r="AP10" s="265">
        <v>1</v>
      </c>
      <c r="AQ10" s="266">
        <v>1817</v>
      </c>
      <c r="AR10" s="267">
        <v>-99.9</v>
      </c>
    </row>
    <row r="11" spans="1:46" ht="13.5" customHeight="1" x14ac:dyDescent="0.2">
      <c r="A11" s="247"/>
      <c r="AK11" s="1117" t="s">
        <v>491</v>
      </c>
      <c r="AL11" s="1118"/>
      <c r="AM11" s="1118"/>
      <c r="AN11" s="1119"/>
      <c r="AO11" s="265">
        <v>82103</v>
      </c>
      <c r="AP11" s="265">
        <v>198</v>
      </c>
      <c r="AQ11" s="266">
        <v>711</v>
      </c>
      <c r="AR11" s="267">
        <v>-72.2</v>
      </c>
    </row>
    <row r="12" spans="1:46" ht="13.5" customHeight="1" x14ac:dyDescent="0.2">
      <c r="A12" s="247"/>
      <c r="AK12" s="1117" t="s">
        <v>492</v>
      </c>
      <c r="AL12" s="1118"/>
      <c r="AM12" s="1118"/>
      <c r="AN12" s="1119"/>
      <c r="AO12" s="265" t="s">
        <v>493</v>
      </c>
      <c r="AP12" s="265" t="s">
        <v>493</v>
      </c>
      <c r="AQ12" s="266">
        <v>19</v>
      </c>
      <c r="AR12" s="267" t="s">
        <v>493</v>
      </c>
    </row>
    <row r="13" spans="1:46" ht="13.5" customHeight="1" x14ac:dyDescent="0.2">
      <c r="A13" s="247"/>
      <c r="AK13" s="1117" t="s">
        <v>494</v>
      </c>
      <c r="AL13" s="1118"/>
      <c r="AM13" s="1118"/>
      <c r="AN13" s="1119"/>
      <c r="AO13" s="265">
        <v>825791</v>
      </c>
      <c r="AP13" s="265">
        <v>1991</v>
      </c>
      <c r="AQ13" s="266">
        <v>2094</v>
      </c>
      <c r="AR13" s="267">
        <v>-4.9000000000000004</v>
      </c>
    </row>
    <row r="14" spans="1:46" ht="13.5" customHeight="1" x14ac:dyDescent="0.2">
      <c r="A14" s="247"/>
      <c r="AK14" s="1117" t="s">
        <v>495</v>
      </c>
      <c r="AL14" s="1118"/>
      <c r="AM14" s="1118"/>
      <c r="AN14" s="1119"/>
      <c r="AO14" s="265">
        <v>1139523</v>
      </c>
      <c r="AP14" s="265">
        <v>2747</v>
      </c>
      <c r="AQ14" s="266">
        <v>1351</v>
      </c>
      <c r="AR14" s="267">
        <v>103.3</v>
      </c>
    </row>
    <row r="15" spans="1:46" ht="13.5" customHeight="1" x14ac:dyDescent="0.2">
      <c r="A15" s="247"/>
      <c r="AK15" s="1120" t="s">
        <v>496</v>
      </c>
      <c r="AL15" s="1121"/>
      <c r="AM15" s="1121"/>
      <c r="AN15" s="1122"/>
      <c r="AO15" s="265">
        <v>-1480133</v>
      </c>
      <c r="AP15" s="265">
        <v>-3569</v>
      </c>
      <c r="AQ15" s="266">
        <v>-3935</v>
      </c>
      <c r="AR15" s="267">
        <v>-9.3000000000000007</v>
      </c>
    </row>
    <row r="16" spans="1:46" ht="13" x14ac:dyDescent="0.2">
      <c r="A16" s="247"/>
      <c r="AK16" s="1120" t="s">
        <v>177</v>
      </c>
      <c r="AL16" s="1121"/>
      <c r="AM16" s="1121"/>
      <c r="AN16" s="1122"/>
      <c r="AO16" s="265">
        <v>33992159</v>
      </c>
      <c r="AP16" s="265">
        <v>81958</v>
      </c>
      <c r="AQ16" s="266">
        <v>71247</v>
      </c>
      <c r="AR16" s="267">
        <v>15</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23" t="s">
        <v>501</v>
      </c>
      <c r="AL21" s="1124"/>
      <c r="AM21" s="1124"/>
      <c r="AN21" s="1125"/>
      <c r="AO21" s="277">
        <v>7.69</v>
      </c>
      <c r="AP21" s="278">
        <v>6.59</v>
      </c>
      <c r="AQ21" s="279">
        <v>1.1000000000000001</v>
      </c>
      <c r="AS21" s="280"/>
      <c r="AT21" s="276"/>
    </row>
    <row r="22" spans="1:46" s="248" customFormat="1" ht="13" x14ac:dyDescent="0.2">
      <c r="A22" s="276"/>
      <c r="AK22" s="1123" t="s">
        <v>502</v>
      </c>
      <c r="AL22" s="1124"/>
      <c r="AM22" s="1124"/>
      <c r="AN22" s="1125"/>
      <c r="AO22" s="281">
        <v>100.1</v>
      </c>
      <c r="AP22" s="282">
        <v>99.2</v>
      </c>
      <c r="AQ22" s="283">
        <v>0.9</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5" t="s">
        <v>484</v>
      </c>
      <c r="AP30" s="253"/>
      <c r="AQ30" s="254" t="s">
        <v>485</v>
      </c>
      <c r="AR30" s="255"/>
    </row>
    <row r="31" spans="1:46" ht="13" x14ac:dyDescent="0.2">
      <c r="A31" s="247"/>
      <c r="AK31" s="256"/>
      <c r="AL31" s="257"/>
      <c r="AM31" s="257"/>
      <c r="AN31" s="258"/>
      <c r="AO31" s="1106"/>
      <c r="AP31" s="259" t="s">
        <v>486</v>
      </c>
      <c r="AQ31" s="260" t="s">
        <v>487</v>
      </c>
      <c r="AR31" s="261" t="s">
        <v>488</v>
      </c>
    </row>
    <row r="32" spans="1:46" ht="27" customHeight="1" x14ac:dyDescent="0.2">
      <c r="A32" s="247"/>
      <c r="AK32" s="1107" t="s">
        <v>506</v>
      </c>
      <c r="AL32" s="1108"/>
      <c r="AM32" s="1108"/>
      <c r="AN32" s="1109"/>
      <c r="AO32" s="291">
        <v>7007271</v>
      </c>
      <c r="AP32" s="291">
        <v>16895</v>
      </c>
      <c r="AQ32" s="292">
        <v>37151</v>
      </c>
      <c r="AR32" s="293">
        <v>-54.5</v>
      </c>
    </row>
    <row r="33" spans="1:46" ht="13.5" customHeight="1" x14ac:dyDescent="0.2">
      <c r="A33" s="247"/>
      <c r="AK33" s="1107" t="s">
        <v>507</v>
      </c>
      <c r="AL33" s="1108"/>
      <c r="AM33" s="1108"/>
      <c r="AN33" s="1109"/>
      <c r="AO33" s="291" t="s">
        <v>493</v>
      </c>
      <c r="AP33" s="291" t="s">
        <v>493</v>
      </c>
      <c r="AQ33" s="292">
        <v>1</v>
      </c>
      <c r="AR33" s="293" t="s">
        <v>493</v>
      </c>
    </row>
    <row r="34" spans="1:46" ht="27" customHeight="1" x14ac:dyDescent="0.2">
      <c r="A34" s="247"/>
      <c r="AK34" s="1107" t="s">
        <v>508</v>
      </c>
      <c r="AL34" s="1108"/>
      <c r="AM34" s="1108"/>
      <c r="AN34" s="1109"/>
      <c r="AO34" s="291" t="s">
        <v>493</v>
      </c>
      <c r="AP34" s="291" t="s">
        <v>493</v>
      </c>
      <c r="AQ34" s="292">
        <v>48</v>
      </c>
      <c r="AR34" s="293" t="s">
        <v>493</v>
      </c>
    </row>
    <row r="35" spans="1:46" ht="27" customHeight="1" x14ac:dyDescent="0.2">
      <c r="A35" s="247"/>
      <c r="AK35" s="1107" t="s">
        <v>509</v>
      </c>
      <c r="AL35" s="1108"/>
      <c r="AM35" s="1108"/>
      <c r="AN35" s="1109"/>
      <c r="AO35" s="291">
        <v>2185381</v>
      </c>
      <c r="AP35" s="291">
        <v>5269</v>
      </c>
      <c r="AQ35" s="292">
        <v>8181</v>
      </c>
      <c r="AR35" s="293">
        <v>-35.6</v>
      </c>
    </row>
    <row r="36" spans="1:46" ht="27" customHeight="1" x14ac:dyDescent="0.2">
      <c r="A36" s="247"/>
      <c r="AK36" s="1107" t="s">
        <v>510</v>
      </c>
      <c r="AL36" s="1108"/>
      <c r="AM36" s="1108"/>
      <c r="AN36" s="1109"/>
      <c r="AO36" s="291" t="s">
        <v>493</v>
      </c>
      <c r="AP36" s="291" t="s">
        <v>493</v>
      </c>
      <c r="AQ36" s="292">
        <v>473</v>
      </c>
      <c r="AR36" s="293" t="s">
        <v>493</v>
      </c>
    </row>
    <row r="37" spans="1:46" ht="13.5" customHeight="1" x14ac:dyDescent="0.2">
      <c r="A37" s="247"/>
      <c r="AK37" s="1107" t="s">
        <v>511</v>
      </c>
      <c r="AL37" s="1108"/>
      <c r="AM37" s="1108"/>
      <c r="AN37" s="1109"/>
      <c r="AO37" s="291">
        <v>399477</v>
      </c>
      <c r="AP37" s="291">
        <v>963</v>
      </c>
      <c r="AQ37" s="292">
        <v>499</v>
      </c>
      <c r="AR37" s="293">
        <v>93</v>
      </c>
    </row>
    <row r="38" spans="1:46" ht="27" customHeight="1" x14ac:dyDescent="0.2">
      <c r="A38" s="247"/>
      <c r="AK38" s="1110" t="s">
        <v>512</v>
      </c>
      <c r="AL38" s="1111"/>
      <c r="AM38" s="1111"/>
      <c r="AN38" s="1112"/>
      <c r="AO38" s="294" t="s">
        <v>493</v>
      </c>
      <c r="AP38" s="294" t="s">
        <v>493</v>
      </c>
      <c r="AQ38" s="295">
        <v>1</v>
      </c>
      <c r="AR38" s="283" t="s">
        <v>493</v>
      </c>
      <c r="AS38" s="290"/>
    </row>
    <row r="39" spans="1:46" ht="13" x14ac:dyDescent="0.2">
      <c r="A39" s="247"/>
      <c r="AK39" s="1110" t="s">
        <v>513</v>
      </c>
      <c r="AL39" s="1111"/>
      <c r="AM39" s="1111"/>
      <c r="AN39" s="1112"/>
      <c r="AO39" s="291">
        <v>-1062863</v>
      </c>
      <c r="AP39" s="291">
        <v>-2563</v>
      </c>
      <c r="AQ39" s="292">
        <v>-8269</v>
      </c>
      <c r="AR39" s="293">
        <v>-69</v>
      </c>
      <c r="AS39" s="290"/>
    </row>
    <row r="40" spans="1:46" ht="27" customHeight="1" x14ac:dyDescent="0.2">
      <c r="A40" s="247"/>
      <c r="AK40" s="1107" t="s">
        <v>514</v>
      </c>
      <c r="AL40" s="1108"/>
      <c r="AM40" s="1108"/>
      <c r="AN40" s="1109"/>
      <c r="AO40" s="291">
        <v>-5863520</v>
      </c>
      <c r="AP40" s="291">
        <v>-14137</v>
      </c>
      <c r="AQ40" s="292">
        <v>-27482</v>
      </c>
      <c r="AR40" s="293">
        <v>-48.6</v>
      </c>
      <c r="AS40" s="290"/>
    </row>
    <row r="41" spans="1:46" ht="13" x14ac:dyDescent="0.2">
      <c r="A41" s="247"/>
      <c r="AK41" s="1113" t="s">
        <v>287</v>
      </c>
      <c r="AL41" s="1114"/>
      <c r="AM41" s="1114"/>
      <c r="AN41" s="1115"/>
      <c r="AO41" s="291">
        <v>2665746</v>
      </c>
      <c r="AP41" s="291">
        <v>6427</v>
      </c>
      <c r="AQ41" s="292">
        <v>10602</v>
      </c>
      <c r="AR41" s="293">
        <v>-39.4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00" t="s">
        <v>484</v>
      </c>
      <c r="AN49" s="1102" t="s">
        <v>517</v>
      </c>
      <c r="AO49" s="1103"/>
      <c r="AP49" s="1103"/>
      <c r="AQ49" s="1103"/>
      <c r="AR49" s="1104"/>
    </row>
    <row r="50" spans="1:44" ht="13" x14ac:dyDescent="0.2">
      <c r="A50" s="247"/>
      <c r="AK50" s="305"/>
      <c r="AL50" s="306"/>
      <c r="AM50" s="1101"/>
      <c r="AN50" s="307" t="s">
        <v>518</v>
      </c>
      <c r="AO50" s="308" t="s">
        <v>519</v>
      </c>
      <c r="AP50" s="309" t="s">
        <v>520</v>
      </c>
      <c r="AQ50" s="310" t="s">
        <v>521</v>
      </c>
      <c r="AR50" s="311" t="s">
        <v>522</v>
      </c>
    </row>
    <row r="51" spans="1:44" ht="13" x14ac:dyDescent="0.2">
      <c r="A51" s="247"/>
      <c r="AK51" s="303" t="s">
        <v>523</v>
      </c>
      <c r="AL51" s="304"/>
      <c r="AM51" s="312">
        <v>46082535</v>
      </c>
      <c r="AN51" s="313">
        <v>109142</v>
      </c>
      <c r="AO51" s="314">
        <v>-3.1</v>
      </c>
      <c r="AP51" s="315">
        <v>52191</v>
      </c>
      <c r="AQ51" s="316">
        <v>0.7</v>
      </c>
      <c r="AR51" s="317">
        <v>-3.8</v>
      </c>
    </row>
    <row r="52" spans="1:44" ht="13" x14ac:dyDescent="0.2">
      <c r="A52" s="247"/>
      <c r="AK52" s="318"/>
      <c r="AL52" s="319" t="s">
        <v>524</v>
      </c>
      <c r="AM52" s="320">
        <v>35262264</v>
      </c>
      <c r="AN52" s="321">
        <v>83515</v>
      </c>
      <c r="AO52" s="322">
        <v>1.9</v>
      </c>
      <c r="AP52" s="323">
        <v>26807</v>
      </c>
      <c r="AQ52" s="324">
        <v>1.8</v>
      </c>
      <c r="AR52" s="325">
        <v>0.1</v>
      </c>
    </row>
    <row r="53" spans="1:44" ht="13" x14ac:dyDescent="0.2">
      <c r="A53" s="247"/>
      <c r="AK53" s="303" t="s">
        <v>525</v>
      </c>
      <c r="AL53" s="304"/>
      <c r="AM53" s="312">
        <v>36323685</v>
      </c>
      <c r="AN53" s="313">
        <v>86640</v>
      </c>
      <c r="AO53" s="314">
        <v>-20.6</v>
      </c>
      <c r="AP53" s="315">
        <v>48105</v>
      </c>
      <c r="AQ53" s="316">
        <v>-7.8</v>
      </c>
      <c r="AR53" s="317">
        <v>-12.8</v>
      </c>
    </row>
    <row r="54" spans="1:44" ht="13" x14ac:dyDescent="0.2">
      <c r="A54" s="247"/>
      <c r="AK54" s="318"/>
      <c r="AL54" s="319" t="s">
        <v>524</v>
      </c>
      <c r="AM54" s="320">
        <v>24968594</v>
      </c>
      <c r="AN54" s="321">
        <v>59556</v>
      </c>
      <c r="AO54" s="322">
        <v>-28.7</v>
      </c>
      <c r="AP54" s="323">
        <v>24072</v>
      </c>
      <c r="AQ54" s="324">
        <v>-10.199999999999999</v>
      </c>
      <c r="AR54" s="325">
        <v>-18.5</v>
      </c>
    </row>
    <row r="55" spans="1:44" ht="13" x14ac:dyDescent="0.2">
      <c r="A55" s="247"/>
      <c r="AK55" s="303" t="s">
        <v>526</v>
      </c>
      <c r="AL55" s="304"/>
      <c r="AM55" s="312">
        <v>31443420</v>
      </c>
      <c r="AN55" s="313">
        <v>75326</v>
      </c>
      <c r="AO55" s="314">
        <v>-13.1</v>
      </c>
      <c r="AP55" s="315">
        <v>47446</v>
      </c>
      <c r="AQ55" s="316">
        <v>-1.4</v>
      </c>
      <c r="AR55" s="317">
        <v>-11.7</v>
      </c>
    </row>
    <row r="56" spans="1:44" ht="13" x14ac:dyDescent="0.2">
      <c r="A56" s="247"/>
      <c r="AK56" s="318"/>
      <c r="AL56" s="319" t="s">
        <v>524</v>
      </c>
      <c r="AM56" s="320">
        <v>19789886</v>
      </c>
      <c r="AN56" s="321">
        <v>47409</v>
      </c>
      <c r="AO56" s="322">
        <v>-20.399999999999999</v>
      </c>
      <c r="AP56" s="323">
        <v>24371</v>
      </c>
      <c r="AQ56" s="324">
        <v>1.2</v>
      </c>
      <c r="AR56" s="325">
        <v>-21.6</v>
      </c>
    </row>
    <row r="57" spans="1:44" ht="13" x14ac:dyDescent="0.2">
      <c r="A57" s="247"/>
      <c r="AK57" s="303" t="s">
        <v>527</v>
      </c>
      <c r="AL57" s="304"/>
      <c r="AM57" s="312">
        <v>40499243</v>
      </c>
      <c r="AN57" s="313">
        <v>97264</v>
      </c>
      <c r="AO57" s="314">
        <v>29.1</v>
      </c>
      <c r="AP57" s="315">
        <v>48387</v>
      </c>
      <c r="AQ57" s="316">
        <v>2</v>
      </c>
      <c r="AR57" s="317">
        <v>27.1</v>
      </c>
    </row>
    <row r="58" spans="1:44" ht="13" x14ac:dyDescent="0.2">
      <c r="A58" s="247"/>
      <c r="AK58" s="318"/>
      <c r="AL58" s="319" t="s">
        <v>524</v>
      </c>
      <c r="AM58" s="320">
        <v>26583860</v>
      </c>
      <c r="AN58" s="321">
        <v>63845</v>
      </c>
      <c r="AO58" s="322">
        <v>34.700000000000003</v>
      </c>
      <c r="AP58" s="323">
        <v>25592</v>
      </c>
      <c r="AQ58" s="324">
        <v>5</v>
      </c>
      <c r="AR58" s="325">
        <v>29.7</v>
      </c>
    </row>
    <row r="59" spans="1:44" ht="13" x14ac:dyDescent="0.2">
      <c r="A59" s="247"/>
      <c r="AK59" s="303" t="s">
        <v>528</v>
      </c>
      <c r="AL59" s="304"/>
      <c r="AM59" s="312">
        <v>40340331</v>
      </c>
      <c r="AN59" s="313">
        <v>97264</v>
      </c>
      <c r="AO59" s="314">
        <v>0</v>
      </c>
      <c r="AP59" s="315">
        <v>49684</v>
      </c>
      <c r="AQ59" s="316">
        <v>2.7</v>
      </c>
      <c r="AR59" s="317">
        <v>-2.7</v>
      </c>
    </row>
    <row r="60" spans="1:44" ht="13" x14ac:dyDescent="0.2">
      <c r="A60" s="247"/>
      <c r="AK60" s="318"/>
      <c r="AL60" s="319" t="s">
        <v>524</v>
      </c>
      <c r="AM60" s="320">
        <v>24707926</v>
      </c>
      <c r="AN60" s="321">
        <v>59573</v>
      </c>
      <c r="AO60" s="322">
        <v>-6.7</v>
      </c>
      <c r="AP60" s="323">
        <v>28303</v>
      </c>
      <c r="AQ60" s="324">
        <v>10.6</v>
      </c>
      <c r="AR60" s="325">
        <v>-17.3</v>
      </c>
    </row>
    <row r="61" spans="1:44" ht="13" x14ac:dyDescent="0.2">
      <c r="A61" s="247"/>
      <c r="AK61" s="303" t="s">
        <v>529</v>
      </c>
      <c r="AL61" s="326"/>
      <c r="AM61" s="312">
        <v>38937843</v>
      </c>
      <c r="AN61" s="313">
        <v>93127</v>
      </c>
      <c r="AO61" s="314">
        <v>-1.5</v>
      </c>
      <c r="AP61" s="315">
        <v>49163</v>
      </c>
      <c r="AQ61" s="327">
        <v>-0.8</v>
      </c>
      <c r="AR61" s="317">
        <v>-0.7</v>
      </c>
    </row>
    <row r="62" spans="1:44" ht="13" x14ac:dyDescent="0.2">
      <c r="A62" s="247"/>
      <c r="AK62" s="318"/>
      <c r="AL62" s="319" t="s">
        <v>524</v>
      </c>
      <c r="AM62" s="320">
        <v>26262506</v>
      </c>
      <c r="AN62" s="321">
        <v>62780</v>
      </c>
      <c r="AO62" s="322">
        <v>-3.8</v>
      </c>
      <c r="AP62" s="323">
        <v>25829</v>
      </c>
      <c r="AQ62" s="324">
        <v>1.7</v>
      </c>
      <c r="AR62" s="325">
        <v>-5.5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CTmqjIkgjS0S6gL6Qm+Az2TGD3wEFTx034gnFGkboXkCGErkK8i0bV9MBDf57nwFpywxaP3m5U6pzC19H2lbw==" saltValue="ECVA577Om4tymY9Gy84r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rJqYOeCDsK80HsD+3E5gtYAtDVJ30mEEz1mX78N4ay8YvWmlAZHoGAGZVQObHASK0dLJvQOCiSqb/rLhK1aLkw==" saltValue="Ql6Wr2aNIUDy+skrqzX6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UCU3oC4V97qCZwokGTlRnT+SRA2WNsmpTtQSppMJKM8kzDahbbOnp2ccu2ui/o/Dsr0GwNgpT+DxkrXwiwjvFg==" saltValue="zgPUCLZFoyo64zlBnCyY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28.84</v>
      </c>
      <c r="G47" s="12">
        <v>28.26</v>
      </c>
      <c r="H47" s="12">
        <v>33.1</v>
      </c>
      <c r="I47" s="12">
        <v>26.83</v>
      </c>
      <c r="J47" s="13">
        <v>30.36</v>
      </c>
    </row>
    <row r="48" spans="2:10" ht="57.75" customHeight="1" x14ac:dyDescent="0.2">
      <c r="B48" s="14"/>
      <c r="C48" s="1128" t="s">
        <v>4</v>
      </c>
      <c r="D48" s="1128"/>
      <c r="E48" s="1129"/>
      <c r="F48" s="15">
        <v>5.87</v>
      </c>
      <c r="G48" s="16">
        <v>7.86</v>
      </c>
      <c r="H48" s="16">
        <v>5.75</v>
      </c>
      <c r="I48" s="16">
        <v>7.08</v>
      </c>
      <c r="J48" s="17">
        <v>6</v>
      </c>
    </row>
    <row r="49" spans="2:10" ht="57.75" customHeight="1" thickBot="1" x14ac:dyDescent="0.25">
      <c r="B49" s="18"/>
      <c r="C49" s="1130" t="s">
        <v>5</v>
      </c>
      <c r="D49" s="1130"/>
      <c r="E49" s="1131"/>
      <c r="F49" s="19" t="s">
        <v>536</v>
      </c>
      <c r="G49" s="20" t="s">
        <v>537</v>
      </c>
      <c r="H49" s="20" t="s">
        <v>538</v>
      </c>
      <c r="I49" s="20">
        <v>4.05</v>
      </c>
      <c r="J49" s="21">
        <v>2.31</v>
      </c>
    </row>
    <row r="50" spans="2:10" ht="13" x14ac:dyDescent="0.2"/>
  </sheetData>
  <sheetProtection algorithmName="SHA-512" hashValue="PFk7ZsoQDPTXLyuDHyRyAPDhz+stv32i03UWo40O6upZzFfacy04va2JULwQr1U9nIl8H9GhXUmhUDOPQvKzcw==" saltValue="ygp3WRh4oifCC6QHZrdb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2026-03-13T04:09:03Z</cp:lastPrinted>
  <dcterms:created xsi:type="dcterms:W3CDTF">2026-02-23T07:07:31Z</dcterms:created>
  <dcterms:modified xsi:type="dcterms:W3CDTF">2026-03-13T04:34:22Z</dcterms:modified>
  <cp:category/>
</cp:coreProperties>
</file>