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54B0C913-8948-41B9-B0A8-F7130414AB5E}"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C35" i="10"/>
  <c r="CO34" i="10"/>
  <c r="BW34" i="10"/>
  <c r="BW35" i="10" s="1"/>
  <c r="BW36" i="10" s="1"/>
  <c r="BW37"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E34" i="10"/>
  <c r="BE35" i="10" s="1"/>
</calcChain>
</file>

<file path=xl/sharedStrings.xml><?xml version="1.0" encoding="utf-8"?>
<sst xmlns="http://schemas.openxmlformats.org/spreadsheetml/2006/main" count="1138" uniqueCount="561">
  <si>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</si>
  <si>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</si>
  <si>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</si>
  <si>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</si>
  <si>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</si>
  <si>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</si>
  <si>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</si>
  <si>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</si>
  <si>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</si>
  <si>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</si>
  <si>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</si>
  <si>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</si>
  <si>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</si>
  <si>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</si>
  <si>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</si>
  <si>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</si>
  <si>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</si>
  <si>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</si>
  <si>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</si>
  <si>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</si>
  <si>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</si>
  <si>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</si>
  <si>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</si>
  <si>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</si>
  <si>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</si>
  <si>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</si>
  <si>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</si>
  <si>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</si>
  <si>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</si>
  <si>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</si>
  <si>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</si>
  <si>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</si>
  <si>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</si>
  <si>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</si>
  <si>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</si>
  <si>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</si>
  <si>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</si>
  <si>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</si>
  <si>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</si>
  <si>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</si>
  <si>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</si>
  <si>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</si>
  <si>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</si>
  <si>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</si>
  <si>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</si>
  <si>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</si>
  <si>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</si>
  <si>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</si>
  <si>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</si>
  <si>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</si>
  <si>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</si>
  <si>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</si>
  <si>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</si>
  <si>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</si>
  <si>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</si>
  <si>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</si>
  <si>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</si>
  <si>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</si>
  <si>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</si>
  <si>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</si>
  <si>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</si>
  <si>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</si>
  <si>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</si>
  <si>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</si>
  <si>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</si>
  <si>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</si>
  <si>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</si>
  <si>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</si>
  <si>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</si>
  <si>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</si>
  <si>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</si>
  <si>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</si>
  <si>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</si>
  <si>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</si>
  <si>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</si>
  <si>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</si>
  <si>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</si>
  <si>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</si>
  <si>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</si>
  <si>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</si>
  <si>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</si>
  <si>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</si>
  <si>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</si>
  <si>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</si>
  <si>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</si>
  <si>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</si>
  <si>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</si>
  <si>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</si>
  <si>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</si>
  <si>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</si>
  <si>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</si>
  <si>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</si>
  <si>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</si>
  <si>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</si>
  <si>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刈谷市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</si>
  <si>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</si>
  <si>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</si>
  <si>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</si>
  <si>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</si>
  <si>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</si>
  <si>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</si>
  <si>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</si>
  <si>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</si>
  <si>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</si>
  <si>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</si>
  <si>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</si>
  <si>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</si>
  <si>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</si>
  <si>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</si>
  <si>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</si>
  <si>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</si>
  <si>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</si>
  <si>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</si>
  <si>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</si>
  <si>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</si>
  <si>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</si>
  <si>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</si>
  <si>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</si>
  <si>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</si>
  <si>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</si>
  <si>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</si>
  <si>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</si>
  <si>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</si>
  <si>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</si>
  <si>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</si>
  <si>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</si>
  <si>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</si>
  <si>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</si>
  <si>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</si>
  <si>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</si>
  <si>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</si>
  <si>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</si>
  <si>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</si>
  <si>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</si>
  <si>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</si>
  <si>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</si>
  <si>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</si>
  <si>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</si>
  <si>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</si>
  <si>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</si>
  <si>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</si>
  <si>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</si>
  <si>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</si>
  <si>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</si>
  <si>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</si>
  <si>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</si>
  <si>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</si>
  <si>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</si>
  <si>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</si>
  <si>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</si>
  <si>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</si>
  <si>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</si>
  <si>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</si>
  <si>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</si>
  <si>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</si>
  <si>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</si>
  <si>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</si>
  <si>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</si>
  <si>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</si>
  <si>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</si>
  <si>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</si>
  <si>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</si>
  <si>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</si>
  <si>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</si>
  <si>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</si>
  <si>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</si>
  <si>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</si>
  <si>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</si>
  <si>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</si>
  <si>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</si>
  <si>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</si>
  <si>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</si>
  <si>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</si>
  <si>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</si>
  <si>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</si>
  <si>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</si>
  <si>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</si>
  <si>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</si>
  <si>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</si>
  <si>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</si>
  <si>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</si>
  <si>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</si>
  <si>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</si>
  <si>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</si>
  <si>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</si>
  <si>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</si>
  <si>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</si>
  <si>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</si>
  <si>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</si>
  <si>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</si>
  <si>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</si>
  <si>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</si>
  <si>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</si>
  <si>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</si>
  <si>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</si>
  <si>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</si>
  <si>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</si>
  <si>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</si>
  <si>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</si>
  <si>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</si>
  <si>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</si>
  <si>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</si>
  <si>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</si>
  <si>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愛知県刈谷市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</si>
  <si>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</si>
  <si>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</si>
  <si>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</si>
  <si>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</si>
  <si>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</si>
  <si>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</si>
  <si>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</si>
  <si>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</si>
  <si>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</si>
  <si>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</si>
  <si>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</si>
  <si>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</si>
  <si>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</si>
  <si>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</si>
  <si>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</si>
  <si>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</si>
  <si>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</si>
  <si>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</si>
  <si>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</si>
  <si>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</si>
  <si>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</si>
  <si>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</si>
  <si>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</si>
  <si>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</si>
  <si>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</si>
  <si>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</si>
  <si>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</si>
  <si>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</si>
  <si>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</si>
  <si>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</si>
  <si>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</si>
  <si>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</si>
  <si>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</si>
  <si>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</si>
  <si>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</si>
  <si>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</si>
  <si>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</si>
  <si>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</si>
  <si>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</si>
  <si>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</si>
  <si>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</si>
  <si>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</si>
  <si>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</si>
  <si>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</si>
  <si>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</si>
  <si>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</si>
  <si>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</si>
  <si>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</si>
  <si>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</si>
  <si>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</si>
  <si>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</si>
  <si>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</si>
  <si>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</si>
  <si>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</si>
  <si>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</si>
  <si>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</si>
  <si>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</si>
  <si>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</si>
  <si>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</si>
  <si>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</si>
  <si>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</si>
  <si>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</si>
  <si>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</si>
  <si>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</si>
  <si>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</si>
  <si>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</si>
  <si>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</si>
  <si>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</si>
  <si>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</si>
  <si>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</si>
  <si>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</si>
  <si>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</si>
  <si>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</si>
  <si>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</si>
  <si>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</si>
  <si>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</si>
  <si>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</si>
  <si>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</si>
  <si>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</si>
  <si>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</si>
  <si>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</si>
  <si>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</si>
  <si>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</si>
  <si>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</si>
  <si>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</si>
  <si>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</si>
  <si>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</si>
  <si>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</si>
  <si>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</si>
  <si>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</si>
  <si>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</si>
  <si>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</si>
  <si>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</si>
  <si>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</si>
  <si>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</si>
  <si>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</si>
  <si>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</si>
  <si>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</si>
  <si>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</si>
  <si>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</si>
  <si>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</si>
  <si>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</si>
  <si>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</si>
  <si>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</si>
  <si>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</si>
  <si>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</si>
  <si>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</si>
  <si>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</si>
  <si>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</si>
  <si>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</si>
  <si>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</si>
  <si>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</si>
  <si>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</si>
  <si>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</si>
  <si>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</si>
  <si>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</si>
  <si>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</si>
  <si>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</si>
  <si>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</si>
  <si>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</si>
  <si>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</si>
  <si>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</si>
  <si>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</si>
  <si>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</si>
  <si>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</si>
  <si>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</si>
  <si>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</si>
  <si>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</si>
  <si>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</si>
  <si>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</si>
  <si>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</si>
  <si>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</si>
  <si>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</si>
  <si>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</si>
  <si>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</si>
  <si>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</si>
  <si>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</si>
  <si>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</si>
  <si>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</si>
  <si>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</si>
  <si>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</si>
  <si>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</si>
  <si>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</si>
  <si>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</si>
  <si>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</si>
  <si>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</si>
  <si>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</si>
  <si>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</si>
  <si>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</si>
  <si>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</si>
  <si>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愛知県刈谷市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</si>
  <si>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</si>
  <si>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</si>
  <si>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</si>
  <si>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</si>
  <si>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</si>
  <si>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</si>
  <si>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</si>
  <si>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</si>
  <si>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</si>
  <si>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</si>
  <si>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</si>
  <si>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</si>
  <si>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</si>
  <si>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</si>
  <si>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</si>
  <si>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</si>
  <si>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</si>
  <si>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</si>
  <si>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</si>
  <si>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</si>
  <si>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</si>
  <si>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</si>
  <si>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</si>
  <si>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</si>
  <si>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</si>
  <si>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</si>
  <si>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</si>
  <si>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</si>
  <si>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</si>
  <si>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</si>
  <si>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</si>
  <si>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</si>
  <si>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</si>
  <si>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</si>
  <si>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</si>
  <si>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</si>
  <si>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</si>
  <si>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</si>
  <si>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</si>
  <si>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刈谷小垣江駅東部土地区画整理事業特別会計</t>
    <phoneticPr fontId="5"/>
  </si>
  <si>
    <t>法非適用企業</t>
    <phoneticPr fontId="5"/>
  </si>
  <si>
    <t>刈谷野田北部土地区画整理事業特別会計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</si>
  <si>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</si>
  <si>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</si>
  <si>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</si>
  <si>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</si>
  <si>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</si>
  <si>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</si>
  <si>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</si>
  <si>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</si>
  <si>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</si>
  <si>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</si>
  <si>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</si>
  <si>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</si>
  <si>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</si>
  <si>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</si>
  <si>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</si>
  <si>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</si>
  <si>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</si>
  <si>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</si>
  <si>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</si>
  <si>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</si>
  <si>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</si>
  <si>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</si>
  <si>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</si>
  <si>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</si>
  <si>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</si>
  <si>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</si>
  <si>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</si>
  <si>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</si>
  <si>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</si>
  <si>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</si>
  <si>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</si>
  <si>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</si>
  <si>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</si>
  <si>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</si>
  <si>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</si>
  <si>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</si>
  <si>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</si>
  <si>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</si>
  <si>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</si>
  <si>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</si>
  <si>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</si>
  <si>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</si>
  <si>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</si>
  <si>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</si>
  <si>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</si>
  <si>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</si>
  <si>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</si>
  <si>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</si>
  <si>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</si>
  <si>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</si>
  <si>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</si>
  <si>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</si>
  <si>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</si>
  <si>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</si>
  <si>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</si>
  <si>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</si>
  <si>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</si>
  <si>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</si>
  <si>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</si>
  <si>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</si>
  <si>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</si>
  <si>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</si>
  <si>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</si>
  <si>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</si>
  <si>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</si>
  <si>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</si>
  <si>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</si>
  <si>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</si>
  <si>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</si>
  <si>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</si>
  <si>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</si>
  <si>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</si>
  <si>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</si>
  <si>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</si>
  <si>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</si>
  <si>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</si>
  <si>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</si>
  <si>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</si>
  <si>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</si>
  <si>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</si>
  <si>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</si>
  <si>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</si>
  <si>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</si>
  <si>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</si>
  <si>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</si>
  <si>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</si>
  <si>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</si>
  <si>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</si>
  <si>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</si>
  <si>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</si>
  <si>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</si>
  <si>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</si>
  <si>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</si>
  <si>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</si>
  <si>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</si>
  <si>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</si>
  <si>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</si>
  <si>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</si>
  <si>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</si>
  <si>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</si>
  <si>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</si>
  <si>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</si>
  <si>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</si>
  <si>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</si>
  <si>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</si>
  <si>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</si>
  <si>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</si>
  <si>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</si>
  <si>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</si>
  <si>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</si>
  <si>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</si>
  <si>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</si>
  <si>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</si>
  <si>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</si>
  <si>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</si>
  <si>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</si>
  <si>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</si>
  <si>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</si>
  <si>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</si>
  <si>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</si>
  <si>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</si>
  <si>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</si>
  <si>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</si>
  <si>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</si>
  <si>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</si>
  <si>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</si>
  <si>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</si>
  <si>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</si>
  <si>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</si>
  <si>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</si>
  <si>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</si>
  <si>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</si>
  <si>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</si>
  <si>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</si>
  <si>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</si>
  <si>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2.99</t>
  </si>
  <si>
    <t>▲ 0.83</t>
  </si>
  <si>
    <t>水道事業会計</t>
  </si>
  <si>
    <t>一般会計</t>
  </si>
  <si>
    <t>下水道事業会計</t>
  </si>
  <si>
    <t>刈谷小垣江駅東部土地区画整理事業特別会計</t>
  </si>
  <si>
    <t>介護保険特別会計</t>
  </si>
  <si>
    <t>国民健康保険特別会計</t>
  </si>
  <si>
    <t>刈谷野田北部土地区画整理事業特別会計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</si>
  <si>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</si>
  <si>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</si>
  <si>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</si>
  <si>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</si>
  <si>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</si>
  <si>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</si>
  <si>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</si>
  <si>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</si>
  <si>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</si>
  <si>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衣浦東部広域連合</t>
    <rPh sb="0" eb="4">
      <t>キヌウラトウブ</t>
    </rPh>
    <rPh sb="4" eb="8">
      <t>コウイキレンゴウ</t>
    </rPh>
    <phoneticPr fontId="38"/>
  </si>
  <si>
    <t>刈谷知立環境組合</t>
    <rPh sb="0" eb="8">
      <t>カリヤチリュウカンキョウクミアイ</t>
    </rPh>
    <phoneticPr fontId="38"/>
  </si>
  <si>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38"/>
  </si>
  <si>
    <t>愛知県後期高齢者医療広域連合（後期高齢者医療特別会計）</t>
    <rPh sb="0" eb="3">
      <t>アイチケン</t>
    </rPh>
    <rPh sb="3" eb="8">
      <t>コウキコウレイシャ</t>
    </rPh>
    <rPh sb="8" eb="10">
      <t>イリョウ</t>
    </rPh>
    <rPh sb="10" eb="14">
      <t>コウイキレンゴウ</t>
    </rPh>
    <rPh sb="15" eb="20">
      <t>コウキコウレイシャ</t>
    </rPh>
    <rPh sb="20" eb="22">
      <t>イリョウ</t>
    </rPh>
    <rPh sb="22" eb="26">
      <t>トクベツカイケイ</t>
    </rPh>
    <phoneticPr fontId="38"/>
  </si>
  <si>
    <t>刈谷市土地開発公社</t>
    <rPh sb="0" eb="3">
      <t>カリヤシ</t>
    </rPh>
    <rPh sb="3" eb="9">
      <t>トチカイハツコウシャ</t>
    </rPh>
    <phoneticPr fontId="2"/>
  </si>
  <si>
    <t>刈谷知立みらい電力株式会社</t>
    <rPh sb="0" eb="2">
      <t>カリヤ</t>
    </rPh>
    <rPh sb="2" eb="4">
      <t>チリュウ</t>
    </rPh>
    <rPh sb="7" eb="9">
      <t>デンリョク</t>
    </rPh>
    <rPh sb="9" eb="13">
      <t>カブシキガイシャ</t>
    </rPh>
    <phoneticPr fontId="2"/>
  </si>
  <si>
    <t>公共施設維持保全基金</t>
    <rPh sb="0" eb="8">
      <t>コウキョウシセツイジホゼン</t>
    </rPh>
    <rPh sb="8" eb="10">
      <t>キキン</t>
    </rPh>
    <phoneticPr fontId="5"/>
  </si>
  <si>
    <t>都市交通施設整備基金</t>
    <rPh sb="0" eb="6">
      <t>トシコウツウシセツ</t>
    </rPh>
    <rPh sb="6" eb="10">
      <t>セイビキキン</t>
    </rPh>
    <phoneticPr fontId="5"/>
  </si>
  <si>
    <t>亀城公園等整備基金</t>
    <rPh sb="0" eb="5">
      <t>キジョウコウエントウ</t>
    </rPh>
    <rPh sb="5" eb="9">
      <t>セイビキキン</t>
    </rPh>
    <phoneticPr fontId="5"/>
  </si>
  <si>
    <t>産業立地促進基金積立金</t>
    <rPh sb="0" eb="4">
      <t>サンギョウリッチ</t>
    </rPh>
    <rPh sb="4" eb="8">
      <t>ソクシンキキン</t>
    </rPh>
    <rPh sb="8" eb="11">
      <t>ツミタテキン</t>
    </rPh>
    <phoneticPr fontId="5"/>
  </si>
  <si>
    <t>魅力あふれる公園づくり基金積立金</t>
    <rPh sb="0" eb="2">
      <t>ミリョク</t>
    </rPh>
    <rPh sb="6" eb="8">
      <t>コウエン</t>
    </rPh>
    <rPh sb="11" eb="13">
      <t>キキン</t>
    </rPh>
    <rPh sb="13" eb="16">
      <t>ツミタテキン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</si>
</sst>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D757-456D-A745-546510DD3F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63808</c:v>
                </c:pt>
                <c:pt idx="1">
                  <c:v>70977</c:v>
                </c:pt>
                <c:pt idx="2">
                  <c:v>58638</c:v>
                </c:pt>
                <c:pt idx="3">
                  <c:v>60188</c:v>
                </c:pt>
                <c:pt idx="4">
                  <c:v>71078</c:v>
                </c:pt>
              </c:numCache>
            </c:numRef>
          </c:val>
          <c:smooth val="0"/>
          <c:extLst>
            <c:ext xmlns:c16="http://schemas.microsoft.com/office/drawing/2014/chart" uri="{C3380CC4-5D6E-409C-BE32-E72D297353CC}">
              <c16:uniqueId val="{00000001-D757-456D-A745-546510DD3F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14.04</c:v>
                </c:pt>
                <c:pt idx="1">
                  <c:v>13.43</c:v>
                </c:pt>
                <c:pt idx="2">
                  <c:v>12.71</c:v>
                </c:pt>
                <c:pt idx="3">
                  <c:v>9.67</c:v>
                </c:pt>
                <c:pt idx="4">
                  <c:v>9.0399999999999991</c:v>
                </c:pt>
              </c:numCache>
            </c:numRef>
          </c:val>
          <c:extLst>
            <c:ext xmlns:c16="http://schemas.microsoft.com/office/drawing/2014/chart" uri="{C3380CC4-5D6E-409C-BE32-E72D297353CC}">
              <c16:uniqueId val="{00000000-9D19-4717-9C1F-9F73DE7BDB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22.29</c:v>
                </c:pt>
                <c:pt idx="1">
                  <c:v>20.02</c:v>
                </c:pt>
                <c:pt idx="2">
                  <c:v>21.25</c:v>
                </c:pt>
                <c:pt idx="3">
                  <c:v>21.31</c:v>
                </c:pt>
                <c:pt idx="4">
                  <c:v>21.06</c:v>
                </c:pt>
              </c:numCache>
            </c:numRef>
          </c:val>
          <c:extLst>
            <c:ext xmlns:c16="http://schemas.microsoft.com/office/drawing/2014/chart" uri="{C3380CC4-5D6E-409C-BE32-E72D297353CC}">
              <c16:uniqueId val="{00000001-9D19-4717-9C1F-9F73DE7BDB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-2.99</c:v>
                </c:pt>
                <c:pt idx="2">
                  <c:v>0.45</c:v>
                </c:pt>
                <c:pt idx="3">
                  <c:v>-0.83</c:v>
                </c:pt>
                <c:pt idx="4">
                  <c:v>1.02</c:v>
                </c:pt>
              </c:numCache>
            </c:numRef>
          </c:val>
          <c:smooth val="0"/>
          <c:extLst>
            <c:ext xmlns:c16="http://schemas.microsoft.com/office/drawing/2014/chart" uri="{C3380CC4-5D6E-409C-BE32-E72D297353CC}">
              <c16:uniqueId val="{00000002-9D19-4717-9C1F-9F73DE7BDB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C5-4890-8172-11AF2CFF40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C5-4890-8172-11AF2CFF40D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26C5-4890-8172-11AF2CFF40D2}"/>
            </c:ext>
          </c:extLst>
        </c:ser>
        <c:ser>
          <c:idx val="3"/>
          <c:order val="3"/>
          <c:tx>
            <c:strRef>
              <c:f>データシート!$A$30</c:f>
              <c:strCache>
                <c:ptCount val="1"/>
                <c:pt idx="0">
                  <c:v>刈谷野田北部土地区画整理事業特別会計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0.35</c:v>
                </c:pt>
                <c:pt idx="4">
                  <c:v>#N/A</c:v>
                </c:pt>
                <c:pt idx="5">
                  <c:v>0.22</c:v>
                </c:pt>
                <c:pt idx="6">
                  <c:v>#N/A</c:v>
                </c:pt>
                <c:pt idx="7">
                  <c:v>0.12</c:v>
                </c:pt>
                <c:pt idx="8">
                  <c:v>#N/A</c:v>
                </c:pt>
                <c:pt idx="9">
                  <c:v>0.16</c:v>
                </c:pt>
              </c:numCache>
            </c:numRef>
          </c:val>
          <c:extLst>
            <c:ext xmlns:c16="http://schemas.microsoft.com/office/drawing/2014/chart" uri="{C3380CC4-5D6E-409C-BE32-E72D297353CC}">
              <c16:uniqueId val="{00000003-26C5-4890-8172-11AF2CFF40D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2.4300000000000002</c:v>
                </c:pt>
                <c:pt idx="2">
                  <c:v>#N/A</c:v>
                </c:pt>
                <c:pt idx="3">
                  <c:v>1.91</c:v>
                </c:pt>
                <c:pt idx="4">
                  <c:v>#N/A</c:v>
                </c:pt>
                <c:pt idx="5">
                  <c:v>0.85</c:v>
                </c:pt>
                <c:pt idx="6">
                  <c:v>#N/A</c:v>
                </c:pt>
                <c:pt idx="7">
                  <c:v>0.28000000000000003</c:v>
                </c:pt>
                <c:pt idx="8">
                  <c:v>#N/A</c:v>
                </c:pt>
                <c:pt idx="9">
                  <c:v>0.43</c:v>
                </c:pt>
              </c:numCache>
            </c:numRef>
          </c:val>
          <c:extLst>
            <c:ext xmlns:c16="http://schemas.microsoft.com/office/drawing/2014/chart" uri="{C3380CC4-5D6E-409C-BE32-E72D297353CC}">
              <c16:uniqueId val="{00000004-26C5-4890-8172-11AF2CFF40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0.66</c:v>
                </c:pt>
                <c:pt idx="4">
                  <c:v>#N/A</c:v>
                </c:pt>
                <c:pt idx="5">
                  <c:v>0.9</c:v>
                </c:pt>
                <c:pt idx="6">
                  <c:v>#N/A</c:v>
                </c:pt>
                <c:pt idx="7">
                  <c:v>0.85</c:v>
                </c:pt>
                <c:pt idx="8">
                  <c:v>#N/A</c:v>
                </c:pt>
                <c:pt idx="9">
                  <c:v>0.83</c:v>
                </c:pt>
              </c:numCache>
            </c:numRef>
          </c:val>
          <c:extLst>
            <c:ext xmlns:c16="http://schemas.microsoft.com/office/drawing/2014/chart" uri="{C3380CC4-5D6E-409C-BE32-E72D297353CC}">
              <c16:uniqueId val="{00000005-26C5-4890-8172-11AF2CFF40D2}"/>
            </c:ext>
          </c:extLst>
        </c:ser>
        <c:ser>
          <c:idx val="6"/>
          <c:order val="6"/>
          <c:tx>
            <c:strRef>
              <c:f>データシート!$A$33</c:f>
              <c:strCache>
                <c:ptCount val="1"/>
                <c:pt idx="0">
                  <c:v>刈谷小垣江駅東部土地区画整理事業特別会計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2.2400000000000002</c:v>
                </c:pt>
                <c:pt idx="2">
                  <c:v>#N/A</c:v>
                </c:pt>
                <c:pt idx="3">
                  <c:v>2.2599999999999998</c:v>
                </c:pt>
                <c:pt idx="4">
                  <c:v>#N/A</c:v>
                </c:pt>
                <c:pt idx="5">
                  <c:v>1.97</c:v>
                </c:pt>
                <c:pt idx="6">
                  <c:v>#N/A</c:v>
                </c:pt>
                <c:pt idx="7">
                  <c:v>1.76</c:v>
                </c:pt>
                <c:pt idx="8">
                  <c:v>#N/A</c:v>
                </c:pt>
                <c:pt idx="9">
                  <c:v>1.57</c:v>
                </c:pt>
              </c:numCache>
            </c:numRef>
          </c:val>
          <c:extLst>
            <c:ext xmlns:c16="http://schemas.microsoft.com/office/drawing/2014/chart" uri="{C3380CC4-5D6E-409C-BE32-E72D297353CC}">
              <c16:uniqueId val="{00000006-26C5-4890-8172-11AF2CFF40D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0.77</c:v>
                </c:pt>
                <c:pt idx="2">
                  <c:v>#N/A</c:v>
                </c:pt>
                <c:pt idx="3">
                  <c:v>1.03</c:v>
                </c:pt>
                <c:pt idx="4">
                  <c:v>#N/A</c:v>
                </c:pt>
                <c:pt idx="5">
                  <c:v>1.41</c:v>
                </c:pt>
                <c:pt idx="6">
                  <c:v>#N/A</c:v>
                </c:pt>
                <c:pt idx="7">
                  <c:v>1.69</c:v>
                </c:pt>
                <c:pt idx="8">
                  <c:v>#N/A</c:v>
                </c:pt>
                <c:pt idx="9">
                  <c:v>2.12</c:v>
                </c:pt>
              </c:numCache>
            </c:numRef>
          </c:val>
          <c:extLst>
            <c:ext xmlns:c16="http://schemas.microsoft.com/office/drawing/2014/chart" uri="{C3380CC4-5D6E-409C-BE32-E72D297353CC}">
              <c16:uniqueId val="{00000007-26C5-4890-8172-11AF2CFF40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14.04</c:v>
                </c:pt>
                <c:pt idx="2">
                  <c:v>#N/A</c:v>
                </c:pt>
                <c:pt idx="3">
                  <c:v>13.43</c:v>
                </c:pt>
                <c:pt idx="4">
                  <c:v>#N/A</c:v>
                </c:pt>
                <c:pt idx="5">
                  <c:v>12.7</c:v>
                </c:pt>
                <c:pt idx="6">
                  <c:v>#N/A</c:v>
                </c:pt>
                <c:pt idx="7">
                  <c:v>9.66</c:v>
                </c:pt>
                <c:pt idx="8">
                  <c:v>#N/A</c:v>
                </c:pt>
                <c:pt idx="9">
                  <c:v>9.0399999999999991</c:v>
                </c:pt>
              </c:numCache>
            </c:numRef>
          </c:val>
          <c:extLst>
            <c:ext xmlns:c16="http://schemas.microsoft.com/office/drawing/2014/chart" uri="{C3380CC4-5D6E-409C-BE32-E72D297353CC}">
              <c16:uniqueId val="{00000008-26C5-4890-8172-11AF2CFF40D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16.53</c:v>
                </c:pt>
                <c:pt idx="2">
                  <c:v>#N/A</c:v>
                </c:pt>
                <c:pt idx="3">
                  <c:v>16.82</c:v>
                </c:pt>
                <c:pt idx="4">
                  <c:v>#N/A</c:v>
                </c:pt>
                <c:pt idx="5">
                  <c:v>16.07</c:v>
                </c:pt>
                <c:pt idx="6">
                  <c:v>#N/A</c:v>
                </c:pt>
                <c:pt idx="7">
                  <c:v>15.47</c:v>
                </c:pt>
                <c:pt idx="8">
                  <c:v>#N/A</c:v>
                </c:pt>
                <c:pt idx="9">
                  <c:v>14.58</c:v>
                </c:pt>
              </c:numCache>
            </c:numRef>
          </c:val>
          <c:extLst>
            <c:ext xmlns:c16="http://schemas.microsoft.com/office/drawing/2014/chart" uri="{C3380CC4-5D6E-409C-BE32-E72D297353CC}">
              <c16:uniqueId val="{00000009-26C5-4890-8172-11AF2CFF40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2894</c:v>
                </c:pt>
                <c:pt idx="5">
                  <c:v>2818</c:v>
                </c:pt>
                <c:pt idx="8">
                  <c:v>2513</c:v>
                </c:pt>
                <c:pt idx="11">
                  <c:v>2384</c:v>
                </c:pt>
                <c:pt idx="14">
                  <c:v>2196</c:v>
                </c:pt>
              </c:numCache>
            </c:numRef>
          </c:val>
          <c:extLst>
            <c:ext xmlns:c16="http://schemas.microsoft.com/office/drawing/2014/chart" uri="{C3380CC4-5D6E-409C-BE32-E72D297353CC}">
              <c16:uniqueId val="{00000000-0C2B-4C35-B7A4-4396D62037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2B-4C35-B7A4-4396D62037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2B-4C35-B7A4-4396D62037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417</c:v>
                </c:pt>
                <c:pt idx="3">
                  <c:v>363</c:v>
                </c:pt>
                <c:pt idx="6">
                  <c:v>276</c:v>
                </c:pt>
                <c:pt idx="9">
                  <c:v>144</c:v>
                </c:pt>
                <c:pt idx="12">
                  <c:v>72</c:v>
                </c:pt>
              </c:numCache>
            </c:numRef>
          </c:val>
          <c:extLst>
            <c:ext xmlns:c16="http://schemas.microsoft.com/office/drawing/2014/chart" uri="{C3380CC4-5D6E-409C-BE32-E72D297353CC}">
              <c16:uniqueId val="{00000003-0C2B-4C35-B7A4-4396D62037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508</c:v>
                </c:pt>
                <c:pt idx="3">
                  <c:v>492</c:v>
                </c:pt>
                <c:pt idx="6">
                  <c:v>349</c:v>
                </c:pt>
                <c:pt idx="9">
                  <c:v>517</c:v>
                </c:pt>
                <c:pt idx="12">
                  <c:v>541</c:v>
                </c:pt>
              </c:numCache>
            </c:numRef>
          </c:val>
          <c:extLst>
            <c:ext xmlns:c16="http://schemas.microsoft.com/office/drawing/2014/chart" uri="{C3380CC4-5D6E-409C-BE32-E72D297353CC}">
              <c16:uniqueId val="{00000004-0C2B-4C35-B7A4-4396D62037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2B-4C35-B7A4-4396D62037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2B-4C35-B7A4-4396D62037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1185</c:v>
                </c:pt>
                <c:pt idx="3">
                  <c:v>1279</c:v>
                </c:pt>
                <c:pt idx="6">
                  <c:v>1324</c:v>
                </c:pt>
                <c:pt idx="9">
                  <c:v>1343</c:v>
                </c:pt>
                <c:pt idx="12">
                  <c:v>1392</c:v>
                </c:pt>
              </c:numCache>
            </c:numRef>
          </c:val>
          <c:extLst>
            <c:ext xmlns:c16="http://schemas.microsoft.com/office/drawing/2014/chart" uri="{C3380CC4-5D6E-409C-BE32-E72D297353CC}">
              <c16:uniqueId val="{00000007-0C2B-4C35-B7A4-4396D62037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-784</c:v>
                </c:pt>
                <c:pt idx="2">
                  <c:v>#N/A</c:v>
                </c:pt>
                <c:pt idx="3">
                  <c:v>#N/A</c:v>
                </c:pt>
                <c:pt idx="4">
                  <c:v>-684</c:v>
                </c:pt>
                <c:pt idx="5">
                  <c:v>#N/A</c:v>
                </c:pt>
                <c:pt idx="6">
                  <c:v>#N/A</c:v>
                </c:pt>
                <c:pt idx="7">
                  <c:v>-564</c:v>
                </c:pt>
                <c:pt idx="8">
                  <c:v>#N/A</c:v>
                </c:pt>
                <c:pt idx="9">
                  <c:v>#N/A</c:v>
                </c:pt>
                <c:pt idx="10">
                  <c:v>-380</c:v>
                </c:pt>
                <c:pt idx="11">
                  <c:v>#N/A</c:v>
                </c:pt>
                <c:pt idx="12">
                  <c:v>#N/A</c:v>
                </c:pt>
                <c:pt idx="13">
                  <c:v>-191</c:v>
                </c:pt>
                <c:pt idx="14">
                  <c:v>#N/A</c:v>
                </c:pt>
              </c:numCache>
            </c:numRef>
          </c:val>
          <c:smooth val="0"/>
          <c:extLst>
            <c:ext xmlns:c16="http://schemas.microsoft.com/office/drawing/2014/chart" uri="{C3380CC4-5D6E-409C-BE32-E72D297353CC}">
              <c16:uniqueId val="{00000008-0C2B-4C35-B7A4-4396D62037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16051</c:v>
                </c:pt>
                <c:pt idx="5">
                  <c:v>14528</c:v>
                </c:pt>
                <c:pt idx="8">
                  <c:v>13084</c:v>
                </c:pt>
                <c:pt idx="11">
                  <c:v>11851</c:v>
                </c:pt>
                <c:pt idx="14">
                  <c:v>10585</c:v>
                </c:pt>
              </c:numCache>
            </c:numRef>
          </c:val>
          <c:extLst>
            <c:ext xmlns:c16="http://schemas.microsoft.com/office/drawing/2014/chart" uri="{C3380CC4-5D6E-409C-BE32-E72D297353CC}">
              <c16:uniqueId val="{00000000-DD0F-4814-A8DD-5A0F623D5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5725</c:v>
                </c:pt>
                <c:pt idx="5">
                  <c:v>5126</c:v>
                </c:pt>
                <c:pt idx="8">
                  <c:v>4792</c:v>
                </c:pt>
                <c:pt idx="11">
                  <c:v>4582</c:v>
                </c:pt>
                <c:pt idx="14">
                  <c:v>4589</c:v>
                </c:pt>
              </c:numCache>
            </c:numRef>
          </c:val>
          <c:extLst>
            <c:ext xmlns:c16="http://schemas.microsoft.com/office/drawing/2014/chart" uri="{C3380CC4-5D6E-409C-BE32-E72D297353CC}">
              <c16:uniqueId val="{00000001-DD0F-4814-A8DD-5A0F623D5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24927</c:v>
                </c:pt>
                <c:pt idx="5">
                  <c:v>23661</c:v>
                </c:pt>
                <c:pt idx="8">
                  <c:v>24232</c:v>
                </c:pt>
                <c:pt idx="11">
                  <c:v>23865</c:v>
                </c:pt>
                <c:pt idx="14">
                  <c:v>24707</c:v>
                </c:pt>
              </c:numCache>
            </c:numRef>
          </c:val>
          <c:extLst>
            <c:ext xmlns:c16="http://schemas.microsoft.com/office/drawing/2014/chart" uri="{C3380CC4-5D6E-409C-BE32-E72D297353CC}">
              <c16:uniqueId val="{00000002-DD0F-4814-A8DD-5A0F623D5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0F-4814-A8DD-5A0F623D5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0F-4814-A8DD-5A0F623D5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0F-4814-A8DD-5A0F623D5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5294</c:v>
                </c:pt>
                <c:pt idx="3">
                  <c:v>5531</c:v>
                </c:pt>
                <c:pt idx="6">
                  <c:v>5572</c:v>
                </c:pt>
                <c:pt idx="9">
                  <c:v>5972</c:v>
                </c:pt>
                <c:pt idx="12">
                  <c:v>6172</c:v>
                </c:pt>
              </c:numCache>
            </c:numRef>
          </c:val>
          <c:extLst>
            <c:ext xmlns:c16="http://schemas.microsoft.com/office/drawing/2014/chart" uri="{C3380CC4-5D6E-409C-BE32-E72D297353CC}">
              <c16:uniqueId val="{00000006-DD0F-4814-A8DD-5A0F623D5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874</c:v>
                </c:pt>
                <c:pt idx="3">
                  <c:v>845</c:v>
                </c:pt>
                <c:pt idx="6">
                  <c:v>604</c:v>
                </c:pt>
                <c:pt idx="9">
                  <c:v>575</c:v>
                </c:pt>
                <c:pt idx="12">
                  <c:v>542</c:v>
                </c:pt>
              </c:numCache>
            </c:numRef>
          </c:val>
          <c:extLst>
            <c:ext xmlns:c16="http://schemas.microsoft.com/office/drawing/2014/chart" uri="{C3380CC4-5D6E-409C-BE32-E72D297353CC}">
              <c16:uniqueId val="{00000007-DD0F-4814-A8DD-5A0F623D5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4956</c:v>
                </c:pt>
                <c:pt idx="3">
                  <c:v>4434</c:v>
                </c:pt>
                <c:pt idx="6">
                  <c:v>5923</c:v>
                </c:pt>
                <c:pt idx="9">
                  <c:v>4060</c:v>
                </c:pt>
                <c:pt idx="12">
                  <c:v>4161</c:v>
                </c:pt>
              </c:numCache>
            </c:numRef>
          </c:val>
          <c:extLst>
            <c:ext xmlns:c16="http://schemas.microsoft.com/office/drawing/2014/chart" uri="{C3380CC4-5D6E-409C-BE32-E72D297353CC}">
              <c16:uniqueId val="{00000008-DD0F-4814-A8DD-5A0F623D5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D0F-4814-A8DD-5A0F623D5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10074</c:v>
                </c:pt>
                <c:pt idx="3">
                  <c:v>9618</c:v>
                </c:pt>
                <c:pt idx="6">
                  <c:v>9726</c:v>
                </c:pt>
                <c:pt idx="9">
                  <c:v>9739</c:v>
                </c:pt>
                <c:pt idx="12">
                  <c:v>10954</c:v>
                </c:pt>
              </c:numCache>
            </c:numRef>
          </c:val>
          <c:extLst>
            <c:ext xmlns:c16="http://schemas.microsoft.com/office/drawing/2014/chart" uri="{C3380CC4-5D6E-409C-BE32-E72D297353CC}">
              <c16:uniqueId val="{0000000A-DD0F-4814-A8DD-5A0F623D51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0F-4814-A8DD-5A0F623D51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7981</c:v>
                </c:pt>
                <c:pt idx="1">
                  <c:v>8544</c:v>
                </c:pt>
                <c:pt idx="2">
                  <c:v>8993</c:v>
                </c:pt>
              </c:numCache>
            </c:numRef>
          </c:val>
          <c:extLst>
            <c:ext xmlns:c16="http://schemas.microsoft.com/office/drawing/2014/chart" uri="{C3380CC4-5D6E-409C-BE32-E72D297353CC}">
              <c16:uniqueId val="{00000000-AE0F-45B0-AFD2-14E590BE0F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E0F-45B0-AFD2-14E590BE0F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15052</c:v>
                </c:pt>
                <c:pt idx="1">
                  <c:v>14616</c:v>
                </c:pt>
                <c:pt idx="2">
                  <c:v>15039</c:v>
                </c:pt>
              </c:numCache>
            </c:numRef>
          </c:val>
          <c:extLst>
            <c:ext xmlns:c16="http://schemas.microsoft.com/office/drawing/2014/chart" uri="{C3380CC4-5D6E-409C-BE32-E72D297353CC}">
              <c16:uniqueId val="{00000002-AE0F-45B0-AFD2-14E590BE0F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年度の元利償還金は、令和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年度に借り入れた</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双葉保育園大規模改造事業</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等の大型事業の償還が始まったことにより、令和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公営企業債の元利償還金に対する繰入金は、主に下水道事業の準元利償還金である。平成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年度以降は下水道事業の企業会計移行により大幅に減少している。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今後とも市債発行の抑制を基調とし、公営企業債の元利償還金に対する繰入金に注視し、現在と同水準の比率を維持できるよう努める。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一般会計等に係る地方債現在高</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すぎな作業所等整備事業や富士松市民センター大規模改造事業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の借り入れを行ったことにより、令和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年度の現在高が増加している。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年度は下水道事業会計における将来負担額が増加したため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、繰入見込額は増加した。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組合等負担等見込額</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主なものは刈谷知立環境組合によるものである。償還が進み、徐々に減少している。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年度は事業の見直しによる減額補正の実施や税収の回復等により基金への積立を実施したため、増加している。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将来負担額に対して充当可能財源が上回っているため、将来負担額は発生していない。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今後の対応</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将来負担額は発生していない状況であるが、今後とも市債発行の抑制や財政調整基金の延命化を図ることなどを基調として、健全な財政運営を堅持する。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愛知県刈谷市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公共施設維持保全計画に基づく事業の財源として公共施設維持保全基金を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万円、市道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号線他道路新設改良事業等の財源として都市交通施設整備基金を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万円取り崩した一方、事業の見直しによる減額補正の実施や税収の回復等による財源や繰越金等を活用して財政調整基金に約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万円、公共施設維持保全基金に約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万円、都市交通施設整備基金に約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の影響等を注視し、行政サービスを低下させないよう必要に応じて適正な取り崩しを行う。また、老朽化した施設の機能回復を目的とする事業や都市交通施設の整備等、今後も財政需要が増大していくことが想定されるため、各事業の進捗に応じて積み立てと取り崩しを適正に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主な基金として以下の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つが挙げられる。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公共施設維持保全基金：公共施設維持保全計画に基づき公共施設の健全かつ円滑な維持保全を図る。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道路、橋りょうその他の交通に係る施設（都市交通施設）の整備を計画的かつ効率的に整備する。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亀城公園の再整備を行うとともに、歴史博物館の建設及びその周辺施設を整備する。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公共施設維持保全基金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本計画に基づく事業に充当するため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万円を取崩したが、繰越金等を活用して約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万円を積み立てたことにより増加している。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繰越金等を活用して約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2,737</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万円を積み立てたが、市道</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01-40</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号線他道路新設改良事業等に充当するため</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万円を取崩したことにより減少している。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年度は取り崩しや繰越金等を活用した積み立てを行っておらず、ほぼ横ばいである。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公共施設維持保全基金：公共施設維持保全計画の進捗に合わせて積み立てと取り崩しを行う。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道路、橋りょうその他の交通に係る施設（都市交通施設）の整備の進捗に合わせて積み立てと取り崩しを行う。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亀城公園及びその周辺施設の整備の進捗に合わせて積み立てと取り崩しを行う。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9,294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4,891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万円の増加となっている。事業の見直しによる減額補正の実施や税収の回復等により、積み立てを行ったことが要因である。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リーマンショック後の平成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年度は市税収入が急激に落ち込んだため、行政サービスを低下させないように、当初予算において財政調整基金の繰入金を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億円とした経緯がある。このような経済の落ち込みが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年程度継続しても対応できる約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億円を目安としている。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減債基金を利用していないため増減はない。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今のところ、減債基金を利用する予定はない。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152,984
147,083
50.39
76,524,575
69,947,279
3,860,770
42,695,961
10,953,523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賃上げや好調な企業収益を反映した市民税の増及び評価替えに伴う固定資産税の増により地方税収が増加したこと等により、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年度の基準財政収入額は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1,923,512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、類似団体平均、全国平均、愛知県平均と比べて高い数値である。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今後も、物価高騰による影響等を注視し、これまで以上の事業の効率化と税の徴収強化等により、健全財政の維持に努める。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3628</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4727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106136</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783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71664</xdr:rowOff>
    </xdr:from>
    <xdr:to>
      <xdr:col>11</xdr:col>
      <xdr:colOff>31750</xdr:colOff>
      <xdr:row>36</xdr:row>
      <xdr:rowOff>106136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124278</xdr:rowOff>
    </xdr:from>
    <xdr:to>
      <xdr:col>23</xdr:col>
      <xdr:colOff>184150</xdr:colOff>
      <xdr:row>37</xdr:row>
      <xdr:rowOff>54428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45555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55336</xdr:rowOff>
    </xdr:from>
    <xdr:to>
      <xdr:col>11</xdr:col>
      <xdr:colOff>82550</xdr:colOff>
      <xdr:row>36</xdr:row>
      <xdr:rowOff>156936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167113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20864</xdr:rowOff>
    </xdr:from>
    <xdr:to>
      <xdr:col>7</xdr:col>
      <xdr:colOff>31750</xdr:colOff>
      <xdr:row>36</xdr:row>
      <xdr:rowOff>122464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132641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年度は、車両生産回復や政策保有株の売却等による法人市民税（法人税割）等の増収（＋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1,680,009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千円）や物価高騰対応重点支援地方創生臨時交付金の増加（＋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686,423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千円）等により経常収支比率が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の影響、障害者福祉サービスの利用者増に伴う給付費の増加、大型事業の財源とした市債の償還開始に伴う公債費の増加が見込まれるため、事務事業の見直しや、職員全体でのコスト削減、新たな財源の確保などの取り組みを通じて、健全財政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57573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963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156633</xdr:rowOff>
    </xdr:from>
    <xdr:to>
      <xdr:col>19</xdr:col>
      <xdr:colOff>133350</xdr:colOff>
      <xdr:row>60</xdr:row>
      <xdr:rowOff>57573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721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156633</xdr:rowOff>
    </xdr:from>
    <xdr:to>
      <xdr:col>15</xdr:col>
      <xdr:colOff>82550</xdr:colOff>
      <xdr:row>60</xdr:row>
      <xdr:rowOff>97790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721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60</xdr:row>
      <xdr:rowOff>97790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8718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51240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6773</xdr:rowOff>
    </xdr:from>
    <xdr:to>
      <xdr:col>19</xdr:col>
      <xdr:colOff>184150</xdr:colOff>
      <xdr:row>60</xdr:row>
      <xdr:rowOff>108373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118550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105833</xdr:rowOff>
    </xdr:from>
    <xdr:to>
      <xdr:col>15</xdr:col>
      <xdr:colOff>133350</xdr:colOff>
      <xdr:row>60</xdr:row>
      <xdr:rowOff>35983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46160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92287</xdr:rowOff>
    </xdr:from>
    <xdr:to>
      <xdr:col>7</xdr:col>
      <xdr:colOff>31750</xdr:colOff>
      <xdr:row>59</xdr:row>
      <xdr:rowOff>22437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32614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類似団体平均、全国平均、愛知県平均を超えている主な要因は、人件費では、職員数の増加や給与費引上げに伴う増加、物件費では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、物価高騰による給食賄材料費や光熱費が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したことが原因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今後も、行政評価制度等を活用した事務事業の見直しや、職員全体で時間外の削減に取り組む等、経費削減に努める。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35744</xdr:rowOff>
    </xdr:from>
    <xdr:to>
      <xdr:col>23</xdr:col>
      <xdr:colOff>133350</xdr:colOff>
      <xdr:row>89</xdr:row>
      <xdr:rowOff>14134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51894"/>
          <a:ext cx="838200" cy="3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35744</xdr:rowOff>
    </xdr:from>
    <xdr:to>
      <xdr:col>19</xdr:col>
      <xdr:colOff>133350</xdr:colOff>
      <xdr:row>87</xdr:row>
      <xdr:rowOff>89457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951894"/>
          <a:ext cx="889000" cy="5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66315</xdr:rowOff>
    </xdr:from>
    <xdr:to>
      <xdr:col>15</xdr:col>
      <xdr:colOff>82550</xdr:colOff>
      <xdr:row>87</xdr:row>
      <xdr:rowOff>89457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82465"/>
          <a:ext cx="889000" cy="2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156702</xdr:rowOff>
    </xdr:from>
    <xdr:to>
      <xdr:col>11</xdr:col>
      <xdr:colOff>31750</xdr:colOff>
      <xdr:row>87</xdr:row>
      <xdr:rowOff>66315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58502"/>
          <a:ext cx="889000" cy="4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134784</xdr:rowOff>
    </xdr:from>
    <xdr:to>
      <xdr:col>23</xdr:col>
      <xdr:colOff>184150</xdr:colOff>
      <xdr:row>89</xdr:row>
      <xdr:rowOff>64934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30661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1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156394</xdr:rowOff>
    </xdr:from>
    <xdr:to>
      <xdr:col>19</xdr:col>
      <xdr:colOff>184150</xdr:colOff>
      <xdr:row>87</xdr:row>
      <xdr:rowOff>86544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71321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8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38657</xdr:rowOff>
    </xdr:from>
    <xdr:to>
      <xdr:col>15</xdr:col>
      <xdr:colOff>133350</xdr:colOff>
      <xdr:row>87</xdr:row>
      <xdr:rowOff>140257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125034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4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15515</xdr:rowOff>
    </xdr:from>
    <xdr:to>
      <xdr:col>11</xdr:col>
      <xdr:colOff>82550</xdr:colOff>
      <xdr:row>87</xdr:row>
      <xdr:rowOff>117115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101892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1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105902</xdr:rowOff>
    </xdr:from>
    <xdr:to>
      <xdr:col>7</xdr:col>
      <xdr:colOff>31750</xdr:colOff>
      <xdr:row>85</xdr:row>
      <xdr:rowOff>36052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20829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本市は人事院勧告に準拠した給料表を使用しており、毎年度職員構成による数値の変動があるものの、概ね国と同水準を維持している。近隣市町村との均衡を保ちながら、引き続き適正化を図っていく。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0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05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5080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5080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増加傾向ではあるが、類似団体平均をやや上回る程度で、全国及び愛知県の平均を下回る数値である。限られた職員数でも効率的に業務を行い、市民サービスの向上に努める。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63</xdr:row>
      <xdr:rowOff>90170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2261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92710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421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170180</xdr:rowOff>
    </xdr:from>
    <xdr:to>
      <xdr:col>72</xdr:col>
      <xdr:colOff>203200</xdr:colOff>
      <xdr:row>62</xdr:row>
      <xdr:rowOff>12277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571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60</xdr:row>
      <xdr:rowOff>170180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5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近年の起債抑制策等により、前年同様に類似団体平均、全国平均、愛知県平均を大きく下回る△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今後は、大型事業の財源として借り入れた市債の償還開始に伴い、公債費比率は増加することが見込まれる。また、老朽化した校舎等の機能回復を目的とする大規模改造や、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公園整備事業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において、市債の発行に頼らざるを得ない状況となるが、国・県補助金、基金の活用等により市債の発行を必要最小限に抑え、公債費の増加の抑制に努める。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9374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9557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77410</xdr:rowOff>
    </xdr:from>
    <xdr:to>
      <xdr:col>77</xdr:col>
      <xdr:colOff>44450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496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42938</xdr:rowOff>
    </xdr:from>
    <xdr:to>
      <xdr:col>72</xdr:col>
      <xdr:colOff>203200</xdr:colOff>
      <xdr:row>36</xdr:row>
      <xdr:rowOff>77410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1513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156936</xdr:rowOff>
    </xdr:from>
    <xdr:to>
      <xdr:col>68</xdr:col>
      <xdr:colOff>152400</xdr:colOff>
      <xdr:row>36</xdr:row>
      <xdr:rowOff>42938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1576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130024</xdr:rowOff>
    </xdr:from>
    <xdr:to>
      <xdr:col>81</xdr:col>
      <xdr:colOff>95250</xdr:colOff>
      <xdr:row>37</xdr:row>
      <xdr:rowOff>60174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51301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26610</xdr:rowOff>
    </xdr:from>
    <xdr:to>
      <xdr:col>73</xdr:col>
      <xdr:colOff>44450</xdr:colOff>
      <xdr:row>36</xdr:row>
      <xdr:rowOff>128210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138387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163588</xdr:rowOff>
    </xdr:from>
    <xdr:to>
      <xdr:col>68</xdr:col>
      <xdr:colOff>203200</xdr:colOff>
      <xdr:row>36</xdr:row>
      <xdr:rowOff>93738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103915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106136</xdr:rowOff>
    </xdr:from>
    <xdr:to>
      <xdr:col>64</xdr:col>
      <xdr:colOff>152400</xdr:colOff>
      <xdr:row>36</xdr:row>
      <xdr:rowOff>36286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46463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年度をピークとし、その後は繰上償還や市債の発行を最小限に留めてきたため、将来負担比率は発生していない。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今後は、老朽化した校舎等の機能回復を目的とする大規模改造や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整備などの事業において、市債の発行に頼らざるを得ない状況となるが、基金を活用することで起債の抑制を図り、健全財政の維持に努める。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152,984
147,083
50.39
76,524,575
69,947,279
3,860,770
42,695,961
10,953,523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年度と比較して、職員数の増加による職員給の増加や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人事院勧告に伴う給与引き上げに伴う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 今後も業務の効率化により人件費の抑制に努める。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35</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30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101600</xdr:rowOff>
    </xdr:from>
    <xdr:to>
      <xdr:col>19</xdr:col>
      <xdr:colOff>187325</xdr:colOff>
      <xdr:row>34</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3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152400</xdr:rowOff>
    </xdr:from>
    <xdr:to>
      <xdr:col>15</xdr:col>
      <xdr:colOff>98425</xdr:colOff>
      <xdr:row>35</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35</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139700</xdr:rowOff>
    </xdr:from>
    <xdr:to>
      <xdr:col>24</xdr:col>
      <xdr:colOff>76200</xdr:colOff>
      <xdr:row>35</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50800</xdr:rowOff>
    </xdr:from>
    <xdr:to>
      <xdr:col>20</xdr:col>
      <xdr:colOff>38100</xdr:colOff>
      <xdr:row>34</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101600</xdr:rowOff>
    </xdr:from>
    <xdr:to>
      <xdr:col>15</xdr:col>
      <xdr:colOff>149225</xdr:colOff>
      <xdr:row>35</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6350</xdr:rowOff>
    </xdr:from>
    <xdr:to>
      <xdr:col>11</xdr:col>
      <xdr:colOff>60325</xdr:colOff>
      <xdr:row>35</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年度は、物価高騰等により給食賄材料費や光熱水費が増加したものの国の補助もあり、令和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ポイントの減少となった。今後も、行政評価制度を積極的に活用し、事務事業の見直しを行い、経費削減に努める。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356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69850</xdr:rowOff>
    </xdr:from>
    <xdr:to>
      <xdr:col>82</xdr:col>
      <xdr:colOff>107950</xdr:colOff>
      <xdr:row>21</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6703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72153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5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106426</xdr:rowOff>
    </xdr:from>
    <xdr:to>
      <xdr:col>78</xdr:col>
      <xdr:colOff>69850</xdr:colOff>
      <xdr:row>21</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706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106426</xdr:rowOff>
    </xdr:from>
    <xdr:to>
      <xdr:col>73</xdr:col>
      <xdr:colOff>180975</xdr:colOff>
      <xdr:row>21</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706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149860</xdr:rowOff>
    </xdr:from>
    <xdr:to>
      <xdr:col>69</xdr:col>
      <xdr:colOff>92075</xdr:colOff>
      <xdr:row>21</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5788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92202</xdr:rowOff>
    </xdr:from>
    <xdr:to>
      <xdr:col>78</xdr:col>
      <xdr:colOff>120650</xdr:colOff>
      <xdr:row>22</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6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7129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77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55626</xdr:rowOff>
    </xdr:from>
    <xdr:to>
      <xdr:col>74</xdr:col>
      <xdr:colOff>31750</xdr:colOff>
      <xdr:row>21</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142003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74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55626</xdr:rowOff>
    </xdr:from>
    <xdr:to>
      <xdr:col>69</xdr:col>
      <xdr:colOff>142875</xdr:colOff>
      <xdr:row>21</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142003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74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99060</xdr:rowOff>
    </xdr:from>
    <xdr:to>
      <xdr:col>65</xdr:col>
      <xdr:colOff>53975</xdr:colOff>
      <xdr:row>21</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減少し、全国平均、愛知県平均を下回っている。扶助費に占める割合としては、児童手当や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訓練等給付事業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が高く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物価高騰に伴う給付金の支給等も増加している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、児童福祉や高齢者福祉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に係る費用が一定の水準で増加するものと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36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31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118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道路補修などの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維持補修費を抑制したため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ポイント減少した。引き続き、類似団体平均、全国平均、愛知県平均を下回っているが、主に国民健康保険会計等の特別会計への繰出金が占めているため、特別会計の健全かつ適切な財政運営に努める。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45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116857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6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22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年度は衣浦東部広域連合や刈谷知立環境組合への分担金が増加したことに加え、社会福祉協議会やにぎわいオフィスへの補助額が増加したことにより令和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福祉サービスに関連する団体への補助等において補助金の増加傾向が見られるため、引き続き経費のチェックを進めるとともに、補助金や負担金等の更なる見直しを図り、経費の削減に努める。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36</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15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36</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0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132443</xdr:rowOff>
    </xdr:from>
    <xdr:to>
      <xdr:col>73</xdr:col>
      <xdr:colOff>180975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0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113393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1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92528</xdr:rowOff>
    </xdr:from>
    <xdr:to>
      <xdr:col>78</xdr:col>
      <xdr:colOff>120650</xdr:colOff>
      <xdr:row>37</xdr:row>
      <xdr:rowOff>22678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81643</xdr:rowOff>
    </xdr:from>
    <xdr:to>
      <xdr:col>74</xdr:col>
      <xdr:colOff>31750</xdr:colOff>
      <xdr:row>37</xdr:row>
      <xdr:rowOff>11793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年度末市債残高約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億円をピークに、その後は繰上償還の実施や市債の発行を最小限に留めてきたことにより、類似団体平均、全国平均、愛知県平均を大きく下回っている。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今後大規模な事業が本格化する中でも、引き続き新規の市債の発行については、必要最小限に抑えることにより、健全な財政運営に努める。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66040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38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66040</xdr:rowOff>
    </xdr:from>
    <xdr:to>
      <xdr:col>19</xdr:col>
      <xdr:colOff>187325</xdr:colOff>
      <xdr:row>74</xdr:row>
      <xdr:rowOff>66040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53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66040</xdr:rowOff>
    </xdr:from>
    <xdr:to>
      <xdr:col>15</xdr:col>
      <xdr:colOff>98425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53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xdr:rowOff>
    </xdr:from>
    <xdr:to>
      <xdr:col>20</xdr:col>
      <xdr:colOff>38100</xdr:colOff>
      <xdr:row>74</xdr:row>
      <xdr:rowOff>116840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127017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xdr:rowOff>
    </xdr:from>
    <xdr:to>
      <xdr:col>15</xdr:col>
      <xdr:colOff>149225</xdr:colOff>
      <xdr:row>74</xdr:row>
      <xdr:rowOff>116840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127017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年度は、人件費や扶助費が増加したが、それを上回る地方税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ポイント減少した。今後も類似団体の中でも割合の高い物件費について、行政評価制度等を活用し、削減に努める。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80</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7134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130811</xdr:rowOff>
    </xdr:from>
    <xdr:to>
      <xdr:col>78</xdr:col>
      <xdr:colOff>69850</xdr:colOff>
      <xdr:row>80</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675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675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80</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153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148589</xdr:rowOff>
    </xdr:from>
    <xdr:to>
      <xdr:col>78</xdr:col>
      <xdr:colOff>120650</xdr:colOff>
      <xdr:row>80</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63516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25349</xdr:rowOff>
    </xdr:from>
    <xdr:to>
      <xdr:col>29</xdr:col>
      <xdr:colOff>127000</xdr:colOff>
      <xdr:row>15</xdr:row>
      <xdr:rowOff>140449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3274"/>
          <a:ext cx="647700" cy="28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140449</xdr:rowOff>
    </xdr:from>
    <xdr:to>
      <xdr:col>26</xdr:col>
      <xdr:colOff>50800</xdr:colOff>
      <xdr:row>16</xdr:row>
      <xdr:rowOff>46990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9824"/>
          <a:ext cx="698500" cy="7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46990</xdr:rowOff>
    </xdr:from>
    <xdr:to>
      <xdr:col>22</xdr:col>
      <xdr:colOff>114300</xdr:colOff>
      <xdr:row>16</xdr:row>
      <xdr:rowOff>121399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7815"/>
          <a:ext cx="698500" cy="7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121399</xdr:rowOff>
    </xdr:from>
    <xdr:to>
      <xdr:col>18</xdr:col>
      <xdr:colOff>177800</xdr:colOff>
      <xdr:row>17</xdr:row>
      <xdr:rowOff>62992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2224"/>
          <a:ext cx="698500" cy="113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145999</xdr:rowOff>
    </xdr:from>
    <xdr:to>
      <xdr:col>29</xdr:col>
      <xdr:colOff>177800</xdr:colOff>
      <xdr:row>14</xdr:row>
      <xdr:rowOff>76149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162526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89649</xdr:rowOff>
    </xdr:from>
    <xdr:to>
      <xdr:col>26</xdr:col>
      <xdr:colOff>101600</xdr:colOff>
      <xdr:row>16</xdr:row>
      <xdr:rowOff>19799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9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29976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167640</xdr:rowOff>
    </xdr:from>
    <xdr:to>
      <xdr:col>22</xdr:col>
      <xdr:colOff>165100</xdr:colOff>
      <xdr:row>16</xdr:row>
      <xdr:rowOff>97790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107967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70599</xdr:rowOff>
    </xdr:from>
    <xdr:to>
      <xdr:col>19</xdr:col>
      <xdr:colOff>38100</xdr:colOff>
      <xdr:row>17</xdr:row>
      <xdr:rowOff>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12192</xdr:rowOff>
    </xdr:from>
    <xdr:to>
      <xdr:col>15</xdr:col>
      <xdr:colOff>101600</xdr:colOff>
      <xdr:row>17</xdr:row>
      <xdr:rowOff>113792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123969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325234</xdr:rowOff>
    </xdr:from>
    <xdr:to>
      <xdr:col>29</xdr:col>
      <xdr:colOff>127000</xdr:colOff>
      <xdr:row>37</xdr:row>
      <xdr:rowOff>98311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49784"/>
          <a:ext cx="0" cy="9732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108488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98311</xdr:rowOff>
    </xdr:from>
    <xdr:to>
      <xdr:col>30</xdr:col>
      <xdr:colOff>25400</xdr:colOff>
      <xdr:row>37</xdr:row>
      <xdr:rowOff>98311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23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68711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325234</xdr:rowOff>
    </xdr:from>
    <xdr:to>
      <xdr:col>30</xdr:col>
      <xdr:colOff>25400</xdr:colOff>
      <xdr:row>33</xdr:row>
      <xdr:rowOff>325234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497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98311</xdr:rowOff>
    </xdr:from>
    <xdr:to>
      <xdr:col>29</xdr:col>
      <xdr:colOff>127000</xdr:colOff>
      <xdr:row>37</xdr:row>
      <xdr:rowOff>145326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3011"/>
          <a:ext cx="647700" cy="4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9555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9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164478</xdr:rowOff>
    </xdr:from>
    <xdr:to>
      <xdr:col>29</xdr:col>
      <xdr:colOff>177800</xdr:colOff>
      <xdr:row>35</xdr:row>
      <xdr:rowOff>266078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4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145326</xdr:rowOff>
    </xdr:from>
    <xdr:to>
      <xdr:col>26</xdr:col>
      <xdr:colOff>50800</xdr:colOff>
      <xdr:row>37</xdr:row>
      <xdr:rowOff>192075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70026"/>
          <a:ext cx="6985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168821</xdr:rowOff>
    </xdr:from>
    <xdr:to>
      <xdr:col>26</xdr:col>
      <xdr:colOff>101600</xdr:colOff>
      <xdr:row>35</xdr:row>
      <xdr:rowOff>270421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280598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192075</xdr:rowOff>
    </xdr:from>
    <xdr:to>
      <xdr:col>22</xdr:col>
      <xdr:colOff>114300</xdr:colOff>
      <xdr:row>37</xdr:row>
      <xdr:rowOff>221945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16775"/>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215494</xdr:rowOff>
    </xdr:from>
    <xdr:to>
      <xdr:col>22</xdr:col>
      <xdr:colOff>165100</xdr:colOff>
      <xdr:row>35</xdr:row>
      <xdr:rowOff>317094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327271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221945</xdr:rowOff>
    </xdr:from>
    <xdr:to>
      <xdr:col>18</xdr:col>
      <xdr:colOff>177800</xdr:colOff>
      <xdr:row>37</xdr:row>
      <xdr:rowOff>246367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6645"/>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218999</xdr:rowOff>
    </xdr:from>
    <xdr:to>
      <xdr:col>19</xdr:col>
      <xdr:colOff>38100</xdr:colOff>
      <xdr:row>35</xdr:row>
      <xdr:rowOff>320599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330776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300182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47511</xdr:rowOff>
    </xdr:from>
    <xdr:to>
      <xdr:col>29</xdr:col>
      <xdr:colOff>177800</xdr:colOff>
      <xdr:row>37</xdr:row>
      <xdr:rowOff>149111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127538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94526</xdr:rowOff>
    </xdr:from>
    <xdr:to>
      <xdr:col>26</xdr:col>
      <xdr:colOff>101600</xdr:colOff>
      <xdr:row>37</xdr:row>
      <xdr:rowOff>196126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9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180903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0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141275</xdr:rowOff>
    </xdr:from>
    <xdr:to>
      <xdr:col>22</xdr:col>
      <xdr:colOff>165100</xdr:colOff>
      <xdr:row>37</xdr:row>
      <xdr:rowOff>242875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6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227652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5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171145</xdr:rowOff>
    </xdr:from>
    <xdr:to>
      <xdr:col>19</xdr:col>
      <xdr:colOff>38100</xdr:colOff>
      <xdr:row>37</xdr:row>
      <xdr:rowOff>272745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257522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8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195567</xdr:rowOff>
    </xdr:from>
    <xdr:to>
      <xdr:col>15</xdr:col>
      <xdr:colOff>101600</xdr:colOff>
      <xdr:row>37</xdr:row>
      <xdr:rowOff>297167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20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281944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152,984
147,083
50.39
76,524,575
69,947,279
3,860,770
42,695,961
10,953,523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55575</xdr:rowOff>
    </xdr:from>
    <xdr:to>
      <xdr:col>24</xdr:col>
      <xdr:colOff>63500</xdr:colOff>
      <xdr:row>37</xdr:row>
      <xdr:rowOff>41897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6325"/>
          <a:ext cx="838200" cy="3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41897</xdr:rowOff>
    </xdr:from>
    <xdr:to>
      <xdr:col>19</xdr:col>
      <xdr:colOff>177800</xdr:colOff>
      <xdr:row>37</xdr:row>
      <xdr:rowOff>70015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554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70015</xdr:rowOff>
    </xdr:from>
    <xdr:to>
      <xdr:col>15</xdr:col>
      <xdr:colOff>50800</xdr:colOff>
      <xdr:row>37</xdr:row>
      <xdr:rowOff>141491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3665"/>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141491</xdr:rowOff>
    </xdr:from>
    <xdr:to>
      <xdr:col>10</xdr:col>
      <xdr:colOff>114300</xdr:colOff>
      <xdr:row>38</xdr:row>
      <xdr:rowOff>86741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5141"/>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xdr:rowOff>
    </xdr:from>
    <xdr:to>
      <xdr:col>24</xdr:col>
      <xdr:colOff>114300</xdr:colOff>
      <xdr:row>35</xdr:row>
      <xdr:rowOff>106375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27652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162547</xdr:rowOff>
    </xdr:from>
    <xdr:to>
      <xdr:col>20</xdr:col>
      <xdr:colOff>38100</xdr:colOff>
      <xdr:row>37</xdr:row>
      <xdr:rowOff>92697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83824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19215</xdr:rowOff>
    </xdr:from>
    <xdr:to>
      <xdr:col>15</xdr:col>
      <xdr:colOff>101600</xdr:colOff>
      <xdr:row>37</xdr:row>
      <xdr:rowOff>120815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111942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90691</xdr:rowOff>
    </xdr:from>
    <xdr:to>
      <xdr:col>10</xdr:col>
      <xdr:colOff>165100</xdr:colOff>
      <xdr:row>38</xdr:row>
      <xdr:rowOff>20841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11968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35941</xdr:rowOff>
    </xdr:from>
    <xdr:to>
      <xdr:col>6</xdr:col>
      <xdr:colOff>38100</xdr:colOff>
      <xdr:row>38</xdr:row>
      <xdr:rowOff>137541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128668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168210</xdr:rowOff>
    </xdr:from>
    <xdr:to>
      <xdr:col>24</xdr:col>
      <xdr:colOff>63500</xdr:colOff>
      <xdr:row>52</xdr:row>
      <xdr:rowOff>64719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40710"/>
          <a:ext cx="838200" cy="2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85848</xdr:rowOff>
    </xdr:from>
    <xdr:to>
      <xdr:col>19</xdr:col>
      <xdr:colOff>177800</xdr:colOff>
      <xdr:row>52</xdr:row>
      <xdr:rowOff>64719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829798"/>
          <a:ext cx="8890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81538</xdr:rowOff>
    </xdr:from>
    <xdr:to>
      <xdr:col>15</xdr:col>
      <xdr:colOff>50800</xdr:colOff>
      <xdr:row>51</xdr:row>
      <xdr:rowOff>85848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8825488"/>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81538</xdr:rowOff>
    </xdr:from>
    <xdr:to>
      <xdr:col>10</xdr:col>
      <xdr:colOff>114300</xdr:colOff>
      <xdr:row>54</xdr:row>
      <xdr:rowOff>26674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825488"/>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117410</xdr:rowOff>
    </xdr:from>
    <xdr:to>
      <xdr:col>24</xdr:col>
      <xdr:colOff>114300</xdr:colOff>
      <xdr:row>51</xdr:row>
      <xdr:rowOff>47560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70437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13919</xdr:rowOff>
    </xdr:from>
    <xdr:to>
      <xdr:col>20</xdr:col>
      <xdr:colOff>38100</xdr:colOff>
      <xdr:row>52</xdr:row>
      <xdr:rowOff>115519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2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132046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0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35048</xdr:rowOff>
    </xdr:from>
    <xdr:to>
      <xdr:col>15</xdr:col>
      <xdr:colOff>101600</xdr:colOff>
      <xdr:row>51</xdr:row>
      <xdr:rowOff>136648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153175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5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30738</xdr:rowOff>
    </xdr:from>
    <xdr:to>
      <xdr:col>10</xdr:col>
      <xdr:colOff>165100</xdr:colOff>
      <xdr:row>51</xdr:row>
      <xdr:rowOff>132338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7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148865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5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147324</xdr:rowOff>
    </xdr:from>
    <xdr:to>
      <xdr:col>6</xdr:col>
      <xdr:colOff>38100</xdr:colOff>
      <xdr:row>54</xdr:row>
      <xdr:rowOff>77474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94001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55880</xdr:rowOff>
    </xdr:from>
    <xdr:to>
      <xdr:col>24</xdr:col>
      <xdr:colOff>63500</xdr:colOff>
      <xdr:row>75</xdr:row>
      <xdr:rowOff>109982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14630"/>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55880</xdr:rowOff>
    </xdr:from>
    <xdr:to>
      <xdr:col>19</xdr:col>
      <xdr:colOff>177800</xdr:colOff>
      <xdr:row>75</xdr:row>
      <xdr:rowOff>98425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14630"/>
          <a:ext cx="889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36322</xdr:rowOff>
    </xdr:from>
    <xdr:to>
      <xdr:col>15</xdr:col>
      <xdr:colOff>50800</xdr:colOff>
      <xdr:row>75</xdr:row>
      <xdr:rowOff>98425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895072"/>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36322</xdr:rowOff>
    </xdr:from>
    <xdr:to>
      <xdr:col>10</xdr:col>
      <xdr:colOff>114300</xdr:colOff>
      <xdr:row>75</xdr:row>
      <xdr:rowOff>99949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95072"/>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59182</xdr:rowOff>
    </xdr:from>
    <xdr:to>
      <xdr:col>24</xdr:col>
      <xdr:colOff>114300</xdr:colOff>
      <xdr:row>75</xdr:row>
      <xdr:rowOff>160781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1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37609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9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5080</xdr:rowOff>
    </xdr:from>
    <xdr:to>
      <xdr:col>20</xdr:col>
      <xdr:colOff>38100</xdr:colOff>
      <xdr:row>75</xdr:row>
      <xdr:rowOff>106680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97807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47625</xdr:rowOff>
    </xdr:from>
    <xdr:to>
      <xdr:col>15</xdr:col>
      <xdr:colOff>101600</xdr:colOff>
      <xdr:row>75</xdr:row>
      <xdr:rowOff>149225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165752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68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156972</xdr:rowOff>
    </xdr:from>
    <xdr:to>
      <xdr:col>10</xdr:col>
      <xdr:colOff>165100</xdr:colOff>
      <xdr:row>75</xdr:row>
      <xdr:rowOff>87122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4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103649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1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49149</xdr:rowOff>
    </xdr:from>
    <xdr:to>
      <xdr:col>6</xdr:col>
      <xdr:colOff>38100</xdr:colOff>
      <xdr:row>75</xdr:row>
      <xdr:rowOff>150749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167276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90528</xdr:rowOff>
    </xdr:from>
    <xdr:to>
      <xdr:col>24</xdr:col>
      <xdr:colOff>63500</xdr:colOff>
      <xdr:row>96</xdr:row>
      <xdr:rowOff>123400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8278"/>
          <a:ext cx="838200" cy="20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123400</xdr:rowOff>
    </xdr:from>
    <xdr:to>
      <xdr:col>19</xdr:col>
      <xdr:colOff>177800</xdr:colOff>
      <xdr:row>97</xdr:row>
      <xdr:rowOff>116018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2600"/>
          <a:ext cx="889000" cy="16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1169</xdr:rowOff>
    </xdr:from>
    <xdr:to>
      <xdr:col>15</xdr:col>
      <xdr:colOff>50800</xdr:colOff>
      <xdr:row>97</xdr:row>
      <xdr:rowOff>116018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0369"/>
          <a:ext cx="889000" cy="28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1169</xdr:rowOff>
    </xdr:from>
    <xdr:to>
      <xdr:col>10</xdr:col>
      <xdr:colOff>114300</xdr:colOff>
      <xdr:row>98</xdr:row>
      <xdr:rowOff>158536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0369"/>
          <a:ext cx="889000" cy="5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39728</xdr:rowOff>
    </xdr:from>
    <xdr:to>
      <xdr:col>24</xdr:col>
      <xdr:colOff>114300</xdr:colOff>
      <xdr:row>95</xdr:row>
      <xdr:rowOff>141328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18155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0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72600</xdr:rowOff>
    </xdr:from>
    <xdr:to>
      <xdr:col>20</xdr:col>
      <xdr:colOff>38100</xdr:colOff>
      <xdr:row>97</xdr:row>
      <xdr:rowOff>2750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165327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65218</xdr:rowOff>
    </xdr:from>
    <xdr:to>
      <xdr:col>15</xdr:col>
      <xdr:colOff>101600</xdr:colOff>
      <xdr:row>97</xdr:row>
      <xdr:rowOff>166818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157945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121819</xdr:rowOff>
    </xdr:from>
    <xdr:to>
      <xdr:col>10</xdr:col>
      <xdr:colOff>165100</xdr:colOff>
      <xdr:row>96</xdr:row>
      <xdr:rowOff>51969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43096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107736</xdr:rowOff>
    </xdr:from>
    <xdr:to>
      <xdr:col>6</xdr:col>
      <xdr:colOff>38100</xdr:colOff>
      <xdr:row>99</xdr:row>
      <xdr:rowOff>37886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29013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75285</xdr:rowOff>
    </xdr:from>
    <xdr:to>
      <xdr:col>55</xdr:col>
      <xdr:colOff>0</xdr:colOff>
      <xdr:row>38</xdr:row>
      <xdr:rowOff>99644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90385"/>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70600</xdr:rowOff>
    </xdr:from>
    <xdr:to>
      <xdr:col>50</xdr:col>
      <xdr:colOff>114300</xdr:colOff>
      <xdr:row>38</xdr:row>
      <xdr:rowOff>75285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85700"/>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70600</xdr:rowOff>
    </xdr:from>
    <xdr:to>
      <xdr:col>45</xdr:col>
      <xdr:colOff>177800</xdr:colOff>
      <xdr:row>38</xdr:row>
      <xdr:rowOff>125323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5700"/>
          <a:ext cx="8890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96038</xdr:rowOff>
    </xdr:from>
    <xdr:to>
      <xdr:col>41</xdr:col>
      <xdr:colOff>50800</xdr:colOff>
      <xdr:row>38</xdr:row>
      <xdr:rowOff>125323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39538"/>
          <a:ext cx="889000" cy="140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48844</xdr:rowOff>
    </xdr:from>
    <xdr:to>
      <xdr:col>55</xdr:col>
      <xdr:colOff>50800</xdr:colOff>
      <xdr:row>38</xdr:row>
      <xdr:rowOff>150444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27271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24485</xdr:rowOff>
    </xdr:from>
    <xdr:to>
      <xdr:col>50</xdr:col>
      <xdr:colOff>165100</xdr:colOff>
      <xdr:row>38</xdr:row>
      <xdr:rowOff>126085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117212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3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19800</xdr:rowOff>
    </xdr:from>
    <xdr:to>
      <xdr:col>46</xdr:col>
      <xdr:colOff>38100</xdr:colOff>
      <xdr:row>38</xdr:row>
      <xdr:rowOff>121400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112527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74523</xdr:rowOff>
    </xdr:from>
    <xdr:to>
      <xdr:col>41</xdr:col>
      <xdr:colOff>101600</xdr:colOff>
      <xdr:row>39</xdr:row>
      <xdr:rowOff>4673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167250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45238</xdr:rowOff>
    </xdr:from>
    <xdr:to>
      <xdr:col>36</xdr:col>
      <xdr:colOff>165100</xdr:colOff>
      <xdr:row>30</xdr:row>
      <xdr:rowOff>146838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163365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100114</xdr:rowOff>
    </xdr:from>
    <xdr:to>
      <xdr:col>55</xdr:col>
      <xdr:colOff>0</xdr:colOff>
      <xdr:row>54</xdr:row>
      <xdr:rowOff>136119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86964"/>
          <a:ext cx="838200" cy="2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107122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136119</xdr:rowOff>
    </xdr:from>
    <xdr:to>
      <xdr:col>50</xdr:col>
      <xdr:colOff>114300</xdr:colOff>
      <xdr:row>54</xdr:row>
      <xdr:rowOff>165646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94419"/>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102038</xdr:rowOff>
    </xdr:from>
    <xdr:to>
      <xdr:col>45</xdr:col>
      <xdr:colOff>177800</xdr:colOff>
      <xdr:row>54</xdr:row>
      <xdr:rowOff>165646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88888"/>
          <a:ext cx="889000" cy="2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102038</xdr:rowOff>
    </xdr:from>
    <xdr:to>
      <xdr:col>41</xdr:col>
      <xdr:colOff>50800</xdr:colOff>
      <xdr:row>54</xdr:row>
      <xdr:rowOff>67158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88888"/>
          <a:ext cx="889000" cy="13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148976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49314</xdr:rowOff>
    </xdr:from>
    <xdr:to>
      <xdr:col>55</xdr:col>
      <xdr:colOff>50800</xdr:colOff>
      <xdr:row>53</xdr:row>
      <xdr:rowOff>150914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72191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85319</xdr:rowOff>
    </xdr:from>
    <xdr:to>
      <xdr:col>50</xdr:col>
      <xdr:colOff>165100</xdr:colOff>
      <xdr:row>55</xdr:row>
      <xdr:rowOff>15469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31996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1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114846</xdr:rowOff>
    </xdr:from>
    <xdr:to>
      <xdr:col>46</xdr:col>
      <xdr:colOff>38100</xdr:colOff>
      <xdr:row>55</xdr:row>
      <xdr:rowOff>44996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61523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4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51238</xdr:rowOff>
    </xdr:from>
    <xdr:to>
      <xdr:col>41</xdr:col>
      <xdr:colOff>101600</xdr:colOff>
      <xdr:row>53</xdr:row>
      <xdr:rowOff>152838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169365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16358</xdr:rowOff>
    </xdr:from>
    <xdr:to>
      <xdr:col>36</xdr:col>
      <xdr:colOff>165100</xdr:colOff>
      <xdr:row>54</xdr:row>
      <xdr:rowOff>117958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134485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123736</xdr:rowOff>
    </xdr:from>
    <xdr:to>
      <xdr:col>55</xdr:col>
      <xdr:colOff>0</xdr:colOff>
      <xdr:row>76</xdr:row>
      <xdr:rowOff>30011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82486"/>
          <a:ext cx="8382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72508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0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123736</xdr:rowOff>
    </xdr:from>
    <xdr:to>
      <xdr:col>50</xdr:col>
      <xdr:colOff>114300</xdr:colOff>
      <xdr:row>75</xdr:row>
      <xdr:rowOff>136652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82486"/>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36564</xdr:rowOff>
    </xdr:from>
    <xdr:to>
      <xdr:col>45</xdr:col>
      <xdr:colOff>177800</xdr:colOff>
      <xdr:row>75</xdr:row>
      <xdr:rowOff>136652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380964"/>
          <a:ext cx="889000" cy="6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36564</xdr:rowOff>
    </xdr:from>
    <xdr:to>
      <xdr:col>41</xdr:col>
      <xdr:colOff>50800</xdr:colOff>
      <xdr:row>72</xdr:row>
      <xdr:rowOff>108191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380964"/>
          <a:ext cx="8890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40847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8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150661</xdr:rowOff>
    </xdr:from>
    <xdr:to>
      <xdr:col>55</xdr:col>
      <xdr:colOff>50800</xdr:colOff>
      <xdr:row>76</xdr:row>
      <xdr:rowOff>80811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2087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72936</xdr:rowOff>
    </xdr:from>
    <xdr:to>
      <xdr:col>50</xdr:col>
      <xdr:colOff>165100</xdr:colOff>
      <xdr:row>76</xdr:row>
      <xdr:rowOff>3085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19613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85852</xdr:rowOff>
    </xdr:from>
    <xdr:to>
      <xdr:col>46</xdr:col>
      <xdr:colOff>38100</xdr:colOff>
      <xdr:row>76</xdr:row>
      <xdr:rowOff>16002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32529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157214</xdr:rowOff>
    </xdr:from>
    <xdr:to>
      <xdr:col>41</xdr:col>
      <xdr:colOff>101600</xdr:colOff>
      <xdr:row>72</xdr:row>
      <xdr:rowOff>87364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3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103891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1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57391</xdr:rowOff>
    </xdr:from>
    <xdr:to>
      <xdr:col>36</xdr:col>
      <xdr:colOff>165100</xdr:colOff>
      <xdr:row>72</xdr:row>
      <xdr:rowOff>158991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4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4068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61291</xdr:rowOff>
    </xdr:from>
    <xdr:to>
      <xdr:col>55</xdr:col>
      <xdr:colOff>0</xdr:colOff>
      <xdr:row>97</xdr:row>
      <xdr:rowOff>59657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49041"/>
          <a:ext cx="838200" cy="3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153547</xdr:rowOff>
    </xdr:from>
    <xdr:to>
      <xdr:col>50</xdr:col>
      <xdr:colOff>114300</xdr:colOff>
      <xdr:row>97</xdr:row>
      <xdr:rowOff>59657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12747"/>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153547</xdr:rowOff>
    </xdr:from>
    <xdr:to>
      <xdr:col>45</xdr:col>
      <xdr:colOff>177800</xdr:colOff>
      <xdr:row>98</xdr:row>
      <xdr:rowOff>28829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12747"/>
          <a:ext cx="889000" cy="2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28829</xdr:rowOff>
    </xdr:from>
    <xdr:to>
      <xdr:col>41</xdr:col>
      <xdr:colOff>50800</xdr:colOff>
      <xdr:row>99</xdr:row>
      <xdr:rowOff>63054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30929"/>
          <a:ext cx="889000" cy="20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10491</xdr:rowOff>
    </xdr:from>
    <xdr:to>
      <xdr:col>55</xdr:col>
      <xdr:colOff>50800</xdr:colOff>
      <xdr:row>95</xdr:row>
      <xdr:rowOff>112091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33368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8857</xdr:rowOff>
    </xdr:from>
    <xdr:to>
      <xdr:col>50</xdr:col>
      <xdr:colOff>165100</xdr:colOff>
      <xdr:row>97</xdr:row>
      <xdr:rowOff>110457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101584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3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102747</xdr:rowOff>
    </xdr:from>
    <xdr:to>
      <xdr:col>46</xdr:col>
      <xdr:colOff>38100</xdr:colOff>
      <xdr:row>97</xdr:row>
      <xdr:rowOff>32897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49424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3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149479</xdr:rowOff>
    </xdr:from>
    <xdr:to>
      <xdr:col>41</xdr:col>
      <xdr:colOff>101600</xdr:colOff>
      <xdr:row>98</xdr:row>
      <xdr:rowOff>79629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96156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12254</xdr:rowOff>
    </xdr:from>
    <xdr:to>
      <xdr:col>36</xdr:col>
      <xdr:colOff>165100</xdr:colOff>
      <xdr:row>99</xdr:row>
      <xdr:rowOff>113854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98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104981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707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103147</xdr:rowOff>
    </xdr:from>
    <xdr:to>
      <xdr:col>85</xdr:col>
      <xdr:colOff>127000</xdr:colOff>
      <xdr:row>77</xdr:row>
      <xdr:rowOff>110393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04797"/>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110393</xdr:rowOff>
    </xdr:from>
    <xdr:to>
      <xdr:col>81</xdr:col>
      <xdr:colOff>50800</xdr:colOff>
      <xdr:row>77</xdr:row>
      <xdr:rowOff>112542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31204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112542</xdr:rowOff>
    </xdr:from>
    <xdr:to>
      <xdr:col>76</xdr:col>
      <xdr:colOff>114300</xdr:colOff>
      <xdr:row>77</xdr:row>
      <xdr:rowOff>119377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14192"/>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119377</xdr:rowOff>
    </xdr:from>
    <xdr:to>
      <xdr:col>71</xdr:col>
      <xdr:colOff>177800</xdr:colOff>
      <xdr:row>77</xdr:row>
      <xdr:rowOff>133641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32102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52347</xdr:rowOff>
    </xdr:from>
    <xdr:to>
      <xdr:col>85</xdr:col>
      <xdr:colOff>177800</xdr:colOff>
      <xdr:row>77</xdr:row>
      <xdr:rowOff>153947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138724</xdr:rowOff>
    </xdr:from>
    <xdr:ext cx="469744"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59593</xdr:rowOff>
    </xdr:from>
    <xdr:to>
      <xdr:col>81</xdr:col>
      <xdr:colOff>101600</xdr:colOff>
      <xdr:row>77</xdr:row>
      <xdr:rowOff>161193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152320</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46428" y="133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61742</xdr:rowOff>
    </xdr:from>
    <xdr:to>
      <xdr:col>76</xdr:col>
      <xdr:colOff>165100</xdr:colOff>
      <xdr:row>77</xdr:row>
      <xdr:rowOff>163342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154469</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57428" y="133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68577</xdr:rowOff>
    </xdr:from>
    <xdr:to>
      <xdr:col>72</xdr:col>
      <xdr:colOff>38100</xdr:colOff>
      <xdr:row>77</xdr:row>
      <xdr:rowOff>170177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161304</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68428" y="1336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82841</xdr:rowOff>
    </xdr:from>
    <xdr:to>
      <xdr:col>67</xdr:col>
      <xdr:colOff>101600</xdr:colOff>
      <xdr:row>78</xdr:row>
      <xdr:rowOff>12991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4118</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79428" y="133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151321</xdr:rowOff>
    </xdr:from>
    <xdr:to>
      <xdr:col>85</xdr:col>
      <xdr:colOff>127000</xdr:colOff>
      <xdr:row>96</xdr:row>
      <xdr:rowOff>121641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39071"/>
          <a:ext cx="838200" cy="1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62433</xdr:rowOff>
    </xdr:from>
    <xdr:to>
      <xdr:col>81</xdr:col>
      <xdr:colOff>50800</xdr:colOff>
      <xdr:row>96</xdr:row>
      <xdr:rowOff>121641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21633"/>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62433</xdr:rowOff>
    </xdr:from>
    <xdr:to>
      <xdr:col>76</xdr:col>
      <xdr:colOff>114300</xdr:colOff>
      <xdr:row>97</xdr:row>
      <xdr:rowOff>79502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21633"/>
          <a:ext cx="889000" cy="1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81445</xdr:rowOff>
    </xdr:from>
    <xdr:to>
      <xdr:col>71</xdr:col>
      <xdr:colOff>177800</xdr:colOff>
      <xdr:row>97</xdr:row>
      <xdr:rowOff>79502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540645"/>
          <a:ext cx="889000" cy="1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100521</xdr:rowOff>
    </xdr:from>
    <xdr:to>
      <xdr:col>85</xdr:col>
      <xdr:colOff>177800</xdr:colOff>
      <xdr:row>96</xdr:row>
      <xdr:rowOff>30671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78948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70841</xdr:rowOff>
    </xdr:from>
    <xdr:to>
      <xdr:col>81</xdr:col>
      <xdr:colOff>101600</xdr:colOff>
      <xdr:row>97</xdr:row>
      <xdr:rowOff>991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163568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11633</xdr:rowOff>
    </xdr:from>
    <xdr:to>
      <xdr:col>76</xdr:col>
      <xdr:colOff>165100</xdr:colOff>
      <xdr:row>96</xdr:row>
      <xdr:rowOff>113233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104360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28702</xdr:rowOff>
    </xdr:from>
    <xdr:to>
      <xdr:col>72</xdr:col>
      <xdr:colOff>38100</xdr:colOff>
      <xdr:row>97</xdr:row>
      <xdr:rowOff>130302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121429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7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30645</xdr:rowOff>
    </xdr:from>
    <xdr:to>
      <xdr:col>67</xdr:col>
      <xdr:colOff>101600</xdr:colOff>
      <xdr:row>96</xdr:row>
      <xdr:rowOff>132245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4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148772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2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38227</xdr:rowOff>
    </xdr:from>
    <xdr:to>
      <xdr:col>116</xdr:col>
      <xdr:colOff>63500</xdr:colOff>
      <xdr:row>34</xdr:row>
      <xdr:rowOff>55372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867527"/>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38227</xdr:rowOff>
    </xdr:from>
    <xdr:to>
      <xdr:col>111</xdr:col>
      <xdr:colOff>177800</xdr:colOff>
      <xdr:row>34</xdr:row>
      <xdr:rowOff>101473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867527"/>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101473</xdr:rowOff>
    </xdr:from>
    <xdr:to>
      <xdr:col>107</xdr:col>
      <xdr:colOff>50800</xdr:colOff>
      <xdr:row>34</xdr:row>
      <xdr:rowOff>121031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930773"/>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121031</xdr:rowOff>
    </xdr:from>
    <xdr:to>
      <xdr:col>102</xdr:col>
      <xdr:colOff>114300</xdr:colOff>
      <xdr:row>34</xdr:row>
      <xdr:rowOff>157226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9503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4572</xdr:rowOff>
    </xdr:from>
    <xdr:to>
      <xdr:col>116</xdr:col>
      <xdr:colOff>114300</xdr:colOff>
      <xdr:row>34</xdr:row>
      <xdr:rowOff>106172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8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27449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158877</xdr:rowOff>
    </xdr:from>
    <xdr:to>
      <xdr:col>112</xdr:col>
      <xdr:colOff>38100</xdr:colOff>
      <xdr:row>34</xdr:row>
      <xdr:rowOff>89027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8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105554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5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50673</xdr:rowOff>
    </xdr:from>
    <xdr:to>
      <xdr:col>107</xdr:col>
      <xdr:colOff>101600</xdr:colOff>
      <xdr:row>34</xdr:row>
      <xdr:rowOff>152273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8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168800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65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70231</xdr:rowOff>
    </xdr:from>
    <xdr:to>
      <xdr:col>102</xdr:col>
      <xdr:colOff>165100</xdr:colOff>
      <xdr:row>35</xdr:row>
      <xdr:rowOff>381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16908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106426</xdr:rowOff>
    </xdr:from>
    <xdr:to>
      <xdr:col>98</xdr:col>
      <xdr:colOff>38100</xdr:colOff>
      <xdr:row>35</xdr:row>
      <xdr:rowOff>36576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53103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88494</xdr:rowOff>
    </xdr:from>
    <xdr:to>
      <xdr:col>116</xdr:col>
      <xdr:colOff>63500</xdr:colOff>
      <xdr:row>58</xdr:row>
      <xdr:rowOff>91694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3259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91694</xdr:rowOff>
    </xdr:from>
    <xdr:to>
      <xdr:col>111</xdr:col>
      <xdr:colOff>177800</xdr:colOff>
      <xdr:row>58</xdr:row>
      <xdr:rowOff>100190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5794"/>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84036</xdr:rowOff>
    </xdr:from>
    <xdr:to>
      <xdr:col>107</xdr:col>
      <xdr:colOff>50800</xdr:colOff>
      <xdr:row>58</xdr:row>
      <xdr:rowOff>100190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28136"/>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69291</xdr:rowOff>
    </xdr:from>
    <xdr:to>
      <xdr:col>102</xdr:col>
      <xdr:colOff>114300</xdr:colOff>
      <xdr:row>58</xdr:row>
      <xdr:rowOff>84036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3391"/>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37694</xdr:rowOff>
    </xdr:from>
    <xdr:to>
      <xdr:col>116</xdr:col>
      <xdr:colOff>114300</xdr:colOff>
      <xdr:row>58</xdr:row>
      <xdr:rowOff>139294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124071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9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40894</xdr:rowOff>
    </xdr:from>
    <xdr:to>
      <xdr:col>112</xdr:col>
      <xdr:colOff>38100</xdr:colOff>
      <xdr:row>58</xdr:row>
      <xdr:rowOff>142494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133621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49390</xdr:rowOff>
    </xdr:from>
    <xdr:to>
      <xdr:col>107</xdr:col>
      <xdr:colOff>101600</xdr:colOff>
      <xdr:row>58</xdr:row>
      <xdr:rowOff>150990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142117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33236</xdr:rowOff>
    </xdr:from>
    <xdr:to>
      <xdr:col>102</xdr:col>
      <xdr:colOff>165100</xdr:colOff>
      <xdr:row>58</xdr:row>
      <xdr:rowOff>134836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125963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18491</xdr:rowOff>
    </xdr:from>
    <xdr:to>
      <xdr:col>98</xdr:col>
      <xdr:colOff>38100</xdr:colOff>
      <xdr:row>58</xdr:row>
      <xdr:rowOff>120091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111218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165760</xdr:rowOff>
    </xdr:from>
    <xdr:to>
      <xdr:col>116</xdr:col>
      <xdr:colOff>63500</xdr:colOff>
      <xdr:row>77</xdr:row>
      <xdr:rowOff>145186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9596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145186</xdr:rowOff>
    </xdr:from>
    <xdr:to>
      <xdr:col>111</xdr:col>
      <xdr:colOff>177800</xdr:colOff>
      <xdr:row>78</xdr:row>
      <xdr:rowOff>5893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4683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5893</xdr:rowOff>
    </xdr:from>
    <xdr:to>
      <xdr:col>107</xdr:col>
      <xdr:colOff>50800</xdr:colOff>
      <xdr:row>78</xdr:row>
      <xdr:rowOff>100267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78993"/>
          <a:ext cx="8890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96038</xdr:rowOff>
    </xdr:from>
    <xdr:to>
      <xdr:col>102</xdr:col>
      <xdr:colOff>114300</xdr:colOff>
      <xdr:row>78</xdr:row>
      <xdr:rowOff>100267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46913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114960</xdr:rowOff>
    </xdr:from>
    <xdr:to>
      <xdr:col>116</xdr:col>
      <xdr:colOff>114300</xdr:colOff>
      <xdr:row>77</xdr:row>
      <xdr:rowOff>45110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93387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94386</xdr:rowOff>
    </xdr:from>
    <xdr:to>
      <xdr:col>112</xdr:col>
      <xdr:colOff>38100</xdr:colOff>
      <xdr:row>78</xdr:row>
      <xdr:rowOff>24536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15663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126543</xdr:rowOff>
    </xdr:from>
    <xdr:to>
      <xdr:col>107</xdr:col>
      <xdr:colOff>101600</xdr:colOff>
      <xdr:row>78</xdr:row>
      <xdr:rowOff>56693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47820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2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49467</xdr:rowOff>
    </xdr:from>
    <xdr:to>
      <xdr:col>102</xdr:col>
      <xdr:colOff>165100</xdr:colOff>
      <xdr:row>78</xdr:row>
      <xdr:rowOff>151067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142194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45238</xdr:rowOff>
    </xdr:from>
    <xdr:to>
      <xdr:col>98</xdr:col>
      <xdr:colOff>38100</xdr:colOff>
      <xdr:row>78</xdr:row>
      <xdr:rowOff>146838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137965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457,220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最も大きな割合を占めているのは扶助費で、前年度と比較して住民一人当たり、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制度改正に伴う児童手当支給の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障害児通所支援事業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及び訓練等給付事業の対象者の増加が主な理由である。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次に大きな割合を占めているのは物件費で、前年度と比較して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している。これは、物価高騰の影響による委託費の増加や賄材料費の増加によるものである。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ウィングアリーナ刈谷等施設改修事業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すぎな作業所等整備事業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の施行により、前年度と比較して住民一人当たり、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10,890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維持保全計画に基づく事業や、都市基盤の充実を図るための歳出の増加が見込まれるため、行政評価制度を積極的に活用し、事務事業の見直しを行うとともに、国・県補助金等の特定財源を漏れなく確保するよう情報収集に努め、計画的に事業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152,984
147,083
50.39
76,524,575
69,947,279
3,860,770
42,695,961
10,953,523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6350</xdr:rowOff>
    </xdr:from>
    <xdr:to>
      <xdr:col>24</xdr:col>
      <xdr:colOff>63500</xdr:colOff>
      <xdr:row>31</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213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12065</xdr:rowOff>
    </xdr:from>
    <xdr:to>
      <xdr:col>19</xdr:col>
      <xdr:colOff>177800</xdr:colOff>
      <xdr:row>31</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27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12065</xdr:rowOff>
    </xdr:from>
    <xdr:to>
      <xdr:col>15</xdr:col>
      <xdr:colOff>50800</xdr:colOff>
      <xdr:row>31</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27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42545</xdr:rowOff>
    </xdr:from>
    <xdr:to>
      <xdr:col>10</xdr:col>
      <xdr:colOff>114300</xdr:colOff>
      <xdr:row>31</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5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127000</xdr:rowOff>
    </xdr:from>
    <xdr:to>
      <xdr:col>24</xdr:col>
      <xdr:colOff>114300</xdr:colOff>
      <xdr:row>31</xdr:row>
      <xdr:rowOff>57150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41927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132715</xdr:rowOff>
    </xdr:from>
    <xdr:to>
      <xdr:col>20</xdr:col>
      <xdr:colOff>38100</xdr:colOff>
      <xdr:row>31</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132715</xdr:rowOff>
    </xdr:from>
    <xdr:to>
      <xdr:col>15</xdr:col>
      <xdr:colOff>101600</xdr:colOff>
      <xdr:row>31</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79392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163195</xdr:rowOff>
    </xdr:from>
    <xdr:to>
      <xdr:col>10</xdr:col>
      <xdr:colOff>165100</xdr:colOff>
      <xdr:row>31</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109872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163195</xdr:rowOff>
    </xdr:from>
    <xdr:to>
      <xdr:col>6</xdr:col>
      <xdr:colOff>38100</xdr:colOff>
      <xdr:row>31</xdr:row>
      <xdr:rowOff>93345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109872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113182</xdr:rowOff>
    </xdr:from>
    <xdr:to>
      <xdr:col>24</xdr:col>
      <xdr:colOff>63500</xdr:colOff>
      <xdr:row>58</xdr:row>
      <xdr:rowOff>11329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5832"/>
          <a:ext cx="838200" cy="6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11329</xdr:rowOff>
    </xdr:from>
    <xdr:to>
      <xdr:col>19</xdr:col>
      <xdr:colOff>177800</xdr:colOff>
      <xdr:row>58</xdr:row>
      <xdr:rowOff>14186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542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14186</xdr:rowOff>
    </xdr:from>
    <xdr:to>
      <xdr:col>15</xdr:col>
      <xdr:colOff>50800</xdr:colOff>
      <xdr:row>58</xdr:row>
      <xdr:rowOff>96545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8286"/>
          <a:ext cx="889000" cy="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74905</xdr:rowOff>
    </xdr:from>
    <xdr:to>
      <xdr:col>10</xdr:col>
      <xdr:colOff>114300</xdr:colOff>
      <xdr:row>58</xdr:row>
      <xdr:rowOff>96545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47405"/>
          <a:ext cx="889000" cy="139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62382</xdr:rowOff>
    </xdr:from>
    <xdr:to>
      <xdr:col>24</xdr:col>
      <xdr:colOff>114300</xdr:colOff>
      <xdr:row>57</xdr:row>
      <xdr:rowOff>163982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148759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131979</xdr:rowOff>
    </xdr:from>
    <xdr:to>
      <xdr:col>20</xdr:col>
      <xdr:colOff>38100</xdr:colOff>
      <xdr:row>58</xdr:row>
      <xdr:rowOff>62129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53256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134836</xdr:rowOff>
    </xdr:from>
    <xdr:to>
      <xdr:col>15</xdr:col>
      <xdr:colOff>101600</xdr:colOff>
      <xdr:row>58</xdr:row>
      <xdr:rowOff>64986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56113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45745</xdr:rowOff>
    </xdr:from>
    <xdr:to>
      <xdr:col>10</xdr:col>
      <xdr:colOff>165100</xdr:colOff>
      <xdr:row>58</xdr:row>
      <xdr:rowOff>147345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24105</xdr:rowOff>
    </xdr:from>
    <xdr:to>
      <xdr:col>6</xdr:col>
      <xdr:colOff>38100</xdr:colOff>
      <xdr:row>50</xdr:row>
      <xdr:rowOff>125705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116832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91841</xdr:rowOff>
    </xdr:from>
    <xdr:to>
      <xdr:col>24</xdr:col>
      <xdr:colOff>63500</xdr:colOff>
      <xdr:row>75</xdr:row>
      <xdr:rowOff>98258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7691"/>
          <a:ext cx="838200" cy="34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36156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52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98258</xdr:rowOff>
    </xdr:from>
    <xdr:to>
      <xdr:col>19</xdr:col>
      <xdr:colOff>177800</xdr:colOff>
      <xdr:row>76</xdr:row>
      <xdr:rowOff>67463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57008"/>
          <a:ext cx="889000" cy="1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89571</xdr:rowOff>
    </xdr:from>
    <xdr:to>
      <xdr:col>15</xdr:col>
      <xdr:colOff>50800</xdr:colOff>
      <xdr:row>76</xdr:row>
      <xdr:rowOff>67463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48321"/>
          <a:ext cx="889000" cy="1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89571</xdr:rowOff>
    </xdr:from>
    <xdr:to>
      <xdr:col>10</xdr:col>
      <xdr:colOff>114300</xdr:colOff>
      <xdr:row>78</xdr:row>
      <xdr:rowOff>55395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48321"/>
          <a:ext cx="889000" cy="4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41041</xdr:rowOff>
    </xdr:from>
    <xdr:to>
      <xdr:col>24</xdr:col>
      <xdr:colOff>114300</xdr:colOff>
      <xdr:row>73</xdr:row>
      <xdr:rowOff>142641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63918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47458</xdr:rowOff>
    </xdr:from>
    <xdr:to>
      <xdr:col>20</xdr:col>
      <xdr:colOff>38100</xdr:colOff>
      <xdr:row>75</xdr:row>
      <xdr:rowOff>149058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140185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9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16663</xdr:rowOff>
    </xdr:from>
    <xdr:to>
      <xdr:col>15</xdr:col>
      <xdr:colOff>101600</xdr:colOff>
      <xdr:row>76</xdr:row>
      <xdr:rowOff>118263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109390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3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38771</xdr:rowOff>
    </xdr:from>
    <xdr:to>
      <xdr:col>10</xdr:col>
      <xdr:colOff>165100</xdr:colOff>
      <xdr:row>75</xdr:row>
      <xdr:rowOff>140371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9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131498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9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4595</xdr:rowOff>
    </xdr:from>
    <xdr:to>
      <xdr:col>6</xdr:col>
      <xdr:colOff>38100</xdr:colOff>
      <xdr:row>78</xdr:row>
      <xdr:rowOff>106195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97322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34925</xdr:rowOff>
    </xdr:from>
    <xdr:to>
      <xdr:col>24</xdr:col>
      <xdr:colOff>63500</xdr:colOff>
      <xdr:row>98</xdr:row>
      <xdr:rowOff>59271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37025"/>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41821</xdr:rowOff>
    </xdr:from>
    <xdr:to>
      <xdr:col>19</xdr:col>
      <xdr:colOff>177800</xdr:colOff>
      <xdr:row>98</xdr:row>
      <xdr:rowOff>59271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72471"/>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138900</xdr:rowOff>
    </xdr:from>
    <xdr:to>
      <xdr:col>15</xdr:col>
      <xdr:colOff>50800</xdr:colOff>
      <xdr:row>97</xdr:row>
      <xdr:rowOff>41821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98100"/>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138900</xdr:rowOff>
    </xdr:from>
    <xdr:to>
      <xdr:col>10</xdr:col>
      <xdr:colOff>114300</xdr:colOff>
      <xdr:row>98</xdr:row>
      <xdr:rowOff>34392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98100"/>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115447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155575</xdr:rowOff>
    </xdr:from>
    <xdr:to>
      <xdr:col>24</xdr:col>
      <xdr:colOff>114300</xdr:colOff>
      <xdr:row>98</xdr:row>
      <xdr:rowOff>85725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134002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8471</xdr:rowOff>
    </xdr:from>
    <xdr:to>
      <xdr:col>20</xdr:col>
      <xdr:colOff>38100</xdr:colOff>
      <xdr:row>98</xdr:row>
      <xdr:rowOff>110071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101198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162471</xdr:rowOff>
    </xdr:from>
    <xdr:to>
      <xdr:col>15</xdr:col>
      <xdr:colOff>101600</xdr:colOff>
      <xdr:row>97</xdr:row>
      <xdr:rowOff>92621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2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83748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88100</xdr:rowOff>
    </xdr:from>
    <xdr:to>
      <xdr:col>10</xdr:col>
      <xdr:colOff>165100</xdr:colOff>
      <xdr:row>97</xdr:row>
      <xdr:rowOff>18250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155042</xdr:rowOff>
    </xdr:from>
    <xdr:to>
      <xdr:col>6</xdr:col>
      <xdr:colOff>38100</xdr:colOff>
      <xdr:row>98</xdr:row>
      <xdr:rowOff>85192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101719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105867</xdr:rowOff>
    </xdr:from>
    <xdr:to>
      <xdr:col>55</xdr:col>
      <xdr:colOff>0</xdr:colOff>
      <xdr:row>37</xdr:row>
      <xdr:rowOff>111811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4951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110211</xdr:rowOff>
    </xdr:from>
    <xdr:to>
      <xdr:col>50</xdr:col>
      <xdr:colOff>114300</xdr:colOff>
      <xdr:row>37</xdr:row>
      <xdr:rowOff>111811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5386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110211</xdr:rowOff>
    </xdr:from>
    <xdr:to>
      <xdr:col>45</xdr:col>
      <xdr:colOff>177800</xdr:colOff>
      <xdr:row>37</xdr:row>
      <xdr:rowOff>116383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5386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98323</xdr:rowOff>
    </xdr:from>
    <xdr:to>
      <xdr:col>41</xdr:col>
      <xdr:colOff>50800</xdr:colOff>
      <xdr:row>37</xdr:row>
      <xdr:rowOff>116383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4197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55067</xdr:rowOff>
    </xdr:from>
    <xdr:to>
      <xdr:col>55</xdr:col>
      <xdr:colOff>50800</xdr:colOff>
      <xdr:row>37</xdr:row>
      <xdr:rowOff>156667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33494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61011</xdr:rowOff>
    </xdr:from>
    <xdr:to>
      <xdr:col>50</xdr:col>
      <xdr:colOff>165100</xdr:colOff>
      <xdr:row>37</xdr:row>
      <xdr:rowOff>162610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153738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49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59411</xdr:rowOff>
    </xdr:from>
    <xdr:to>
      <xdr:col>46</xdr:col>
      <xdr:colOff>38100</xdr:colOff>
      <xdr:row>37</xdr:row>
      <xdr:rowOff>161010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152137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9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65583</xdr:rowOff>
    </xdr:from>
    <xdr:to>
      <xdr:col>41</xdr:col>
      <xdr:colOff>101600</xdr:colOff>
      <xdr:row>37</xdr:row>
      <xdr:rowOff>167183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0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47523</xdr:rowOff>
    </xdr:from>
    <xdr:to>
      <xdr:col>36</xdr:col>
      <xdr:colOff>165100</xdr:colOff>
      <xdr:row>37</xdr:row>
      <xdr:rowOff>149123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140250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8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27960</xdr:rowOff>
    </xdr:from>
    <xdr:to>
      <xdr:col>55</xdr:col>
      <xdr:colOff>0</xdr:colOff>
      <xdr:row>57</xdr:row>
      <xdr:rowOff>100884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0610"/>
          <a:ext cx="8382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32303</xdr:rowOff>
    </xdr:from>
    <xdr:to>
      <xdr:col>50</xdr:col>
      <xdr:colOff>114300</xdr:colOff>
      <xdr:row>57</xdr:row>
      <xdr:rowOff>100884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0495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32303</xdr:rowOff>
    </xdr:from>
    <xdr:to>
      <xdr:col>45</xdr:col>
      <xdr:colOff>177800</xdr:colOff>
      <xdr:row>57</xdr:row>
      <xdr:rowOff>52832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04953"/>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52832</xdr:rowOff>
    </xdr:from>
    <xdr:to>
      <xdr:col>41</xdr:col>
      <xdr:colOff>50800</xdr:colOff>
      <xdr:row>57</xdr:row>
      <xdr:rowOff>94026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5482"/>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148610</xdr:rowOff>
    </xdr:from>
    <xdr:to>
      <xdr:col>55</xdr:col>
      <xdr:colOff>50800</xdr:colOff>
      <xdr:row>57</xdr:row>
      <xdr:rowOff>78760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127037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50084</xdr:rowOff>
    </xdr:from>
    <xdr:to>
      <xdr:col>50</xdr:col>
      <xdr:colOff>165100</xdr:colOff>
      <xdr:row>57</xdr:row>
      <xdr:rowOff>151684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142811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1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152953</xdr:rowOff>
    </xdr:from>
    <xdr:to>
      <xdr:col>46</xdr:col>
      <xdr:colOff>38100</xdr:colOff>
      <xdr:row>57</xdr:row>
      <xdr:rowOff>83103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74230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2032</xdr:rowOff>
    </xdr:from>
    <xdr:to>
      <xdr:col>41</xdr:col>
      <xdr:colOff>101600</xdr:colOff>
      <xdr:row>57</xdr:row>
      <xdr:rowOff>103632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94759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43226</xdr:rowOff>
    </xdr:from>
    <xdr:to>
      <xdr:col>36</xdr:col>
      <xdr:colOff>165100</xdr:colOff>
      <xdr:row>57</xdr:row>
      <xdr:rowOff>144826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135953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0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53975</xdr:rowOff>
    </xdr:from>
    <xdr:to>
      <xdr:col>55</xdr:col>
      <xdr:colOff>0</xdr:colOff>
      <xdr:row>76</xdr:row>
      <xdr:rowOff>106248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84175"/>
          <a:ext cx="8382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53975</xdr:rowOff>
    </xdr:from>
    <xdr:to>
      <xdr:col>50</xdr:col>
      <xdr:colOff>114300</xdr:colOff>
      <xdr:row>76</xdr:row>
      <xdr:rowOff>93675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8417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43917</xdr:rowOff>
    </xdr:from>
    <xdr:to>
      <xdr:col>45</xdr:col>
      <xdr:colOff>177800</xdr:colOff>
      <xdr:row>76</xdr:row>
      <xdr:rowOff>93675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074117"/>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142977</xdr:rowOff>
    </xdr:from>
    <xdr:to>
      <xdr:col>41</xdr:col>
      <xdr:colOff>50800</xdr:colOff>
      <xdr:row>76</xdr:row>
      <xdr:rowOff>43917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017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55448</xdr:rowOff>
    </xdr:from>
    <xdr:to>
      <xdr:col>55</xdr:col>
      <xdr:colOff>50800</xdr:colOff>
      <xdr:row>76</xdr:row>
      <xdr:rowOff>157048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33875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3175</xdr:rowOff>
    </xdr:from>
    <xdr:to>
      <xdr:col>50</xdr:col>
      <xdr:colOff>165100</xdr:colOff>
      <xdr:row>76</xdr:row>
      <xdr:rowOff>104775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95902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42875</xdr:rowOff>
    </xdr:from>
    <xdr:to>
      <xdr:col>46</xdr:col>
      <xdr:colOff>38100</xdr:colOff>
      <xdr:row>76</xdr:row>
      <xdr:rowOff>144475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135602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164567</xdr:rowOff>
    </xdr:from>
    <xdr:to>
      <xdr:col>41</xdr:col>
      <xdr:colOff>101600</xdr:colOff>
      <xdr:row>76</xdr:row>
      <xdr:rowOff>94717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85844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92177</xdr:rowOff>
    </xdr:from>
    <xdr:to>
      <xdr:col>36</xdr:col>
      <xdr:colOff>165100</xdr:colOff>
      <xdr:row>76</xdr:row>
      <xdr:rowOff>22327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92540</xdr:rowOff>
    </xdr:from>
    <xdr:to>
      <xdr:col>54</xdr:col>
      <xdr:colOff>189865</xdr:colOff>
      <xdr:row>97</xdr:row>
      <xdr:rowOff>96403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4490"/>
          <a:ext cx="1270" cy="103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96403</xdr:rowOff>
    </xdr:from>
    <xdr:to>
      <xdr:col>55</xdr:col>
      <xdr:colOff>88900</xdr:colOff>
      <xdr:row>97</xdr:row>
      <xdr:rowOff>96403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2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39217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92540</xdr:rowOff>
    </xdr:from>
    <xdr:to>
      <xdr:col>55</xdr:col>
      <xdr:colOff>88900</xdr:colOff>
      <xdr:row>91</xdr:row>
      <xdr:rowOff>92540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92540</xdr:rowOff>
    </xdr:from>
    <xdr:to>
      <xdr:col>55</xdr:col>
      <xdr:colOff>0</xdr:colOff>
      <xdr:row>92</xdr:row>
      <xdr:rowOff>128087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694490"/>
          <a:ext cx="838200" cy="20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76654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98227</xdr:rowOff>
    </xdr:from>
    <xdr:to>
      <xdr:col>55</xdr:col>
      <xdr:colOff>50800</xdr:colOff>
      <xdr:row>95</xdr:row>
      <xdr:rowOff>28377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128087</xdr:rowOff>
    </xdr:from>
    <xdr:to>
      <xdr:col>50</xdr:col>
      <xdr:colOff>114300</xdr:colOff>
      <xdr:row>93</xdr:row>
      <xdr:rowOff>22154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01487"/>
          <a:ext cx="8890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7724</xdr:rowOff>
    </xdr:from>
    <xdr:to>
      <xdr:col>50</xdr:col>
      <xdr:colOff>165100</xdr:colOff>
      <xdr:row>95</xdr:row>
      <xdr:rowOff>109324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9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100451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8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95397</xdr:rowOff>
    </xdr:from>
    <xdr:to>
      <xdr:col>45</xdr:col>
      <xdr:colOff>177800</xdr:colOff>
      <xdr:row>93</xdr:row>
      <xdr:rowOff>22154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525897"/>
          <a:ext cx="889000" cy="4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56598</xdr:rowOff>
    </xdr:from>
    <xdr:to>
      <xdr:col>46</xdr:col>
      <xdr:colOff>38100</xdr:colOff>
      <xdr:row>95</xdr:row>
      <xdr:rowOff>158198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149325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95397</xdr:rowOff>
    </xdr:from>
    <xdr:to>
      <xdr:col>41</xdr:col>
      <xdr:colOff>50800</xdr:colOff>
      <xdr:row>92</xdr:row>
      <xdr:rowOff>89796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525897"/>
          <a:ext cx="889000" cy="3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43821</xdr:rowOff>
    </xdr:from>
    <xdr:to>
      <xdr:col>41</xdr:col>
      <xdr:colOff>101600</xdr:colOff>
      <xdr:row>95</xdr:row>
      <xdr:rowOff>145421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136548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24068</xdr:rowOff>
    </xdr:from>
    <xdr:to>
      <xdr:col>36</xdr:col>
      <xdr:colOff>165100</xdr:colOff>
      <xdr:row>95</xdr:row>
      <xdr:rowOff>125668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116795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41740</xdr:rowOff>
    </xdr:from>
    <xdr:to>
      <xdr:col>55</xdr:col>
      <xdr:colOff>50800</xdr:colOff>
      <xdr:row>91</xdr:row>
      <xdr:rowOff>143340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6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166217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59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77287</xdr:rowOff>
    </xdr:from>
    <xdr:to>
      <xdr:col>50</xdr:col>
      <xdr:colOff>165100</xdr:colOff>
      <xdr:row>93</xdr:row>
      <xdr:rowOff>7437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23964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6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142804</xdr:rowOff>
    </xdr:from>
    <xdr:to>
      <xdr:col>46</xdr:col>
      <xdr:colOff>38100</xdr:colOff>
      <xdr:row>93</xdr:row>
      <xdr:rowOff>72954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89481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44597</xdr:rowOff>
    </xdr:from>
    <xdr:to>
      <xdr:col>41</xdr:col>
      <xdr:colOff>101600</xdr:colOff>
      <xdr:row>90</xdr:row>
      <xdr:rowOff>146197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162724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2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38996</xdr:rowOff>
    </xdr:from>
    <xdr:to>
      <xdr:col>36</xdr:col>
      <xdr:colOff>165100</xdr:colOff>
      <xdr:row>92</xdr:row>
      <xdr:rowOff>140596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8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157123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58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129984</xdr:rowOff>
    </xdr:from>
    <xdr:to>
      <xdr:col>85</xdr:col>
      <xdr:colOff>127000</xdr:colOff>
      <xdr:row>39</xdr:row>
      <xdr:rowOff>1092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45084"/>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151320</xdr:rowOff>
    </xdr:from>
    <xdr:to>
      <xdr:col>81</xdr:col>
      <xdr:colOff>50800</xdr:colOff>
      <xdr:row>39</xdr:row>
      <xdr:rowOff>1092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6642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151320</xdr:rowOff>
    </xdr:from>
    <xdr:to>
      <xdr:col>76</xdr:col>
      <xdr:colOff>114300</xdr:colOff>
      <xdr:row>39</xdr:row>
      <xdr:rowOff>27953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66420"/>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9055</xdr:rowOff>
    </xdr:from>
    <xdr:to>
      <xdr:col>71</xdr:col>
      <xdr:colOff>177800</xdr:colOff>
      <xdr:row>39</xdr:row>
      <xdr:rowOff>27953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695605"/>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79184</xdr:rowOff>
    </xdr:from>
    <xdr:to>
      <xdr:col>85</xdr:col>
      <xdr:colOff>177800</xdr:colOff>
      <xdr:row>39</xdr:row>
      <xdr:rowOff>9334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165561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121742</xdr:rowOff>
    </xdr:from>
    <xdr:to>
      <xdr:col>81</xdr:col>
      <xdr:colOff>101600</xdr:colOff>
      <xdr:row>39</xdr:row>
      <xdr:rowOff>51892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43019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100520</xdr:rowOff>
    </xdr:from>
    <xdr:to>
      <xdr:col>76</xdr:col>
      <xdr:colOff>165100</xdr:colOff>
      <xdr:row>39</xdr:row>
      <xdr:rowOff>30670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21797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148603</xdr:rowOff>
    </xdr:from>
    <xdr:to>
      <xdr:col>72</xdr:col>
      <xdr:colOff>38100</xdr:colOff>
      <xdr:row>39</xdr:row>
      <xdr:rowOff>78753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69880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5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129705</xdr:rowOff>
    </xdr:from>
    <xdr:to>
      <xdr:col>67</xdr:col>
      <xdr:colOff>101600</xdr:colOff>
      <xdr:row>39</xdr:row>
      <xdr:rowOff>59855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147114</xdr:rowOff>
    </xdr:from>
    <xdr:to>
      <xdr:col>85</xdr:col>
      <xdr:colOff>127000</xdr:colOff>
      <xdr:row>54</xdr:row>
      <xdr:rowOff>78468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33964"/>
          <a:ext cx="838200" cy="10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49664</xdr:rowOff>
    </xdr:from>
    <xdr:to>
      <xdr:col>81</xdr:col>
      <xdr:colOff>50800</xdr:colOff>
      <xdr:row>54</xdr:row>
      <xdr:rowOff>78468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07964"/>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49664</xdr:rowOff>
    </xdr:from>
    <xdr:to>
      <xdr:col>76</xdr:col>
      <xdr:colOff>114300</xdr:colOff>
      <xdr:row>56</xdr:row>
      <xdr:rowOff>76280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307964"/>
          <a:ext cx="889000" cy="3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5316</xdr:rowOff>
    </xdr:from>
    <xdr:to>
      <xdr:col>71</xdr:col>
      <xdr:colOff>177800</xdr:colOff>
      <xdr:row>56</xdr:row>
      <xdr:rowOff>76280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35066"/>
          <a:ext cx="889000" cy="24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96314</xdr:rowOff>
    </xdr:from>
    <xdr:to>
      <xdr:col>85</xdr:col>
      <xdr:colOff>177800</xdr:colOff>
      <xdr:row>54</xdr:row>
      <xdr:rowOff>26464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8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119191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3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27668</xdr:rowOff>
    </xdr:from>
    <xdr:to>
      <xdr:col>81</xdr:col>
      <xdr:colOff>101600</xdr:colOff>
      <xdr:row>54</xdr:row>
      <xdr:rowOff>129268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145795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6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170314</xdr:rowOff>
    </xdr:from>
    <xdr:to>
      <xdr:col>76</xdr:col>
      <xdr:colOff>165100</xdr:colOff>
      <xdr:row>54</xdr:row>
      <xdr:rowOff>100464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116991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3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25480</xdr:rowOff>
    </xdr:from>
    <xdr:to>
      <xdr:col>72</xdr:col>
      <xdr:colOff>38100</xdr:colOff>
      <xdr:row>56</xdr:row>
      <xdr:rowOff>127080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143607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125966</xdr:rowOff>
    </xdr:from>
    <xdr:to>
      <xdr:col>67</xdr:col>
      <xdr:colOff>101600</xdr:colOff>
      <xdr:row>55</xdr:row>
      <xdr:rowOff>56116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72643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103147</xdr:rowOff>
    </xdr:from>
    <xdr:to>
      <xdr:col>85</xdr:col>
      <xdr:colOff>127000</xdr:colOff>
      <xdr:row>97</xdr:row>
      <xdr:rowOff>110393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33797"/>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110393</xdr:rowOff>
    </xdr:from>
    <xdr:to>
      <xdr:col>81</xdr:col>
      <xdr:colOff>50800</xdr:colOff>
      <xdr:row>97</xdr:row>
      <xdr:rowOff>112542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4104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112542</xdr:rowOff>
    </xdr:from>
    <xdr:to>
      <xdr:col>76</xdr:col>
      <xdr:colOff>114300</xdr:colOff>
      <xdr:row>97</xdr:row>
      <xdr:rowOff>119377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43192"/>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119377</xdr:rowOff>
    </xdr:from>
    <xdr:to>
      <xdr:col>71</xdr:col>
      <xdr:colOff>177800</xdr:colOff>
      <xdr:row>97</xdr:row>
      <xdr:rowOff>133641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5002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52347</xdr:rowOff>
    </xdr:from>
    <xdr:to>
      <xdr:col>85</xdr:col>
      <xdr:colOff>177800</xdr:colOff>
      <xdr:row>97</xdr:row>
      <xdr:rowOff>153947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138724</xdr:rowOff>
    </xdr:from>
    <xdr:ext cx="469744"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59593</xdr:rowOff>
    </xdr:from>
    <xdr:to>
      <xdr:col>81</xdr:col>
      <xdr:colOff>101600</xdr:colOff>
      <xdr:row>97</xdr:row>
      <xdr:rowOff>161193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152320</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46428" y="167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61742</xdr:rowOff>
    </xdr:from>
    <xdr:to>
      <xdr:col>76</xdr:col>
      <xdr:colOff>165100</xdr:colOff>
      <xdr:row>97</xdr:row>
      <xdr:rowOff>163342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154469</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57428" y="1678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68577</xdr:rowOff>
    </xdr:from>
    <xdr:to>
      <xdr:col>72</xdr:col>
      <xdr:colOff>38100</xdr:colOff>
      <xdr:row>97</xdr:row>
      <xdr:rowOff>170177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161304</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68428" y="16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82841</xdr:rowOff>
    </xdr:from>
    <xdr:to>
      <xdr:col>67</xdr:col>
      <xdr:colOff>101600</xdr:colOff>
      <xdr:row>98</xdr:row>
      <xdr:rowOff>12991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4118</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79428" y="1680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構成比で最も大きな割合を占めているのは民生費で、住民一人当たり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183,431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21,393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円の増加となっている。物価高騰等の影響に直面した世帯等を支援する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物価高騰対応重点支援給付金やすぎな作業所等整備事業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の実施が主な理由である。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次に土木費で、住民一人当たり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74,563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9,055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市道０１－４０号線他道路新設改良事業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たまち公園等整備事業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が進行したことが主な理由である。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次に教育費で、住民一人当たり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70,023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富士松市民センター大規模改造事業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（仮称）逢妻川河川敷運動広場整備事業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が進行したことが主な理由である。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今後は、公共施設維持保全計画に基づく事業や、ＪＲ刈谷駅の改良など、都市基盤の充実を図るための大型事業も進行していくため、国・県補助金や基金を活用した財政運営に努める。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事業の見直しによる減額補正の実施や税収の回復等により、前年度取り崩した基金への</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積み増し</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を実施したた</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が、標準財政規模が大きくなったため、</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0.25</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0.63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ポイントの減となった。主な要因としては、継続費及び繰越明許事業費の増加に伴う翌年度繰越額の増加によるものである。</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年度は事業の見直しによる減額補正の実施や税収の回復等により、前年度取り崩した基金への</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積み増し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を実施したため黒字となった。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現状</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一般会計、特別会計、企業会計の全ての会計において赤字は生じていない。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今後の対応</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各会計において適正な財政運営、企業経営を行う。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76524575</v>
      </c>
      <c r="BO4" s="358"/>
      <c r="BP4" s="358"/>
      <c r="BQ4" s="358"/>
      <c r="BR4" s="358"/>
      <c r="BS4" s="358"/>
      <c r="BT4" s="358"/>
      <c r="BU4" s="359"/>
      <c r="BV4" s="357">
        <v>70111996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v>
      </c>
      <c r="CU4" s="364"/>
      <c r="CV4" s="364"/>
      <c r="CW4" s="364"/>
      <c r="CX4" s="364"/>
      <c r="CY4" s="364"/>
      <c r="CZ4" s="364"/>
      <c r="DA4" s="365"/>
      <c r="DB4" s="363">
        <v>9.6999999999999993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69947279</v>
      </c>
      <c r="BO5" s="395"/>
      <c r="BP5" s="395"/>
      <c r="BQ5" s="395"/>
      <c r="BR5" s="395"/>
      <c r="BS5" s="395"/>
      <c r="BT5" s="395"/>
      <c r="BU5" s="396"/>
      <c r="BV5" s="394">
        <v>63598597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83.8</v>
      </c>
      <c r="CU5" s="392"/>
      <c r="CV5" s="392"/>
      <c r="CW5" s="392"/>
      <c r="CX5" s="392"/>
      <c r="CY5" s="392"/>
      <c r="CZ5" s="392"/>
      <c r="DA5" s="393"/>
      <c r="DB5" s="391">
        <v>84.4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6577296</v>
      </c>
      <c r="BO6" s="395"/>
      <c r="BP6" s="395"/>
      <c r="BQ6" s="395"/>
      <c r="BR6" s="395"/>
      <c r="BS6" s="395"/>
      <c r="BT6" s="395"/>
      <c r="BU6" s="396"/>
      <c r="BV6" s="394">
        <v>6513399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83.8</v>
      </c>
      <c r="CU6" s="432"/>
      <c r="CV6" s="432"/>
      <c r="CW6" s="432"/>
      <c r="CX6" s="432"/>
      <c r="CY6" s="432"/>
      <c r="CZ6" s="432"/>
      <c r="DA6" s="433"/>
      <c r="DB6" s="431">
        <v>84.4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2716526</v>
      </c>
      <c r="BO7" s="395"/>
      <c r="BP7" s="395"/>
      <c r="BQ7" s="395"/>
      <c r="BR7" s="395"/>
      <c r="BS7" s="395"/>
      <c r="BT7" s="395"/>
      <c r="BU7" s="396"/>
      <c r="BV7" s="394">
        <v>2637458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42695961</v>
      </c>
      <c r="CU7" s="395"/>
      <c r="CV7" s="395"/>
      <c r="CW7" s="395"/>
      <c r="CX7" s="395"/>
      <c r="CY7" s="395"/>
      <c r="CZ7" s="395"/>
      <c r="DA7" s="396"/>
      <c r="DB7" s="394">
        <v>40085590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3860770</v>
      </c>
      <c r="BO8" s="395"/>
      <c r="BP8" s="395"/>
      <c r="BQ8" s="395"/>
      <c r="BR8" s="395"/>
      <c r="BS8" s="395"/>
      <c r="BT8" s="395"/>
      <c r="BU8" s="396"/>
      <c r="BV8" s="394">
        <v>3875941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1.27</v>
      </c>
      <c r="CU8" s="435"/>
      <c r="CV8" s="435"/>
      <c r="CW8" s="435"/>
      <c r="CX8" s="435"/>
      <c r="CY8" s="435"/>
      <c r="CZ8" s="435"/>
      <c r="DA8" s="436"/>
      <c r="DB8" s="434">
        <v>1.24</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153834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98</v>
      </c>
      <c r="AV9" s="427"/>
      <c r="AW9" s="427"/>
      <c r="AX9" s="427"/>
      <c r="AY9" s="428" t="s">
        <v>111</v>
      </c>
      <c r="AZ9" s="429"/>
      <c r="BA9" s="429"/>
      <c r="BB9" s="429"/>
      <c r="BC9" s="429"/>
      <c r="BD9" s="429"/>
      <c r="BE9" s="429"/>
      <c r="BF9" s="429"/>
      <c r="BG9" s="429"/>
      <c r="BH9" s="429"/>
      <c r="BI9" s="429"/>
      <c r="BJ9" s="429"/>
      <c r="BK9" s="429"/>
      <c r="BL9" s="429"/>
      <c r="BM9" s="430"/>
      <c r="BN9" s="394">
        <v>-15171</v>
      </c>
      <c r="BO9" s="395"/>
      <c r="BP9" s="395"/>
      <c r="BQ9" s="395"/>
      <c r="BR9" s="395"/>
      <c r="BS9" s="395"/>
      <c r="BT9" s="395"/>
      <c r="BU9" s="396"/>
      <c r="BV9" s="394">
        <v>-896230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2.5</v>
      </c>
      <c r="CU9" s="392"/>
      <c r="CV9" s="392"/>
      <c r="CW9" s="392"/>
      <c r="CX9" s="392"/>
      <c r="CY9" s="392"/>
      <c r="CZ9" s="392"/>
      <c r="DA9" s="393"/>
      <c r="DB9" s="391">
        <v>2.6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149765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450387</v>
      </c>
      <c r="BO10" s="395"/>
      <c r="BP10" s="395"/>
      <c r="BQ10" s="395"/>
      <c r="BR10" s="395"/>
      <c r="BS10" s="395"/>
      <c r="BT10" s="395"/>
      <c r="BU10" s="396"/>
      <c r="BV10" s="394">
        <v>580110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152984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1473</v>
      </c>
      <c r="BO12" s="395"/>
      <c r="BP12" s="395"/>
      <c r="BQ12" s="395"/>
      <c r="BR12" s="395"/>
      <c r="BS12" s="395"/>
      <c r="BT12" s="395"/>
      <c r="BU12" s="396"/>
      <c r="BV12" s="394">
        <v>17583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147083</v>
      </c>
      <c r="S13" s="479"/>
      <c r="T13" s="479"/>
      <c r="U13" s="479"/>
      <c r="V13" s="480"/>
      <c r="W13" s="410" t="s">
        <v>131</v>
      </c>
      <c r="X13" s="411"/>
      <c r="Y13" s="411"/>
      <c r="Z13" s="411"/>
      <c r="AA13" s="411"/>
      <c r="AB13" s="401"/>
      <c r="AC13" s="445">
        <v>802</v>
      </c>
      <c r="AD13" s="446"/>
      <c r="AE13" s="446"/>
      <c r="AF13" s="446"/>
      <c r="AG13" s="488"/>
      <c r="AH13" s="445">
        <v>858</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433743</v>
      </c>
      <c r="BO13" s="395"/>
      <c r="BP13" s="395"/>
      <c r="BQ13" s="395"/>
      <c r="BR13" s="395"/>
      <c r="BS13" s="395"/>
      <c r="BT13" s="395"/>
      <c r="BU13" s="396"/>
      <c r="BV13" s="394">
        <v>-333703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v>
      </c>
      <c r="CU13" s="392"/>
      <c r="CV13" s="392"/>
      <c r="CW13" s="392"/>
      <c r="CX13" s="392"/>
      <c r="CY13" s="392"/>
      <c r="CZ13" s="392"/>
      <c r="DA13" s="393"/>
      <c r="DB13" s="391">
        <v>-1.5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152948</v>
      </c>
      <c r="S14" s="479"/>
      <c r="T14" s="479"/>
      <c r="U14" s="479"/>
      <c r="V14" s="480"/>
      <c r="W14" s="384"/>
      <c r="X14" s="385"/>
      <c r="Y14" s="385"/>
      <c r="Z14" s="385"/>
      <c r="AA14" s="385"/>
      <c r="AB14" s="374"/>
      <c r="AC14" s="481">
        <v>1.1000000000000001</v>
      </c>
      <c r="AD14" s="482"/>
      <c r="AE14" s="482"/>
      <c r="AF14" s="482"/>
      <c r="AG14" s="483"/>
      <c r="AH14" s="481">
        <v>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147345</v>
      </c>
      <c r="S15" s="479"/>
      <c r="T15" s="479"/>
      <c r="U15" s="479"/>
      <c r="V15" s="480"/>
      <c r="W15" s="410" t="s">
        <v>137</v>
      </c>
      <c r="X15" s="411"/>
      <c r="Y15" s="411"/>
      <c r="Z15" s="411"/>
      <c r="AA15" s="411"/>
      <c r="AB15" s="401"/>
      <c r="AC15" s="445">
        <v>33052</v>
      </c>
      <c r="AD15" s="446"/>
      <c r="AE15" s="446"/>
      <c r="AF15" s="446"/>
      <c r="AG15" s="488"/>
      <c r="AH15" s="445">
        <v>34619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32960437</v>
      </c>
      <c r="BO15" s="358"/>
      <c r="BP15" s="358"/>
      <c r="BQ15" s="358"/>
      <c r="BR15" s="358"/>
      <c r="BS15" s="358"/>
      <c r="BT15" s="358"/>
      <c r="BU15" s="359"/>
      <c r="BV15" s="357">
        <v>31036925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45.3</v>
      </c>
      <c r="AD16" s="482"/>
      <c r="AE16" s="482"/>
      <c r="AF16" s="482"/>
      <c r="AG16" s="483"/>
      <c r="AH16" s="481">
        <v>46.9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24876212</v>
      </c>
      <c r="BO16" s="395"/>
      <c r="BP16" s="395"/>
      <c r="BQ16" s="395"/>
      <c r="BR16" s="395"/>
      <c r="BS16" s="395"/>
      <c r="BT16" s="395"/>
      <c r="BU16" s="396"/>
      <c r="BV16" s="394">
        <v>24154314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39169</v>
      </c>
      <c r="AD17" s="446"/>
      <c r="AE17" s="446"/>
      <c r="AF17" s="446"/>
      <c r="AG17" s="488"/>
      <c r="AH17" s="445">
        <v>38400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42695961</v>
      </c>
      <c r="BO17" s="395"/>
      <c r="BP17" s="395"/>
      <c r="BQ17" s="395"/>
      <c r="BR17" s="395"/>
      <c r="BS17" s="395"/>
      <c r="BT17" s="395"/>
      <c r="BU17" s="396"/>
      <c r="BV17" s="394">
        <v>40085590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50.39</v>
      </c>
      <c r="M18" s="518"/>
      <c r="N18" s="518"/>
      <c r="O18" s="518"/>
      <c r="P18" s="518"/>
      <c r="Q18" s="518"/>
      <c r="R18" s="519"/>
      <c r="S18" s="519"/>
      <c r="T18" s="519"/>
      <c r="U18" s="519"/>
      <c r="V18" s="520"/>
      <c r="W18" s="412"/>
      <c r="X18" s="413"/>
      <c r="Y18" s="413"/>
      <c r="Z18" s="413"/>
      <c r="AA18" s="413"/>
      <c r="AB18" s="404"/>
      <c r="AC18" s="521">
        <v>53.6</v>
      </c>
      <c r="AD18" s="522"/>
      <c r="AE18" s="522"/>
      <c r="AF18" s="522"/>
      <c r="AG18" s="523"/>
      <c r="AH18" s="521">
        <v>52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37888993</v>
      </c>
      <c r="BO18" s="395"/>
      <c r="BP18" s="395"/>
      <c r="BQ18" s="395"/>
      <c r="BR18" s="395"/>
      <c r="BS18" s="395"/>
      <c r="BT18" s="395"/>
      <c r="BU18" s="396"/>
      <c r="BV18" s="394">
        <v>34944701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3053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55227968</v>
      </c>
      <c r="BO19" s="395"/>
      <c r="BP19" s="395"/>
      <c r="BQ19" s="395"/>
      <c r="BR19" s="395"/>
      <c r="BS19" s="395"/>
      <c r="BT19" s="395"/>
      <c r="BU19" s="396"/>
      <c r="BV19" s="394">
        <v>51847316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67708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10953523</v>
      </c>
      <c r="BO22" s="358"/>
      <c r="BP22" s="358"/>
      <c r="BQ22" s="358"/>
      <c r="BR22" s="358"/>
      <c r="BS22" s="358"/>
      <c r="BT22" s="358"/>
      <c r="BU22" s="359"/>
      <c r="BV22" s="357">
        <v>9741246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3150753</v>
      </c>
      <c r="BO23" s="395"/>
      <c r="BP23" s="395"/>
      <c r="BQ23" s="395"/>
      <c r="BR23" s="395"/>
      <c r="BS23" s="395"/>
      <c r="BT23" s="395"/>
      <c r="BU23" s="396"/>
      <c r="BV23" s="394">
        <v>3219707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10110</v>
      </c>
      <c r="R24" s="446"/>
      <c r="S24" s="446"/>
      <c r="T24" s="446"/>
      <c r="U24" s="446"/>
      <c r="V24" s="488"/>
      <c r="W24" s="540"/>
      <c r="X24" s="541"/>
      <c r="Y24" s="542"/>
      <c r="Z24" s="444" t="s">
        <v>162</v>
      </c>
      <c r="AA24" s="424"/>
      <c r="AB24" s="424"/>
      <c r="AC24" s="424"/>
      <c r="AD24" s="424"/>
      <c r="AE24" s="424"/>
      <c r="AF24" s="424"/>
      <c r="AG24" s="425"/>
      <c r="AH24" s="445">
        <v>1156</v>
      </c>
      <c r="AI24" s="446"/>
      <c r="AJ24" s="446"/>
      <c r="AK24" s="446"/>
      <c r="AL24" s="488"/>
      <c r="AM24" s="445">
        <v>3338528</v>
      </c>
      <c r="AN24" s="446"/>
      <c r="AO24" s="446"/>
      <c r="AP24" s="446"/>
      <c r="AQ24" s="446"/>
      <c r="AR24" s="488"/>
      <c r="AS24" s="445">
        <v>2888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10647151</v>
      </c>
      <c r="BO24" s="395"/>
      <c r="BP24" s="395"/>
      <c r="BQ24" s="395"/>
      <c r="BR24" s="395"/>
      <c r="BS24" s="395"/>
      <c r="BT24" s="395"/>
      <c r="BU24" s="396"/>
      <c r="BV24" s="394">
        <v>9373605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8280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4575068</v>
      </c>
      <c r="BO25" s="358"/>
      <c r="BP25" s="358"/>
      <c r="BQ25" s="358"/>
      <c r="BR25" s="358"/>
      <c r="BS25" s="358"/>
      <c r="BT25" s="358"/>
      <c r="BU25" s="359"/>
      <c r="BV25" s="357">
        <v>4595970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7110</v>
      </c>
      <c r="R26" s="446"/>
      <c r="S26" s="446"/>
      <c r="T26" s="446"/>
      <c r="U26" s="446"/>
      <c r="V26" s="488"/>
      <c r="W26" s="540"/>
      <c r="X26" s="541"/>
      <c r="Y26" s="542"/>
      <c r="Z26" s="444" t="s">
        <v>168</v>
      </c>
      <c r="AA26" s="546"/>
      <c r="AB26" s="546"/>
      <c r="AC26" s="546"/>
      <c r="AD26" s="546"/>
      <c r="AE26" s="546"/>
      <c r="AF26" s="546"/>
      <c r="AG26" s="547"/>
      <c r="AH26" s="445">
        <v>25</v>
      </c>
      <c r="AI26" s="446"/>
      <c r="AJ26" s="446"/>
      <c r="AK26" s="446"/>
      <c r="AL26" s="488"/>
      <c r="AM26" s="445">
        <v>56650</v>
      </c>
      <c r="AN26" s="446"/>
      <c r="AO26" s="446"/>
      <c r="AP26" s="446"/>
      <c r="AQ26" s="446"/>
      <c r="AR26" s="488"/>
      <c r="AS26" s="445">
        <v>2266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5900</v>
      </c>
      <c r="R27" s="446"/>
      <c r="S27" s="446"/>
      <c r="T27" s="446"/>
      <c r="U27" s="446"/>
      <c r="V27" s="488"/>
      <c r="W27" s="540"/>
      <c r="X27" s="541"/>
      <c r="Y27" s="542"/>
      <c r="Z27" s="444" t="s">
        <v>171</v>
      </c>
      <c r="AA27" s="424"/>
      <c r="AB27" s="424"/>
      <c r="AC27" s="424"/>
      <c r="AD27" s="424"/>
      <c r="AE27" s="424"/>
      <c r="AF27" s="424"/>
      <c r="AG27" s="425"/>
      <c r="AH27" s="445">
        <v>9</v>
      </c>
      <c r="AI27" s="446"/>
      <c r="AJ27" s="446"/>
      <c r="AK27" s="446"/>
      <c r="AL27" s="488"/>
      <c r="AM27" s="445">
        <v>31437</v>
      </c>
      <c r="AN27" s="446"/>
      <c r="AO27" s="446"/>
      <c r="AP27" s="446"/>
      <c r="AQ27" s="446"/>
      <c r="AR27" s="488"/>
      <c r="AS27" s="445">
        <v>3493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5480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8992938</v>
      </c>
      <c r="BO28" s="358"/>
      <c r="BP28" s="358"/>
      <c r="BQ28" s="358"/>
      <c r="BR28" s="358"/>
      <c r="BS28" s="358"/>
      <c r="BT28" s="358"/>
      <c r="BU28" s="359"/>
      <c r="BV28" s="357">
        <v>8544024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26</v>
      </c>
      <c r="M29" s="446"/>
      <c r="N29" s="446"/>
      <c r="O29" s="446"/>
      <c r="P29" s="488"/>
      <c r="Q29" s="445">
        <v>4870</v>
      </c>
      <c r="R29" s="446"/>
      <c r="S29" s="446"/>
      <c r="T29" s="446"/>
      <c r="U29" s="446"/>
      <c r="V29" s="488"/>
      <c r="W29" s="543"/>
      <c r="X29" s="544"/>
      <c r="Y29" s="545"/>
      <c r="Z29" s="444" t="s">
        <v>177</v>
      </c>
      <c r="AA29" s="424"/>
      <c r="AB29" s="424"/>
      <c r="AC29" s="424"/>
      <c r="AD29" s="424"/>
      <c r="AE29" s="424"/>
      <c r="AF29" s="424"/>
      <c r="AG29" s="425"/>
      <c r="AH29" s="445">
        <v>1165</v>
      </c>
      <c r="AI29" s="446"/>
      <c r="AJ29" s="446"/>
      <c r="AK29" s="446"/>
      <c r="AL29" s="488"/>
      <c r="AM29" s="445">
        <v>3369965</v>
      </c>
      <c r="AN29" s="446"/>
      <c r="AO29" s="446"/>
      <c r="AP29" s="446"/>
      <c r="AQ29" s="446"/>
      <c r="AR29" s="488"/>
      <c r="AS29" s="445">
        <v>2893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15038549</v>
      </c>
      <c r="BO30" s="514"/>
      <c r="BP30" s="514"/>
      <c r="BQ30" s="514"/>
      <c r="BR30" s="514"/>
      <c r="BS30" s="514"/>
      <c r="BT30" s="514"/>
      <c r="BU30" s="515"/>
      <c r="BV30" s="513">
        <v>14615835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刈谷小垣江駅東部土地区画整理事業特別会計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衣浦東部広域連合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刈谷市土地開発公社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f t="shared" ref="BE35:BE43" si="1">IF(BG35="","",BE34+1)</f>
        <v>8</v>
      </c>
      <c r="BF35" s="584"/>
      <c r="BG35" s="585" t="str">
        <f>IF('各会計、関係団体の財政状況及び健全化判断比率'!B34="","",'各会計、関係団体の財政状況及び健全化判断比率'!B34)</f>
        <v>刈谷野田北部土地区画整理事業特別会計</v>
      </c>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刈谷知立環境組合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刈谷知立みらい電力株式会社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愛知県後期高齢者医療広域連合（一般会計）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愛知県後期高齢者医療広域連合（後期高齢者医療特別会計）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6SfZHOS1CXg4wYZ6K3MmY9cjx5OkArhxziFsU7mY2Uo2gxabAs/x5MJw0kuj5QGJZDsIqXcs+NXyQga6lihYA==" saltValue="7b/5jwIEGc3/93LKzHWi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 zoomScaleNormal="100" zoomScaleSheetLayoutView="100" workbookViewId="0">
      <selection activeCell="A2" sqref="A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16.53</v>
      </c>
      <c r="G34" s="33">
        <v>16.82</v>
      </c>
      <c r="H34" s="33">
        <v>16.07</v>
      </c>
      <c r="I34" s="33">
        <v>15.47</v>
      </c>
      <c r="J34" s="34">
        <v>14.58</v>
      </c>
      <c r="K34" s="22"/>
      <c r="L34" s="22"/>
      <c r="M34" s="22"/>
      <c r="N34" s="22"/>
      <c r="O34" s="22"/>
      <c r="P34" s="22"/>
    </row>
    <row r="35" spans="1:16" ht="39" customHeight="1" x14ac:dyDescent="0.2">
      <c r="A35" s="22"/>
      <c r="B35" s="35"/>
      <c r="C35" s="1132" t="s">
        <v>535</v>
      </c>
      <c r="D35" s="1132"/>
      <c r="E35" s="1133"/>
      <c r="F35" s="36">
        <v>14.04</v>
      </c>
      <c r="G35" s="37">
        <v>13.43</v>
      </c>
      <c r="H35" s="37">
        <v>12.7</v>
      </c>
      <c r="I35" s="37">
        <v>9.66</v>
      </c>
      <c r="J35" s="38">
        <v>9.0399999999999991</v>
      </c>
      <c r="K35" s="22"/>
      <c r="L35" s="22"/>
      <c r="M35" s="22"/>
      <c r="N35" s="22"/>
      <c r="O35" s="22"/>
      <c r="P35" s="22"/>
    </row>
    <row r="36" spans="1:16" ht="39" customHeight="1" x14ac:dyDescent="0.2">
      <c r="A36" s="22"/>
      <c r="B36" s="35"/>
      <c r="C36" s="1132" t="s">
        <v>536</v>
      </c>
      <c r="D36" s="1132"/>
      <c r="E36" s="1133"/>
      <c r="F36" s="36">
        <v>0.77</v>
      </c>
      <c r="G36" s="37">
        <v>1.03</v>
      </c>
      <c r="H36" s="37">
        <v>1.41</v>
      </c>
      <c r="I36" s="37">
        <v>1.69</v>
      </c>
      <c r="J36" s="38">
        <v>2.12</v>
      </c>
      <c r="K36" s="22"/>
      <c r="L36" s="22"/>
      <c r="M36" s="22"/>
      <c r="N36" s="22"/>
      <c r="O36" s="22"/>
      <c r="P36" s="22"/>
    </row>
    <row r="37" spans="1:16" ht="39" customHeight="1" x14ac:dyDescent="0.2">
      <c r="A37" s="22"/>
      <c r="B37" s="35"/>
      <c r="C37" s="1132" t="s">
        <v>537</v>
      </c>
      <c r="D37" s="1132"/>
      <c r="E37" s="1133"/>
      <c r="F37" s="36">
        <v>2.2400000000000002</v>
      </c>
      <c r="G37" s="37">
        <v>2.2599999999999998</v>
      </c>
      <c r="H37" s="37">
        <v>1.97</v>
      </c>
      <c r="I37" s="37">
        <v>1.76</v>
      </c>
      <c r="J37" s="38">
        <v>1.57</v>
      </c>
      <c r="K37" s="22"/>
      <c r="L37" s="22"/>
      <c r="M37" s="22"/>
      <c r="N37" s="22"/>
      <c r="O37" s="22"/>
      <c r="P37" s="22"/>
    </row>
    <row r="38" spans="1:16" ht="39" customHeight="1" x14ac:dyDescent="0.2">
      <c r="A38" s="22"/>
      <c r="B38" s="35"/>
      <c r="C38" s="1132" t="s">
        <v>538</v>
      </c>
      <c r="D38" s="1132"/>
      <c r="E38" s="1133"/>
      <c r="F38" s="36">
        <v>1.17</v>
      </c>
      <c r="G38" s="37">
        <v>0.66</v>
      </c>
      <c r="H38" s="37">
        <v>0.9</v>
      </c>
      <c r="I38" s="37">
        <v>0.85</v>
      </c>
      <c r="J38" s="38">
        <v>0.83</v>
      </c>
      <c r="K38" s="22"/>
      <c r="L38" s="22"/>
      <c r="M38" s="22"/>
      <c r="N38" s="22"/>
      <c r="O38" s="22"/>
      <c r="P38" s="22"/>
    </row>
    <row r="39" spans="1:16" ht="39" customHeight="1" x14ac:dyDescent="0.2">
      <c r="A39" s="22"/>
      <c r="B39" s="35"/>
      <c r="C39" s="1132" t="s">
        <v>539</v>
      </c>
      <c r="D39" s="1132"/>
      <c r="E39" s="1133"/>
      <c r="F39" s="36">
        <v>2.4300000000000002</v>
      </c>
      <c r="G39" s="37">
        <v>1.91</v>
      </c>
      <c r="H39" s="37">
        <v>0.85</v>
      </c>
      <c r="I39" s="37">
        <v>0.28000000000000003</v>
      </c>
      <c r="J39" s="38">
        <v>0.43</v>
      </c>
      <c r="K39" s="22"/>
      <c r="L39" s="22"/>
      <c r="M39" s="22"/>
      <c r="N39" s="22"/>
      <c r="O39" s="22"/>
      <c r="P39" s="22"/>
    </row>
    <row r="40" spans="1:16" ht="39" customHeight="1" x14ac:dyDescent="0.2">
      <c r="A40" s="22"/>
      <c r="B40" s="35"/>
      <c r="C40" s="1132" t="s">
        <v>540</v>
      </c>
      <c r="D40" s="1132"/>
      <c r="E40" s="1133"/>
      <c r="F40" s="36">
        <v>0.43</v>
      </c>
      <c r="G40" s="37">
        <v>0.35</v>
      </c>
      <c r="H40" s="37">
        <v>0.22</v>
      </c>
      <c r="I40" s="37">
        <v>0.12</v>
      </c>
      <c r="J40" s="38">
        <v>0.16</v>
      </c>
      <c r="K40" s="22"/>
      <c r="L40" s="22"/>
      <c r="M40" s="22"/>
      <c r="N40" s="22"/>
      <c r="O40" s="22"/>
      <c r="P40" s="22"/>
    </row>
    <row r="41" spans="1:16" ht="39" customHeight="1" x14ac:dyDescent="0.2">
      <c r="A41" s="22"/>
      <c r="B41" s="35"/>
      <c r="C41" s="1132" t="s">
        <v>541</v>
      </c>
      <c r="D41" s="1132"/>
      <c r="E41" s="1133"/>
      <c r="F41" s="36">
        <v>0</v>
      </c>
      <c r="G41" s="37">
        <v>0</v>
      </c>
      <c r="H41" s="37">
        <v>0</v>
      </c>
      <c r="I41" s="37">
        <v>0.01</v>
      </c>
      <c r="J41" s="38">
        <v>0.01</v>
      </c>
      <c r="K41" s="22"/>
      <c r="L41" s="22"/>
      <c r="M41" s="22"/>
      <c r="N41" s="22"/>
      <c r="O41" s="22"/>
      <c r="P41" s="22"/>
    </row>
    <row r="42" spans="1:16" ht="39" customHeight="1" x14ac:dyDescent="0.2">
      <c r="A42" s="22"/>
      <c r="B42" s="39"/>
      <c r="C42" s="1132" t="s">
        <v>542</v>
      </c>
      <c r="D42" s="1132"/>
      <c r="E42" s="1133"/>
      <c r="F42" s="36" t="s">
        <v>503</v>
      </c>
      <c r="G42" s="37" t="s">
        <v>503</v>
      </c>
      <c r="H42" s="37" t="s">
        <v>503</v>
      </c>
      <c r="I42" s="37" t="s">
        <v>503</v>
      </c>
      <c r="J42" s="38" t="s">
        <v>503</v>
      </c>
      <c r="K42" s="22"/>
      <c r="L42" s="22"/>
      <c r="M42" s="22"/>
      <c r="N42" s="22"/>
      <c r="O42" s="22"/>
      <c r="P42" s="22"/>
    </row>
    <row r="43" spans="1:16" ht="39" customHeight="1" thickBot="1" x14ac:dyDescent="0.25">
      <c r="A43" s="22"/>
      <c r="B43" s="40"/>
      <c r="C43" s="1134" t="s">
        <v>543</v>
      </c>
      <c r="D43" s="1134"/>
      <c r="E43" s="1135"/>
      <c r="F43" s="41" t="s">
        <v>503</v>
      </c>
      <c r="G43" s="42" t="s">
        <v>503</v>
      </c>
      <c r="H43" s="42" t="s">
        <v>503</v>
      </c>
      <c r="I43" s="42" t="s">
        <v>503</v>
      </c>
      <c r="J43" s="43" t="s">
        <v>503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O9rZdlGw6kqneeP0w4Lh1CUVcHo7IEnzshUdMicn4m9vK7tLklPGoJ98syDttY07CrXk1tdZowokWtvGtx+wg==" saltValue="6mrpexnHson+J5H4Zq6P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 zoomScaleNormal="100" zoomScaleSheetLayoutView="55" workbookViewId="0">
      <selection activeCell="A2" sqref="A2"/>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1185</v>
      </c>
      <c r="L45" s="58">
        <v>1279</v>
      </c>
      <c r="M45" s="58">
        <v>1324</v>
      </c>
      <c r="N45" s="58">
        <v>1343</v>
      </c>
      <c r="O45" s="59">
        <v>1392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503</v>
      </c>
      <c r="L46" s="62" t="s">
        <v>503</v>
      </c>
      <c r="M46" s="62" t="s">
        <v>503</v>
      </c>
      <c r="N46" s="62" t="s">
        <v>503</v>
      </c>
      <c r="O46" s="63" t="s">
        <v>503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503</v>
      </c>
      <c r="L47" s="62" t="s">
        <v>503</v>
      </c>
      <c r="M47" s="62" t="s">
        <v>503</v>
      </c>
      <c r="N47" s="62" t="s">
        <v>503</v>
      </c>
      <c r="O47" s="63" t="s">
        <v>503</v>
      </c>
      <c r="P47" s="46"/>
      <c r="Q47" s="46"/>
      <c r="R47" s="46"/>
      <c r="S47" s="46"/>
      <c r="T47" s="46"/>
      <c r="U47" s="46"/>
    </row>
    <row r="48" spans="1:21" ht="30.75" customHeight="1" x14ac:dyDescent="0.2">
      <c r="A48" s="46"/>
      <c r="B48" s="1140"/>
      <c r="C48" s="1141"/>
      <c r="D48" s="60"/>
      <c r="E48" s="1146" t="s">
        <v>13</v>
      </c>
      <c r="F48" s="1146"/>
      <c r="G48" s="1146"/>
      <c r="H48" s="1146"/>
      <c r="I48" s="1146"/>
      <c r="J48" s="1147"/>
      <c r="K48" s="61">
        <v>508</v>
      </c>
      <c r="L48" s="62">
        <v>492</v>
      </c>
      <c r="M48" s="62">
        <v>349</v>
      </c>
      <c r="N48" s="62">
        <v>517</v>
      </c>
      <c r="O48" s="63">
        <v>541</v>
      </c>
      <c r="P48" s="46"/>
      <c r="Q48" s="46"/>
      <c r="R48" s="46"/>
      <c r="S48" s="46"/>
      <c r="T48" s="46"/>
      <c r="U48" s="46"/>
    </row>
    <row r="49" spans="1:21" ht="30.75" customHeight="1" x14ac:dyDescent="0.2">
      <c r="A49" s="46"/>
      <c r="B49" s="1140"/>
      <c r="C49" s="1141"/>
      <c r="D49" s="60"/>
      <c r="E49" s="1146" t="s">
        <v>14</v>
      </c>
      <c r="F49" s="1146"/>
      <c r="G49" s="1146"/>
      <c r="H49" s="1146"/>
      <c r="I49" s="1146"/>
      <c r="J49" s="1147"/>
      <c r="K49" s="61">
        <v>417</v>
      </c>
      <c r="L49" s="62">
        <v>363</v>
      </c>
      <c r="M49" s="62">
        <v>276</v>
      </c>
      <c r="N49" s="62">
        <v>144</v>
      </c>
      <c r="O49" s="63">
        <v>72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503</v>
      </c>
      <c r="L50" s="62" t="s">
        <v>503</v>
      </c>
      <c r="M50" s="62" t="s">
        <v>503</v>
      </c>
      <c r="N50" s="62" t="s">
        <v>503</v>
      </c>
      <c r="O50" s="63" t="s">
        <v>503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503</v>
      </c>
      <c r="L51" s="62" t="s">
        <v>503</v>
      </c>
      <c r="M51" s="62" t="s">
        <v>503</v>
      </c>
      <c r="N51" s="62" t="s">
        <v>503</v>
      </c>
      <c r="O51" s="63" t="s">
        <v>503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2894</v>
      </c>
      <c r="L52" s="62">
        <v>2818</v>
      </c>
      <c r="M52" s="62">
        <v>2513</v>
      </c>
      <c r="N52" s="62">
        <v>2384</v>
      </c>
      <c r="O52" s="63">
        <v>2196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-784</v>
      </c>
      <c r="L53" s="67">
        <v>-684</v>
      </c>
      <c r="M53" s="67">
        <v>-564</v>
      </c>
      <c r="N53" s="67">
        <v>-380</v>
      </c>
      <c r="O53" s="68">
        <v>-191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549</v>
      </c>
      <c r="L58" s="82" t="s">
        <v>549</v>
      </c>
      <c r="M58" s="82" t="s">
        <v>549</v>
      </c>
      <c r="N58" s="82" t="s">
        <v>549</v>
      </c>
      <c r="O58" s="83" t="s">
        <v>549</v>
      </c>
    </row>
    <row r="59" spans="1:21" ht="31.5" customHeight="1" x14ac:dyDescent="0.2">
      <c r="B59" s="1156"/>
      <c r="C59" s="1157"/>
      <c r="D59" s="1163" t="s">
        <v>26</v>
      </c>
      <c r="E59" s="1164"/>
      <c r="F59" s="1164"/>
      <c r="G59" s="1164"/>
      <c r="H59" s="1164"/>
      <c r="I59" s="1164"/>
      <c r="J59" s="1165"/>
      <c r="K59" s="84" t="s">
        <v>549</v>
      </c>
      <c r="L59" s="85" t="s">
        <v>549</v>
      </c>
      <c r="M59" s="85" t="s">
        <v>549</v>
      </c>
      <c r="N59" s="85" t="s">
        <v>549</v>
      </c>
      <c r="O59" s="86" t="s">
        <v>549</v>
      </c>
    </row>
    <row r="60" spans="1:21" ht="31.5" customHeight="1" thickBot="1" x14ac:dyDescent="0.25">
      <c r="B60" s="1158"/>
      <c r="C60" s="1159"/>
      <c r="D60" s="1166" t="s">
        <v>27</v>
      </c>
      <c r="E60" s="1167"/>
      <c r="F60" s="1167"/>
      <c r="G60" s="1167"/>
      <c r="H60" s="1167"/>
      <c r="I60" s="1167"/>
      <c r="J60" s="1168"/>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0vJ1nPzM6lXm+kL8p3pYd0VE56ERZEox4ayfGMnG8xcd/QQTHd9L4NChGcTz1DEqacuSu6rKacWmZ774D/Gg==" saltValue="dQAHz0R91y76Rby3ON+U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 zoomScaleNormal="100" zoomScaleSheetLayoutView="100" workbookViewId="0">
      <selection activeCell="A2" sqref="A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10074</v>
      </c>
      <c r="J41" s="331">
        <v>9618</v>
      </c>
      <c r="K41" s="331">
        <v>9726</v>
      </c>
      <c r="L41" s="331">
        <v>9739</v>
      </c>
      <c r="M41" s="332">
        <v>10954</v>
      </c>
    </row>
    <row r="42" spans="2:13" ht="27.75" customHeight="1" x14ac:dyDescent="0.2">
      <c r="B42" s="1171"/>
      <c r="C42" s="1172"/>
      <c r="D42" s="104"/>
      <c r="E42" s="1177" t="s">
        <v>32</v>
      </c>
      <c r="F42" s="1177"/>
      <c r="G42" s="1177"/>
      <c r="H42" s="1178"/>
      <c r="I42" s="333" t="s">
        <v>503</v>
      </c>
      <c r="J42" s="334" t="s">
        <v>503</v>
      </c>
      <c r="K42" s="334" t="s">
        <v>503</v>
      </c>
      <c r="L42" s="334" t="s">
        <v>503</v>
      </c>
      <c r="M42" s="335" t="s">
        <v>503</v>
      </c>
    </row>
    <row r="43" spans="2:13" ht="27.75" customHeight="1" x14ac:dyDescent="0.2">
      <c r="B43" s="1171"/>
      <c r="C43" s="1172"/>
      <c r="D43" s="104"/>
      <c r="E43" s="1177" t="s">
        <v>33</v>
      </c>
      <c r="F43" s="1177"/>
      <c r="G43" s="1177"/>
      <c r="H43" s="1178"/>
      <c r="I43" s="333">
        <v>4956</v>
      </c>
      <c r="J43" s="334">
        <v>4434</v>
      </c>
      <c r="K43" s="334">
        <v>5923</v>
      </c>
      <c r="L43" s="334">
        <v>4060</v>
      </c>
      <c r="M43" s="335">
        <v>4161</v>
      </c>
    </row>
    <row r="44" spans="2:13" ht="27.75" customHeight="1" x14ac:dyDescent="0.2">
      <c r="B44" s="1171"/>
      <c r="C44" s="1172"/>
      <c r="D44" s="104"/>
      <c r="E44" s="1177" t="s">
        <v>34</v>
      </c>
      <c r="F44" s="1177"/>
      <c r="G44" s="1177"/>
      <c r="H44" s="1178"/>
      <c r="I44" s="333">
        <v>874</v>
      </c>
      <c r="J44" s="334">
        <v>845</v>
      </c>
      <c r="K44" s="334">
        <v>604</v>
      </c>
      <c r="L44" s="334">
        <v>575</v>
      </c>
      <c r="M44" s="335">
        <v>542</v>
      </c>
    </row>
    <row r="45" spans="2:13" ht="27.75" customHeight="1" x14ac:dyDescent="0.2">
      <c r="B45" s="1171"/>
      <c r="C45" s="1172"/>
      <c r="D45" s="104"/>
      <c r="E45" s="1177" t="s">
        <v>35</v>
      </c>
      <c r="F45" s="1177"/>
      <c r="G45" s="1177"/>
      <c r="H45" s="1178"/>
      <c r="I45" s="333">
        <v>5294</v>
      </c>
      <c r="J45" s="334">
        <v>5531</v>
      </c>
      <c r="K45" s="334">
        <v>5572</v>
      </c>
      <c r="L45" s="334">
        <v>5972</v>
      </c>
      <c r="M45" s="335">
        <v>6172</v>
      </c>
    </row>
    <row r="46" spans="2:13" ht="27.75" customHeight="1" x14ac:dyDescent="0.2">
      <c r="B46" s="1171"/>
      <c r="C46" s="1172"/>
      <c r="D46" s="105"/>
      <c r="E46" s="1177" t="s">
        <v>36</v>
      </c>
      <c r="F46" s="1177"/>
      <c r="G46" s="1177"/>
      <c r="H46" s="1178"/>
      <c r="I46" s="333" t="s">
        <v>503</v>
      </c>
      <c r="J46" s="334" t="s">
        <v>503</v>
      </c>
      <c r="K46" s="334" t="s">
        <v>503</v>
      </c>
      <c r="L46" s="334" t="s">
        <v>503</v>
      </c>
      <c r="M46" s="335" t="s">
        <v>503</v>
      </c>
    </row>
    <row r="47" spans="2:13" ht="27.75" customHeight="1" x14ac:dyDescent="0.2">
      <c r="B47" s="1171"/>
      <c r="C47" s="1172"/>
      <c r="D47" s="106"/>
      <c r="E47" s="1179" t="s">
        <v>37</v>
      </c>
      <c r="F47" s="1180"/>
      <c r="G47" s="1180"/>
      <c r="H47" s="1181"/>
      <c r="I47" s="333" t="s">
        <v>503</v>
      </c>
      <c r="J47" s="334" t="s">
        <v>503</v>
      </c>
      <c r="K47" s="334" t="s">
        <v>503</v>
      </c>
      <c r="L47" s="334" t="s">
        <v>503</v>
      </c>
      <c r="M47" s="335" t="s">
        <v>503</v>
      </c>
    </row>
    <row r="48" spans="2:13" ht="27.75" customHeight="1" x14ac:dyDescent="0.2">
      <c r="B48" s="1171"/>
      <c r="C48" s="1172"/>
      <c r="D48" s="104"/>
      <c r="E48" s="1177" t="s">
        <v>38</v>
      </c>
      <c r="F48" s="1177"/>
      <c r="G48" s="1177"/>
      <c r="H48" s="1178"/>
      <c r="I48" s="333" t="s">
        <v>503</v>
      </c>
      <c r="J48" s="334" t="s">
        <v>503</v>
      </c>
      <c r="K48" s="334" t="s">
        <v>503</v>
      </c>
      <c r="L48" s="334" t="s">
        <v>503</v>
      </c>
      <c r="M48" s="335" t="s">
        <v>503</v>
      </c>
    </row>
    <row r="49" spans="2:13" ht="27.75" customHeight="1" x14ac:dyDescent="0.2">
      <c r="B49" s="1173"/>
      <c r="C49" s="1174"/>
      <c r="D49" s="104"/>
      <c r="E49" s="1177" t="s">
        <v>39</v>
      </c>
      <c r="F49" s="1177"/>
      <c r="G49" s="1177"/>
      <c r="H49" s="1178"/>
      <c r="I49" s="333" t="s">
        <v>503</v>
      </c>
      <c r="J49" s="334" t="s">
        <v>503</v>
      </c>
      <c r="K49" s="334" t="s">
        <v>503</v>
      </c>
      <c r="L49" s="334" t="s">
        <v>503</v>
      </c>
      <c r="M49" s="335" t="s">
        <v>503</v>
      </c>
    </row>
    <row r="50" spans="2:13" ht="27.75" customHeight="1" x14ac:dyDescent="0.2">
      <c r="B50" s="1182" t="s">
        <v>40</v>
      </c>
      <c r="C50" s="1183"/>
      <c r="D50" s="107"/>
      <c r="E50" s="1177" t="s">
        <v>41</v>
      </c>
      <c r="F50" s="1177"/>
      <c r="G50" s="1177"/>
      <c r="H50" s="1178"/>
      <c r="I50" s="333">
        <v>24927</v>
      </c>
      <c r="J50" s="334">
        <v>23661</v>
      </c>
      <c r="K50" s="334">
        <v>24232</v>
      </c>
      <c r="L50" s="334">
        <v>23865</v>
      </c>
      <c r="M50" s="335">
        <v>24707</v>
      </c>
    </row>
    <row r="51" spans="2:13" ht="27.75" customHeight="1" x14ac:dyDescent="0.2">
      <c r="B51" s="1171"/>
      <c r="C51" s="1172"/>
      <c r="D51" s="104"/>
      <c r="E51" s="1177" t="s">
        <v>42</v>
      </c>
      <c r="F51" s="1177"/>
      <c r="G51" s="1177"/>
      <c r="H51" s="1178"/>
      <c r="I51" s="333">
        <v>5725</v>
      </c>
      <c r="J51" s="334">
        <v>5126</v>
      </c>
      <c r="K51" s="334">
        <v>4792</v>
      </c>
      <c r="L51" s="334">
        <v>4582</v>
      </c>
      <c r="M51" s="335">
        <v>4589</v>
      </c>
    </row>
    <row r="52" spans="2:13" ht="27.75" customHeight="1" x14ac:dyDescent="0.2">
      <c r="B52" s="1173"/>
      <c r="C52" s="1174"/>
      <c r="D52" s="104"/>
      <c r="E52" s="1177" t="s">
        <v>43</v>
      </c>
      <c r="F52" s="1177"/>
      <c r="G52" s="1177"/>
      <c r="H52" s="1178"/>
      <c r="I52" s="333">
        <v>16051</v>
      </c>
      <c r="J52" s="334">
        <v>14528</v>
      </c>
      <c r="K52" s="334">
        <v>13084</v>
      </c>
      <c r="L52" s="334">
        <v>11851</v>
      </c>
      <c r="M52" s="335">
        <v>10585</v>
      </c>
    </row>
    <row r="53" spans="2:13" ht="27.75" customHeight="1" thickBot="1" x14ac:dyDescent="0.25">
      <c r="B53" s="1184" t="s">
        <v>19</v>
      </c>
      <c r="C53" s="1185"/>
      <c r="D53" s="108"/>
      <c r="E53" s="1186" t="s">
        <v>44</v>
      </c>
      <c r="F53" s="1186"/>
      <c r="G53" s="1186"/>
      <c r="H53" s="1187"/>
      <c r="I53" s="336">
        <v>-25506</v>
      </c>
      <c r="J53" s="337">
        <v>-22887</v>
      </c>
      <c r="K53" s="337">
        <v>-20284</v>
      </c>
      <c r="L53" s="337">
        <v>-19952</v>
      </c>
      <c r="M53" s="338">
        <v>-18053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fqYP1wXyBQNAukPUfh3ArQHM7jt8SesQN9FyXb1xJ0vvyKz3NVPljer3kSVGlfI69zKzSjvExKnCihQ9JwceA==" saltValue="d1TOMYQoRRHp/l7+gvqp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 zoomScaleNormal="100" zoomScaleSheetLayoutView="100" workbookViewId="0">
      <selection activeCell="A2" sqref="A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7981</v>
      </c>
      <c r="G55" s="339">
        <v>8544</v>
      </c>
      <c r="H55" s="340">
        <v>8993</v>
      </c>
    </row>
    <row r="56" spans="2:8" ht="52.5" customHeight="1" x14ac:dyDescent="0.2">
      <c r="B56" s="120"/>
      <c r="C56" s="1198" t="s">
        <v>47</v>
      </c>
      <c r="D56" s="1198"/>
      <c r="E56" s="1199"/>
      <c r="F56" s="341" t="s">
        <v>503</v>
      </c>
      <c r="G56" s="341" t="s">
        <v>503</v>
      </c>
      <c r="H56" s="342" t="s">
        <v>503</v>
      </c>
    </row>
    <row r="57" spans="2:8" ht="53.25" customHeight="1" x14ac:dyDescent="0.2">
      <c r="B57" s="120"/>
      <c r="C57" s="1200" t="s">
        <v>48</v>
      </c>
      <c r="D57" s="1200"/>
      <c r="E57" s="1201"/>
      <c r="F57" s="343">
        <v>15052</v>
      </c>
      <c r="G57" s="343">
        <v>14616</v>
      </c>
      <c r="H57" s="344">
        <v>15039</v>
      </c>
    </row>
    <row r="58" spans="2:8" ht="45.75" customHeight="1" x14ac:dyDescent="0.2">
      <c r="B58" s="121"/>
      <c r="C58" s="1188" t="s">
        <v>556</v>
      </c>
      <c r="D58" s="1189"/>
      <c r="E58" s="1190"/>
      <c r="F58" s="345">
        <v>6051</v>
      </c>
      <c r="G58" s="345">
        <v>5752</v>
      </c>
      <c r="H58" s="346">
        <v>5761</v>
      </c>
    </row>
    <row r="59" spans="2:8" ht="45.75" customHeight="1" x14ac:dyDescent="0.2">
      <c r="B59" s="121"/>
      <c r="C59" s="1188" t="s">
        <v>557</v>
      </c>
      <c r="D59" s="1189"/>
      <c r="E59" s="1190"/>
      <c r="F59" s="345">
        <v>5841</v>
      </c>
      <c r="G59" s="345">
        <v>5608</v>
      </c>
      <c r="H59" s="346">
        <v>5489</v>
      </c>
    </row>
    <row r="60" spans="2:8" ht="45.75" customHeight="1" x14ac:dyDescent="0.2">
      <c r="B60" s="121"/>
      <c r="C60" s="1188" t="s">
        <v>558</v>
      </c>
      <c r="D60" s="1189"/>
      <c r="E60" s="1190"/>
      <c r="F60" s="345">
        <v>1675</v>
      </c>
      <c r="G60" s="345">
        <v>1680</v>
      </c>
      <c r="H60" s="346">
        <v>1690</v>
      </c>
    </row>
    <row r="61" spans="2:8" ht="45.75" customHeight="1" x14ac:dyDescent="0.2">
      <c r="B61" s="121"/>
      <c r="C61" s="1188" t="s">
        <v>559</v>
      </c>
      <c r="D61" s="1189"/>
      <c r="E61" s="1190"/>
      <c r="F61" s="345">
        <v>656</v>
      </c>
      <c r="G61" s="345">
        <v>725</v>
      </c>
      <c r="H61" s="346">
        <v>846</v>
      </c>
    </row>
    <row r="62" spans="2:8" ht="45.75" customHeight="1" thickBot="1" x14ac:dyDescent="0.25">
      <c r="B62" s="122"/>
      <c r="C62" s="1191" t="s">
        <v>560</v>
      </c>
      <c r="D62" s="1192"/>
      <c r="E62" s="1193"/>
      <c r="F62" s="347" t="s">
        <v>549</v>
      </c>
      <c r="G62" s="347" t="s">
        <v>549</v>
      </c>
      <c r="H62" s="348">
        <v>500</v>
      </c>
    </row>
    <row r="63" spans="2:8" ht="52.5" customHeight="1" thickBot="1" x14ac:dyDescent="0.25">
      <c r="B63" s="123"/>
      <c r="C63" s="1194" t="s">
        <v>49</v>
      </c>
      <c r="D63" s="1194"/>
      <c r="E63" s="1195"/>
      <c r="F63" s="349">
        <v>23033</v>
      </c>
      <c r="G63" s="349">
        <v>23160</v>
      </c>
      <c r="H63" s="350">
        <v>24031</v>
      </c>
    </row>
    <row r="64" spans="2:8" ht="13" x14ac:dyDescent="0.2"/>
  </sheetData>
  <sheetProtection algorithmName="SHA-512" hashValue="jkOBBshYD63JgrzCSuKkBBiz/7TyZD5f2KTF8VoaR36v8fUBu+Zss+a66iMDfkgK0/roLayMuOHoxQ3xrkfK7g==" saltValue="L9r5qbGjYKrbll4UCIqn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63808</v>
      </c>
      <c r="E3" s="142"/>
      <c r="F3" s="143">
        <v>60285</v>
      </c>
      <c r="G3" s="144"/>
      <c r="H3" s="145"/>
    </row>
    <row r="4" spans="1:8" x14ac:dyDescent="0.2">
      <c r="A4" s="146"/>
      <c r="B4" s="147"/>
      <c r="C4" s="148"/>
      <c r="D4" s="149">
        <v>42186</v>
      </c>
      <c r="E4" s="150"/>
      <c r="F4" s="151">
        <v>36445</v>
      </c>
      <c r="G4" s="152"/>
      <c r="H4" s="153"/>
    </row>
    <row r="5" spans="1:8" x14ac:dyDescent="0.2">
      <c r="A5" s="134" t="s">
        <v>521</v>
      </c>
      <c r="B5" s="139"/>
      <c r="C5" s="140"/>
      <c r="D5" s="141">
        <v>70977</v>
      </c>
      <c r="E5" s="142"/>
      <c r="F5" s="143">
        <v>52714</v>
      </c>
      <c r="G5" s="144"/>
      <c r="H5" s="145"/>
    </row>
    <row r="6" spans="1:8" x14ac:dyDescent="0.2">
      <c r="A6" s="146"/>
      <c r="B6" s="147"/>
      <c r="C6" s="148"/>
      <c r="D6" s="149">
        <v>53352</v>
      </c>
      <c r="E6" s="150"/>
      <c r="F6" s="151">
        <v>29032</v>
      </c>
      <c r="G6" s="152"/>
      <c r="H6" s="153"/>
    </row>
    <row r="7" spans="1:8" x14ac:dyDescent="0.2">
      <c r="A7" s="134" t="s">
        <v>522</v>
      </c>
      <c r="B7" s="139"/>
      <c r="C7" s="140"/>
      <c r="D7" s="141">
        <v>58638</v>
      </c>
      <c r="E7" s="142"/>
      <c r="F7" s="143">
        <v>46001</v>
      </c>
      <c r="G7" s="144"/>
      <c r="H7" s="145"/>
    </row>
    <row r="8" spans="1:8" x14ac:dyDescent="0.2">
      <c r="A8" s="146"/>
      <c r="B8" s="147"/>
      <c r="C8" s="148"/>
      <c r="D8" s="149">
        <v>48066</v>
      </c>
      <c r="E8" s="150"/>
      <c r="F8" s="151">
        <v>27974</v>
      </c>
      <c r="G8" s="152"/>
      <c r="H8" s="153"/>
    </row>
    <row r="9" spans="1:8" x14ac:dyDescent="0.2">
      <c r="A9" s="134" t="s">
        <v>523</v>
      </c>
      <c r="B9" s="139"/>
      <c r="C9" s="140"/>
      <c r="D9" s="141">
        <v>60188</v>
      </c>
      <c r="E9" s="142"/>
      <c r="F9" s="143">
        <v>52878</v>
      </c>
      <c r="G9" s="144"/>
      <c r="H9" s="145"/>
    </row>
    <row r="10" spans="1:8" x14ac:dyDescent="0.2">
      <c r="A10" s="146"/>
      <c r="B10" s="147"/>
      <c r="C10" s="148"/>
      <c r="D10" s="149">
        <v>46719</v>
      </c>
      <c r="E10" s="150"/>
      <c r="F10" s="151">
        <v>32136</v>
      </c>
      <c r="G10" s="152"/>
      <c r="H10" s="153"/>
    </row>
    <row r="11" spans="1:8" x14ac:dyDescent="0.2">
      <c r="A11" s="134" t="s">
        <v>524</v>
      </c>
      <c r="B11" s="139"/>
      <c r="C11" s="140"/>
      <c r="D11" s="141">
        <v>71078</v>
      </c>
      <c r="E11" s="142"/>
      <c r="F11" s="143">
        <v>57911</v>
      </c>
      <c r="G11" s="144"/>
      <c r="H11" s="145"/>
    </row>
    <row r="12" spans="1:8" x14ac:dyDescent="0.2">
      <c r="A12" s="146"/>
      <c r="B12" s="147"/>
      <c r="C12" s="154"/>
      <c r="D12" s="149">
        <v>58390</v>
      </c>
      <c r="E12" s="150"/>
      <c r="F12" s="151">
        <v>35132</v>
      </c>
      <c r="G12" s="152"/>
      <c r="H12" s="153"/>
    </row>
    <row r="13" spans="1:8" x14ac:dyDescent="0.2">
      <c r="A13" s="134"/>
      <c r="B13" s="139"/>
      <c r="C13" s="140"/>
      <c r="D13" s="141">
        <v>64938</v>
      </c>
      <c r="E13" s="142"/>
      <c r="F13" s="143">
        <v>53958</v>
      </c>
      <c r="G13" s="155"/>
      <c r="H13" s="145"/>
    </row>
    <row r="14" spans="1:8" x14ac:dyDescent="0.2">
      <c r="A14" s="146"/>
      <c r="B14" s="147"/>
      <c r="C14" s="148"/>
      <c r="D14" s="149">
        <v>49743</v>
      </c>
      <c r="E14" s="150"/>
      <c r="F14" s="151">
        <v>32144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14.04</v>
      </c>
      <c r="C19" s="156">
        <f>ROUND(VALUE(SUBSTITUTE(実質収支比率等に係る経年分析!G$48,"▲","-")),2)</f>
        <v>13.43</v>
      </c>
      <c r="D19" s="156">
        <f>ROUND(VALUE(SUBSTITUTE(実質収支比率等に係る経年分析!H$48,"▲","-")),2)</f>
        <v>12.71</v>
      </c>
      <c r="E19" s="156">
        <f>ROUND(VALUE(SUBSTITUTE(実質収支比率等に係る経年分析!I$48,"▲","-")),2)</f>
        <v>9.67</v>
      </c>
      <c r="F19" s="156">
        <f>ROUND(VALUE(SUBSTITUTE(実質収支比率等に係る経年分析!J$48,"▲","-")),2)</f>
        <v>9.0399999999999991</v>
      </c>
    </row>
    <row r="20" spans="1:11" x14ac:dyDescent="0.2">
      <c r="A20" s="156" t="s">
        <v>53</v>
      </c>
      <c r="B20" s="156">
        <f>ROUND(VALUE(SUBSTITUTE(実質収支比率等に係る経年分析!F$47,"▲","-")),2)</f>
        <v>22.29</v>
      </c>
      <c r="C20" s="156">
        <f>ROUND(VALUE(SUBSTITUTE(実質収支比率等に係る経年分析!G$47,"▲","-")),2)</f>
        <v>20.02</v>
      </c>
      <c r="D20" s="156">
        <f>ROUND(VALUE(SUBSTITUTE(実質収支比率等に係る経年分析!H$47,"▲","-")),2)</f>
        <v>21.25</v>
      </c>
      <c r="E20" s="156">
        <f>ROUND(VALUE(SUBSTITUTE(実質収支比率等に係る経年分析!I$47,"▲","-")),2)</f>
        <v>21.31</v>
      </c>
      <c r="F20" s="156">
        <f>ROUND(VALUE(SUBSTITUTE(実質収支比率等に係る経年分析!J$47,"▲","-")),2)</f>
        <v>21.06</v>
      </c>
    </row>
    <row r="21" spans="1:11" x14ac:dyDescent="0.2">
      <c r="A21" s="156" t="s">
        <v>54</v>
      </c>
      <c r="B21" s="156">
        <f>IF(ISNUMBER(VALUE(SUBSTITUTE(実質収支比率等に係る経年分析!F$49,"▲","-"))),ROUND(VALUE(SUBSTITUTE(実質収支比率等に係る経年分析!F$49,"▲","-")),2),NA())</f>
        <v>1.06</v>
      </c>
      <c r="C21" s="156">
        <f>IF(ISNUMBER(VALUE(SUBSTITUTE(実質収支比率等に係る経年分析!G$49,"▲","-"))),ROUND(VALUE(SUBSTITUTE(実質収支比率等に係る経年分析!G$49,"▲","-")),2),NA())</f>
        <v>-2.99</v>
      </c>
      <c r="D21" s="156">
        <f>IF(ISNUMBER(VALUE(SUBSTITUTE(実質収支比率等に係る経年分析!H$49,"▲","-"))),ROUND(VALUE(SUBSTITUTE(実質収支比率等に係る経年分析!H$49,"▲","-")),2),NA())</f>
        <v>0.45</v>
      </c>
      <c r="E21" s="156">
        <f>IF(ISNUMBER(VALUE(SUBSTITUTE(実質収支比率等に係る経年分析!I$49,"▲","-"))),ROUND(VALUE(SUBSTITUTE(実質収支比率等に係る経年分析!I$49,"▲","-")),2),NA())</f>
        <v>-0.83</v>
      </c>
      <c r="F21" s="156">
        <f>IF(ISNUMBER(VALUE(SUBSTITUTE(実質収支比率等に係る経年分析!J$49,"▲","-"))),ROUND(VALUE(SUBSTITUTE(実質収支比率等に係る経年分析!J$49,"▲","-")),2),NA())</f>
        <v>1.02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刈谷野田北部土地区画整理事業特別会計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0.16</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2.4300000000000002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1.91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0.28000000000000003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0.43</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0.83</v>
      </c>
    </row>
    <row r="33" spans="1:16" x14ac:dyDescent="0.2">
      <c r="A33" s="157" t="str">
        <f>IF(連結実質赤字比率に係る赤字・黒字の構成分析!C$37="",NA(),連結実質赤字比率に係る赤字・黒字の構成分析!C$37)</f>
        <v>刈谷小垣江駅東部土地区画整理事業特別会計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2.2400000000000002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2.2599999999999998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1.57</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9.0399999999999991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16.53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14.58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2894</v>
      </c>
      <c r="E42" s="158"/>
      <c r="F42" s="158"/>
      <c r="G42" s="158">
        <f>'実質公債費比率（分子）の構造'!L$52</f>
        <v>2818</v>
      </c>
      <c r="H42" s="158"/>
      <c r="I42" s="158"/>
      <c r="J42" s="158">
        <f>'実質公債費比率（分子）の構造'!M$52</f>
        <v>2513</v>
      </c>
      <c r="K42" s="158"/>
      <c r="L42" s="158"/>
      <c r="M42" s="158">
        <f>'実質公債費比率（分子）の構造'!N$52</f>
        <v>2384</v>
      </c>
      <c r="N42" s="158"/>
      <c r="O42" s="158"/>
      <c r="P42" s="158">
        <f>'実質公債費比率（分子）の構造'!O$52</f>
        <v>2196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417</v>
      </c>
      <c r="C45" s="158"/>
      <c r="D45" s="158"/>
      <c r="E45" s="158">
        <f>'実質公債費比率（分子）の構造'!L$49</f>
        <v>363</v>
      </c>
      <c r="F45" s="158"/>
      <c r="G45" s="158"/>
      <c r="H45" s="158">
        <f>'実質公債費比率（分子）の構造'!M$49</f>
        <v>276</v>
      </c>
      <c r="I45" s="158"/>
      <c r="J45" s="158"/>
      <c r="K45" s="158">
        <f>'実質公債費比率（分子）の構造'!N$49</f>
        <v>144</v>
      </c>
      <c r="L45" s="158"/>
      <c r="M45" s="158"/>
      <c r="N45" s="158">
        <f>'実質公債費比率（分子）の構造'!O$49</f>
        <v>72</v>
      </c>
      <c r="O45" s="158"/>
      <c r="P45" s="158"/>
    </row>
    <row r="46" spans="1:16" x14ac:dyDescent="0.2">
      <c r="A46" s="158" t="s">
        <v>64</v>
      </c>
      <c r="B46" s="158">
        <f>'実質公債費比率（分子）の構造'!K$48</f>
        <v>508</v>
      </c>
      <c r="C46" s="158"/>
      <c r="D46" s="158"/>
      <c r="E46" s="158">
        <f>'実質公債費比率（分子）の構造'!L$48</f>
        <v>492</v>
      </c>
      <c r="F46" s="158"/>
      <c r="G46" s="158"/>
      <c r="H46" s="158">
        <f>'実質公債費比率（分子）の構造'!M$48</f>
        <v>349</v>
      </c>
      <c r="I46" s="158"/>
      <c r="J46" s="158"/>
      <c r="K46" s="158">
        <f>'実質公債費比率（分子）の構造'!N$48</f>
        <v>517</v>
      </c>
      <c r="L46" s="158"/>
      <c r="M46" s="158"/>
      <c r="N46" s="158">
        <f>'実質公債費比率（分子）の構造'!O$48</f>
        <v>541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1185</v>
      </c>
      <c r="C49" s="158"/>
      <c r="D49" s="158"/>
      <c r="E49" s="158">
        <f>'実質公債費比率（分子）の構造'!L$45</f>
        <v>1279</v>
      </c>
      <c r="F49" s="158"/>
      <c r="G49" s="158"/>
      <c r="H49" s="158">
        <f>'実質公債費比率（分子）の構造'!M$45</f>
        <v>1324</v>
      </c>
      <c r="I49" s="158"/>
      <c r="J49" s="158"/>
      <c r="K49" s="158">
        <f>'実質公債費比率（分子）の構造'!N$45</f>
        <v>1343</v>
      </c>
      <c r="L49" s="158"/>
      <c r="M49" s="158"/>
      <c r="N49" s="158">
        <f>'実質公債費比率（分子）の構造'!O$45</f>
        <v>1392</v>
      </c>
      <c r="O49" s="158"/>
      <c r="P49" s="158"/>
    </row>
    <row r="50" spans="1:16" x14ac:dyDescent="0.2">
      <c r="A50" s="158" t="s">
        <v>67</v>
      </c>
      <c r="B50" s="158" t="e">
        <f>NA()</f>
        <v>#N/A</v>
      </c>
      <c r="C50" s="158">
        <f>IF(ISNUMBER('実質公債費比率（分子）の構造'!K$53),'実質公債費比率（分子）の構造'!K$53,NA())</f>
        <v>-784</v>
      </c>
      <c r="D50" s="158" t="e">
        <f>NA()</f>
        <v>#N/A</v>
      </c>
      <c r="E50" s="158" t="e">
        <f>NA()</f>
        <v>#N/A</v>
      </c>
      <c r="F50" s="158">
        <f>IF(ISNUMBER('実質公債費比率（分子）の構造'!L$53),'実質公債費比率（分子）の構造'!L$53,NA())</f>
        <v>-684</v>
      </c>
      <c r="G50" s="158" t="e">
        <f>NA()</f>
        <v>#N/A</v>
      </c>
      <c r="H50" s="158" t="e">
        <f>NA()</f>
        <v>#N/A</v>
      </c>
      <c r="I50" s="158">
        <f>IF(ISNUMBER('実質公債費比率（分子）の構造'!M$53),'実質公債費比率（分子）の構造'!M$53,NA())</f>
        <v>-564</v>
      </c>
      <c r="J50" s="158" t="e">
        <f>NA()</f>
        <v>#N/A</v>
      </c>
      <c r="K50" s="158" t="e">
        <f>NA()</f>
        <v>#N/A</v>
      </c>
      <c r="L50" s="158">
        <f>IF(ISNUMBER('実質公債費比率（分子）の構造'!N$53),'実質公債費比率（分子）の構造'!N$53,NA())</f>
        <v>-380</v>
      </c>
      <c r="M50" s="158" t="e">
        <f>NA()</f>
        <v>#N/A</v>
      </c>
      <c r="N50" s="158" t="e">
        <f>NA()</f>
        <v>#N/A</v>
      </c>
      <c r="O50" s="158">
        <f>IF(ISNUMBER('実質公債費比率（分子）の構造'!O$53),'実質公債費比率（分子）の構造'!O$53,NA())</f>
        <v>-191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16051</v>
      </c>
      <c r="E56" s="157"/>
      <c r="F56" s="157"/>
      <c r="G56" s="157">
        <f>'将来負担比率（分子）の構造'!J$52</f>
        <v>14528</v>
      </c>
      <c r="H56" s="157"/>
      <c r="I56" s="157"/>
      <c r="J56" s="157">
        <f>'将来負担比率（分子）の構造'!K$52</f>
        <v>13084</v>
      </c>
      <c r="K56" s="157"/>
      <c r="L56" s="157"/>
      <c r="M56" s="157">
        <f>'将来負担比率（分子）の構造'!L$52</f>
        <v>11851</v>
      </c>
      <c r="N56" s="157"/>
      <c r="O56" s="157"/>
      <c r="P56" s="157">
        <f>'将来負担比率（分子）の構造'!M$52</f>
        <v>10585</v>
      </c>
    </row>
    <row r="57" spans="1:16" x14ac:dyDescent="0.2">
      <c r="A57" s="157" t="s">
        <v>42</v>
      </c>
      <c r="B57" s="157"/>
      <c r="C57" s="157"/>
      <c r="D57" s="157">
        <f>'将来負担比率（分子）の構造'!I$51</f>
        <v>5725</v>
      </c>
      <c r="E57" s="157"/>
      <c r="F57" s="157"/>
      <c r="G57" s="157">
        <f>'将来負担比率（分子）の構造'!J$51</f>
        <v>5126</v>
      </c>
      <c r="H57" s="157"/>
      <c r="I57" s="157"/>
      <c r="J57" s="157">
        <f>'将来負担比率（分子）の構造'!K$51</f>
        <v>4792</v>
      </c>
      <c r="K57" s="157"/>
      <c r="L57" s="157"/>
      <c r="M57" s="157">
        <f>'将来負担比率（分子）の構造'!L$51</f>
        <v>4582</v>
      </c>
      <c r="N57" s="157"/>
      <c r="O57" s="157"/>
      <c r="P57" s="157">
        <f>'将来負担比率（分子）の構造'!M$51</f>
        <v>4589</v>
      </c>
    </row>
    <row r="58" spans="1:16" x14ac:dyDescent="0.2">
      <c r="A58" s="157" t="s">
        <v>41</v>
      </c>
      <c r="B58" s="157"/>
      <c r="C58" s="157"/>
      <c r="D58" s="157">
        <f>'将来負担比率（分子）の構造'!I$50</f>
        <v>24927</v>
      </c>
      <c r="E58" s="157"/>
      <c r="F58" s="157"/>
      <c r="G58" s="157">
        <f>'将来負担比率（分子）の構造'!J$50</f>
        <v>23661</v>
      </c>
      <c r="H58" s="157"/>
      <c r="I58" s="157"/>
      <c r="J58" s="157">
        <f>'将来負担比率（分子）の構造'!K$50</f>
        <v>24232</v>
      </c>
      <c r="K58" s="157"/>
      <c r="L58" s="157"/>
      <c r="M58" s="157">
        <f>'将来負担比率（分子）の構造'!L$50</f>
        <v>23865</v>
      </c>
      <c r="N58" s="157"/>
      <c r="O58" s="157"/>
      <c r="P58" s="157">
        <f>'将来負担比率（分子）の構造'!M$50</f>
        <v>24707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5294</v>
      </c>
      <c r="C62" s="157"/>
      <c r="D62" s="157"/>
      <c r="E62" s="157">
        <f>'将来負担比率（分子）の構造'!J$45</f>
        <v>5531</v>
      </c>
      <c r="F62" s="157"/>
      <c r="G62" s="157"/>
      <c r="H62" s="157">
        <f>'将来負担比率（分子）の構造'!K$45</f>
        <v>5572</v>
      </c>
      <c r="I62" s="157"/>
      <c r="J62" s="157"/>
      <c r="K62" s="157">
        <f>'将来負担比率（分子）の構造'!L$45</f>
        <v>5972</v>
      </c>
      <c r="L62" s="157"/>
      <c r="M62" s="157"/>
      <c r="N62" s="157">
        <f>'将来負担比率（分子）の構造'!M$45</f>
        <v>6172</v>
      </c>
      <c r="O62" s="157"/>
      <c r="P62" s="157"/>
    </row>
    <row r="63" spans="1:16" x14ac:dyDescent="0.2">
      <c r="A63" s="157" t="s">
        <v>34</v>
      </c>
      <c r="B63" s="157">
        <f>'将来負担比率（分子）の構造'!I$44</f>
        <v>874</v>
      </c>
      <c r="C63" s="157"/>
      <c r="D63" s="157"/>
      <c r="E63" s="157">
        <f>'将来負担比率（分子）の構造'!J$44</f>
        <v>845</v>
      </c>
      <c r="F63" s="157"/>
      <c r="G63" s="157"/>
      <c r="H63" s="157">
        <f>'将来負担比率（分子）の構造'!K$44</f>
        <v>604</v>
      </c>
      <c r="I63" s="157"/>
      <c r="J63" s="157"/>
      <c r="K63" s="157">
        <f>'将来負担比率（分子）の構造'!L$44</f>
        <v>575</v>
      </c>
      <c r="L63" s="157"/>
      <c r="M63" s="157"/>
      <c r="N63" s="157">
        <f>'将来負担比率（分子）の構造'!M$44</f>
        <v>542</v>
      </c>
      <c r="O63" s="157"/>
      <c r="P63" s="157"/>
    </row>
    <row r="64" spans="1:16" x14ac:dyDescent="0.2">
      <c r="A64" s="157" t="s">
        <v>33</v>
      </c>
      <c r="B64" s="157">
        <f>'将来負担比率（分子）の構造'!I$43</f>
        <v>4956</v>
      </c>
      <c r="C64" s="157"/>
      <c r="D64" s="157"/>
      <c r="E64" s="157">
        <f>'将来負担比率（分子）の構造'!J$43</f>
        <v>4434</v>
      </c>
      <c r="F64" s="157"/>
      <c r="G64" s="157"/>
      <c r="H64" s="157">
        <f>'将来負担比率（分子）の構造'!K$43</f>
        <v>5923</v>
      </c>
      <c r="I64" s="157"/>
      <c r="J64" s="157"/>
      <c r="K64" s="157">
        <f>'将来負担比率（分子）の構造'!L$43</f>
        <v>4060</v>
      </c>
      <c r="L64" s="157"/>
      <c r="M64" s="157"/>
      <c r="N64" s="157">
        <f>'将来負担比率（分子）の構造'!M$43</f>
        <v>4161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10074</v>
      </c>
      <c r="C66" s="157"/>
      <c r="D66" s="157"/>
      <c r="E66" s="157">
        <f>'将来負担比率（分子）の構造'!J$41</f>
        <v>9618</v>
      </c>
      <c r="F66" s="157"/>
      <c r="G66" s="157"/>
      <c r="H66" s="157">
        <f>'将来負担比率（分子）の構造'!K$41</f>
        <v>9726</v>
      </c>
      <c r="I66" s="157"/>
      <c r="J66" s="157"/>
      <c r="K66" s="157">
        <f>'将来負担比率（分子）の構造'!L$41</f>
        <v>9739</v>
      </c>
      <c r="L66" s="157"/>
      <c r="M66" s="157"/>
      <c r="N66" s="157">
        <f>'将来負担比率（分子）の構造'!M$41</f>
        <v>10954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7981</v>
      </c>
      <c r="C72" s="161">
        <f>基金残高に係る経年分析!G55</f>
        <v>8544</v>
      </c>
      <c r="D72" s="161">
        <f>基金残高に係る経年分析!H55</f>
        <v>8993</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15052</v>
      </c>
      <c r="C74" s="161">
        <f>基金残高に係る経年分析!G57</f>
        <v>14616</v>
      </c>
      <c r="D74" s="161">
        <f>基金残高に係る経年分析!H57</f>
        <v>15039</v>
      </c>
    </row>
  </sheetData>
  <sheetProtection algorithmName="SHA-512" hashValue="aeeaxkywjZeYvDbtgXxdkMRXfsija2Te9ctdQv6yys82uOg/BuFMO5p6yIkKuuj1olgQTaGc73nXN3Ihi9AO/g==" saltValue="BKebNYROPn5v+ezw14ok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Normal="100" workbookViewId="0">
      <selection activeCell="A2" sqref="A2"/>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40062882</v>
      </c>
      <c r="S5" s="600"/>
      <c r="T5" s="600"/>
      <c r="U5" s="600"/>
      <c r="V5" s="600"/>
      <c r="W5" s="600"/>
      <c r="X5" s="600"/>
      <c r="Y5" s="601"/>
      <c r="Z5" s="602">
        <v>52.4</v>
      </c>
      <c r="AA5" s="602"/>
      <c r="AB5" s="602"/>
      <c r="AC5" s="602"/>
      <c r="AD5" s="603">
        <v>36888148</v>
      </c>
      <c r="AE5" s="603"/>
      <c r="AF5" s="603"/>
      <c r="AG5" s="603"/>
      <c r="AH5" s="603"/>
      <c r="AI5" s="603"/>
      <c r="AJ5" s="603"/>
      <c r="AK5" s="603"/>
      <c r="AL5" s="604">
        <v>81.599999999999994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36888148</v>
      </c>
      <c r="BH5" s="611"/>
      <c r="BI5" s="611"/>
      <c r="BJ5" s="611"/>
      <c r="BK5" s="611"/>
      <c r="BL5" s="611"/>
      <c r="BM5" s="611"/>
      <c r="BN5" s="612"/>
      <c r="BO5" s="613">
        <v>92.1</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411782</v>
      </c>
      <c r="S6" s="611"/>
      <c r="T6" s="611"/>
      <c r="U6" s="611"/>
      <c r="V6" s="611"/>
      <c r="W6" s="611"/>
      <c r="X6" s="611"/>
      <c r="Y6" s="612"/>
      <c r="Z6" s="613">
        <v>0.5</v>
      </c>
      <c r="AA6" s="613"/>
      <c r="AB6" s="613"/>
      <c r="AC6" s="613"/>
      <c r="AD6" s="614">
        <v>411782</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36888148</v>
      </c>
      <c r="BH6" s="611"/>
      <c r="BI6" s="611"/>
      <c r="BJ6" s="611"/>
      <c r="BK6" s="611"/>
      <c r="BL6" s="611"/>
      <c r="BM6" s="611"/>
      <c r="BN6" s="612"/>
      <c r="BO6" s="613">
        <v>92.1</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388567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388567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18192</v>
      </c>
      <c r="S7" s="611"/>
      <c r="T7" s="611"/>
      <c r="U7" s="611"/>
      <c r="V7" s="611"/>
      <c r="W7" s="611"/>
      <c r="X7" s="611"/>
      <c r="Y7" s="612"/>
      <c r="Z7" s="613">
        <v>0</v>
      </c>
      <c r="AA7" s="613"/>
      <c r="AB7" s="613"/>
      <c r="AC7" s="613"/>
      <c r="AD7" s="614">
        <v>18192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17962310</v>
      </c>
      <c r="BH7" s="611"/>
      <c r="BI7" s="611"/>
      <c r="BJ7" s="611"/>
      <c r="BK7" s="611"/>
      <c r="BL7" s="611"/>
      <c r="BM7" s="611"/>
      <c r="BN7" s="612"/>
      <c r="BO7" s="613">
        <v>44.8</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7892167</v>
      </c>
      <c r="CS7" s="611"/>
      <c r="CT7" s="611"/>
      <c r="CU7" s="611"/>
      <c r="CV7" s="611"/>
      <c r="CW7" s="611"/>
      <c r="CX7" s="611"/>
      <c r="CY7" s="612"/>
      <c r="CZ7" s="613">
        <v>11.3</v>
      </c>
      <c r="DA7" s="613"/>
      <c r="DB7" s="613"/>
      <c r="DC7" s="613"/>
      <c r="DD7" s="619">
        <v>144190</v>
      </c>
      <c r="DE7" s="611"/>
      <c r="DF7" s="611"/>
      <c r="DG7" s="611"/>
      <c r="DH7" s="611"/>
      <c r="DI7" s="611"/>
      <c r="DJ7" s="611"/>
      <c r="DK7" s="611"/>
      <c r="DL7" s="611"/>
      <c r="DM7" s="611"/>
      <c r="DN7" s="611"/>
      <c r="DO7" s="611"/>
      <c r="DP7" s="612"/>
      <c r="DQ7" s="619">
        <v>7123078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372826</v>
      </c>
      <c r="S8" s="611"/>
      <c r="T8" s="611"/>
      <c r="U8" s="611"/>
      <c r="V8" s="611"/>
      <c r="W8" s="611"/>
      <c r="X8" s="611"/>
      <c r="Y8" s="612"/>
      <c r="Z8" s="613">
        <v>0.5</v>
      </c>
      <c r="AA8" s="613"/>
      <c r="AB8" s="613"/>
      <c r="AC8" s="613"/>
      <c r="AD8" s="614">
        <v>372826</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261629</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28061984</v>
      </c>
      <c r="CS8" s="611"/>
      <c r="CT8" s="611"/>
      <c r="CU8" s="611"/>
      <c r="CV8" s="611"/>
      <c r="CW8" s="611"/>
      <c r="CX8" s="611"/>
      <c r="CY8" s="612"/>
      <c r="CZ8" s="613">
        <v>40.1</v>
      </c>
      <c r="DA8" s="613"/>
      <c r="DB8" s="613"/>
      <c r="DC8" s="613"/>
      <c r="DD8" s="619">
        <v>1459100</v>
      </c>
      <c r="DE8" s="611"/>
      <c r="DF8" s="611"/>
      <c r="DG8" s="611"/>
      <c r="DH8" s="611"/>
      <c r="DI8" s="611"/>
      <c r="DJ8" s="611"/>
      <c r="DK8" s="611"/>
      <c r="DL8" s="611"/>
      <c r="DM8" s="611"/>
      <c r="DN8" s="611"/>
      <c r="DO8" s="611"/>
      <c r="DP8" s="612"/>
      <c r="DQ8" s="619">
        <v>16741055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495074</v>
      </c>
      <c r="S9" s="611"/>
      <c r="T9" s="611"/>
      <c r="U9" s="611"/>
      <c r="V9" s="611"/>
      <c r="W9" s="611"/>
      <c r="X9" s="611"/>
      <c r="Y9" s="612"/>
      <c r="Z9" s="613">
        <v>0.6</v>
      </c>
      <c r="AA9" s="613"/>
      <c r="AB9" s="613"/>
      <c r="AC9" s="613"/>
      <c r="AD9" s="614">
        <v>495074</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12311350</v>
      </c>
      <c r="BH9" s="611"/>
      <c r="BI9" s="611"/>
      <c r="BJ9" s="611"/>
      <c r="BK9" s="611"/>
      <c r="BL9" s="611"/>
      <c r="BM9" s="611"/>
      <c r="BN9" s="612"/>
      <c r="BO9" s="613">
        <v>30.7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5316237</v>
      </c>
      <c r="CS9" s="611"/>
      <c r="CT9" s="611"/>
      <c r="CU9" s="611"/>
      <c r="CV9" s="611"/>
      <c r="CW9" s="611"/>
      <c r="CX9" s="611"/>
      <c r="CY9" s="612"/>
      <c r="CZ9" s="613">
        <v>7.6</v>
      </c>
      <c r="DA9" s="613"/>
      <c r="DB9" s="613"/>
      <c r="DC9" s="613"/>
      <c r="DD9" s="619">
        <v>515066</v>
      </c>
      <c r="DE9" s="611"/>
      <c r="DF9" s="611"/>
      <c r="DG9" s="611"/>
      <c r="DH9" s="611"/>
      <c r="DI9" s="611"/>
      <c r="DJ9" s="611"/>
      <c r="DK9" s="611"/>
      <c r="DL9" s="611"/>
      <c r="DM9" s="611"/>
      <c r="DN9" s="611"/>
      <c r="DO9" s="611"/>
      <c r="DP9" s="612"/>
      <c r="DQ9" s="619">
        <v>4980423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504428</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137306</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37306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4540925</v>
      </c>
      <c r="S11" s="611"/>
      <c r="T11" s="611"/>
      <c r="U11" s="611"/>
      <c r="V11" s="611"/>
      <c r="W11" s="611"/>
      <c r="X11" s="611"/>
      <c r="Y11" s="612"/>
      <c r="Z11" s="615">
        <v>5.9</v>
      </c>
      <c r="AA11" s="616"/>
      <c r="AB11" s="616"/>
      <c r="AC11" s="622"/>
      <c r="AD11" s="619">
        <v>4540925</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4884903</v>
      </c>
      <c r="BH11" s="611"/>
      <c r="BI11" s="611"/>
      <c r="BJ11" s="611"/>
      <c r="BK11" s="611"/>
      <c r="BL11" s="611"/>
      <c r="BM11" s="611"/>
      <c r="BN11" s="612"/>
      <c r="BO11" s="613">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947658</v>
      </c>
      <c r="CS11" s="611"/>
      <c r="CT11" s="611"/>
      <c r="CU11" s="611"/>
      <c r="CV11" s="611"/>
      <c r="CW11" s="611"/>
      <c r="CX11" s="611"/>
      <c r="CY11" s="612"/>
      <c r="CZ11" s="613">
        <v>1.4</v>
      </c>
      <c r="DA11" s="613"/>
      <c r="DB11" s="613"/>
      <c r="DC11" s="613"/>
      <c r="DD11" s="619">
        <v>433612</v>
      </c>
      <c r="DE11" s="611"/>
      <c r="DF11" s="611"/>
      <c r="DG11" s="611"/>
      <c r="DH11" s="611"/>
      <c r="DI11" s="611"/>
      <c r="DJ11" s="611"/>
      <c r="DK11" s="611"/>
      <c r="DL11" s="611"/>
      <c r="DM11" s="611"/>
      <c r="DN11" s="611"/>
      <c r="DO11" s="611"/>
      <c r="DP11" s="612"/>
      <c r="DQ11" s="619">
        <v>631189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17425187</v>
      </c>
      <c r="BH12" s="611"/>
      <c r="BI12" s="611"/>
      <c r="BJ12" s="611"/>
      <c r="BK12" s="611"/>
      <c r="BL12" s="611"/>
      <c r="BM12" s="611"/>
      <c r="BN12" s="612"/>
      <c r="BO12" s="613">
        <v>43.5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1817138</v>
      </c>
      <c r="CS12" s="611"/>
      <c r="CT12" s="611"/>
      <c r="CU12" s="611"/>
      <c r="CV12" s="611"/>
      <c r="CW12" s="611"/>
      <c r="CX12" s="611"/>
      <c r="CY12" s="612"/>
      <c r="CZ12" s="613">
        <v>2.6</v>
      </c>
      <c r="DA12" s="613"/>
      <c r="DB12" s="613"/>
      <c r="DC12" s="613"/>
      <c r="DD12" s="619">
        <v>199298</v>
      </c>
      <c r="DE12" s="611"/>
      <c r="DF12" s="611"/>
      <c r="DG12" s="611"/>
      <c r="DH12" s="611"/>
      <c r="DI12" s="611"/>
      <c r="DJ12" s="611"/>
      <c r="DK12" s="611"/>
      <c r="DL12" s="611"/>
      <c r="DM12" s="611"/>
      <c r="DN12" s="611"/>
      <c r="DO12" s="611"/>
      <c r="DP12" s="612"/>
      <c r="DQ12" s="619">
        <v>1109716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5967</v>
      </c>
      <c r="S13" s="611"/>
      <c r="T13" s="611"/>
      <c r="U13" s="611"/>
      <c r="V13" s="611"/>
      <c r="W13" s="611"/>
      <c r="X13" s="611"/>
      <c r="Y13" s="612"/>
      <c r="Z13" s="613">
        <v>0</v>
      </c>
      <c r="AA13" s="613"/>
      <c r="AB13" s="613"/>
      <c r="AC13" s="613"/>
      <c r="AD13" s="614">
        <v>5967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17405099</v>
      </c>
      <c r="BH13" s="611"/>
      <c r="BI13" s="611"/>
      <c r="BJ13" s="611"/>
      <c r="BK13" s="611"/>
      <c r="BL13" s="611"/>
      <c r="BM13" s="611"/>
      <c r="BN13" s="612"/>
      <c r="BO13" s="613">
        <v>43.4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11406879</v>
      </c>
      <c r="CS13" s="611"/>
      <c r="CT13" s="611"/>
      <c r="CU13" s="611"/>
      <c r="CV13" s="611"/>
      <c r="CW13" s="611"/>
      <c r="CX13" s="611"/>
      <c r="CY13" s="612"/>
      <c r="CZ13" s="613">
        <v>16.3</v>
      </c>
      <c r="DA13" s="613"/>
      <c r="DB13" s="613"/>
      <c r="DC13" s="613"/>
      <c r="DD13" s="619">
        <v>5044010</v>
      </c>
      <c r="DE13" s="611"/>
      <c r="DF13" s="611"/>
      <c r="DG13" s="611"/>
      <c r="DH13" s="611"/>
      <c r="DI13" s="611"/>
      <c r="DJ13" s="611"/>
      <c r="DK13" s="611"/>
      <c r="DL13" s="611"/>
      <c r="DM13" s="611"/>
      <c r="DN13" s="611"/>
      <c r="DO13" s="611"/>
      <c r="DP13" s="612"/>
      <c r="DQ13" s="619">
        <v>7835238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368649</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1874835</v>
      </c>
      <c r="CS14" s="611"/>
      <c r="CT14" s="611"/>
      <c r="CU14" s="611"/>
      <c r="CV14" s="611"/>
      <c r="CW14" s="611"/>
      <c r="CX14" s="611"/>
      <c r="CY14" s="612"/>
      <c r="CZ14" s="613">
        <v>2.7</v>
      </c>
      <c r="DA14" s="613"/>
      <c r="DB14" s="613"/>
      <c r="DC14" s="613"/>
      <c r="DD14" s="619">
        <v>61246</v>
      </c>
      <c r="DE14" s="611"/>
      <c r="DF14" s="611"/>
      <c r="DG14" s="611"/>
      <c r="DH14" s="611"/>
      <c r="DI14" s="611"/>
      <c r="DJ14" s="611"/>
      <c r="DK14" s="611"/>
      <c r="DL14" s="611"/>
      <c r="DM14" s="611"/>
      <c r="DN14" s="611"/>
      <c r="DO14" s="611"/>
      <c r="DP14" s="612"/>
      <c r="DQ14" s="619">
        <v>1818575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116343</v>
      </c>
      <c r="S15" s="611"/>
      <c r="T15" s="611"/>
      <c r="U15" s="611"/>
      <c r="V15" s="611"/>
      <c r="W15" s="611"/>
      <c r="X15" s="611"/>
      <c r="Y15" s="612"/>
      <c r="Z15" s="613">
        <v>0.2</v>
      </c>
      <c r="AA15" s="613"/>
      <c r="AB15" s="613"/>
      <c r="AC15" s="613"/>
      <c r="AD15" s="614">
        <v>116343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1132002</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10712464</v>
      </c>
      <c r="CS15" s="611"/>
      <c r="CT15" s="611"/>
      <c r="CU15" s="611"/>
      <c r="CV15" s="611"/>
      <c r="CW15" s="611"/>
      <c r="CX15" s="611"/>
      <c r="CY15" s="612"/>
      <c r="CZ15" s="613">
        <v>15.3</v>
      </c>
      <c r="DA15" s="613"/>
      <c r="DB15" s="613"/>
      <c r="DC15" s="613"/>
      <c r="DD15" s="619">
        <v>3017330</v>
      </c>
      <c r="DE15" s="611"/>
      <c r="DF15" s="611"/>
      <c r="DG15" s="611"/>
      <c r="DH15" s="611"/>
      <c r="DI15" s="611"/>
      <c r="DJ15" s="611"/>
      <c r="DK15" s="611"/>
      <c r="DL15" s="611"/>
      <c r="DM15" s="611"/>
      <c r="DN15" s="611"/>
      <c r="DO15" s="611"/>
      <c r="DP15" s="612"/>
      <c r="DQ15" s="619">
        <v>7260764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1122702</v>
      </c>
      <c r="S16" s="611"/>
      <c r="T16" s="611"/>
      <c r="U16" s="611"/>
      <c r="V16" s="611"/>
      <c r="W16" s="611"/>
      <c r="X16" s="611"/>
      <c r="Y16" s="612"/>
      <c r="Z16" s="613">
        <v>1.5</v>
      </c>
      <c r="AA16" s="613"/>
      <c r="AB16" s="613"/>
      <c r="AC16" s="613"/>
      <c r="AD16" s="614">
        <v>1122702</v>
      </c>
      <c r="AE16" s="614"/>
      <c r="AF16" s="614"/>
      <c r="AG16" s="614"/>
      <c r="AH16" s="614"/>
      <c r="AI16" s="614"/>
      <c r="AJ16" s="614"/>
      <c r="AK16" s="614"/>
      <c r="AL16" s="615">
        <v>2.5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981661</v>
      </c>
      <c r="S17" s="611"/>
      <c r="T17" s="611"/>
      <c r="U17" s="611"/>
      <c r="V17" s="611"/>
      <c r="W17" s="611"/>
      <c r="X17" s="611"/>
      <c r="Y17" s="612"/>
      <c r="Z17" s="613">
        <v>1.3</v>
      </c>
      <c r="AA17" s="613"/>
      <c r="AB17" s="613"/>
      <c r="AC17" s="613"/>
      <c r="AD17" s="614">
        <v>981661</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1392044</v>
      </c>
      <c r="CS17" s="611"/>
      <c r="CT17" s="611"/>
      <c r="CU17" s="611"/>
      <c r="CV17" s="611"/>
      <c r="CW17" s="611"/>
      <c r="CX17" s="611"/>
      <c r="CY17" s="612"/>
      <c r="CZ17" s="613">
        <v>2</v>
      </c>
      <c r="DA17" s="613"/>
      <c r="DB17" s="613"/>
      <c r="DC17" s="613"/>
      <c r="DD17" s="619" t="s">
        <v>122</v>
      </c>
      <c r="DE17" s="611"/>
      <c r="DF17" s="611"/>
      <c r="DG17" s="611"/>
      <c r="DH17" s="611"/>
      <c r="DI17" s="611"/>
      <c r="DJ17" s="611"/>
      <c r="DK17" s="611"/>
      <c r="DL17" s="611"/>
      <c r="DM17" s="611"/>
      <c r="DN17" s="611"/>
      <c r="DO17" s="611"/>
      <c r="DP17" s="612"/>
      <c r="DQ17" s="619">
        <v>1371761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185468</v>
      </c>
      <c r="S18" s="611"/>
      <c r="T18" s="611"/>
      <c r="U18" s="611"/>
      <c r="V18" s="611"/>
      <c r="W18" s="611"/>
      <c r="X18" s="611"/>
      <c r="Y18" s="612"/>
      <c r="Z18" s="613">
        <v>0.2</v>
      </c>
      <c r="AA18" s="613"/>
      <c r="AB18" s="613"/>
      <c r="AC18" s="613"/>
      <c r="AD18" s="614">
        <v>185468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776076</v>
      </c>
      <c r="S19" s="611"/>
      <c r="T19" s="611"/>
      <c r="U19" s="611"/>
      <c r="V19" s="611"/>
      <c r="W19" s="611"/>
      <c r="X19" s="611"/>
      <c r="Y19" s="612"/>
      <c r="Z19" s="613">
        <v>1</v>
      </c>
      <c r="AA19" s="613"/>
      <c r="AB19" s="613"/>
      <c r="AC19" s="613"/>
      <c r="AD19" s="614">
        <v>776076</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3174734</v>
      </c>
      <c r="BH19" s="611"/>
      <c r="BI19" s="611"/>
      <c r="BJ19" s="611"/>
      <c r="BK19" s="611"/>
      <c r="BL19" s="611"/>
      <c r="BM19" s="611"/>
      <c r="BN19" s="612"/>
      <c r="BO19" s="613">
        <v>7.9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20117</v>
      </c>
      <c r="S20" s="611"/>
      <c r="T20" s="611"/>
      <c r="U20" s="611"/>
      <c r="V20" s="611"/>
      <c r="W20" s="611"/>
      <c r="X20" s="611"/>
      <c r="Y20" s="612"/>
      <c r="Z20" s="613">
        <v>0</v>
      </c>
      <c r="AA20" s="613"/>
      <c r="AB20" s="613"/>
      <c r="AC20" s="613"/>
      <c r="AD20" s="614">
        <v>20117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3174734</v>
      </c>
      <c r="BH20" s="611"/>
      <c r="BI20" s="611"/>
      <c r="BJ20" s="611"/>
      <c r="BK20" s="611"/>
      <c r="BL20" s="611"/>
      <c r="BM20" s="611"/>
      <c r="BN20" s="612"/>
      <c r="BO20" s="613">
        <v>7.9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69947279</v>
      </c>
      <c r="CS20" s="611"/>
      <c r="CT20" s="611"/>
      <c r="CU20" s="611"/>
      <c r="CV20" s="611"/>
      <c r="CW20" s="611"/>
      <c r="CX20" s="611"/>
      <c r="CY20" s="612"/>
      <c r="CZ20" s="613">
        <v>100</v>
      </c>
      <c r="DA20" s="613"/>
      <c r="DB20" s="613"/>
      <c r="DC20" s="613"/>
      <c r="DD20" s="619">
        <v>10873852</v>
      </c>
      <c r="DE20" s="611"/>
      <c r="DF20" s="611"/>
      <c r="DG20" s="611"/>
      <c r="DH20" s="611"/>
      <c r="DI20" s="611"/>
      <c r="DJ20" s="611"/>
      <c r="DK20" s="611"/>
      <c r="DL20" s="611"/>
      <c r="DM20" s="611"/>
      <c r="DN20" s="611"/>
      <c r="DO20" s="611"/>
      <c r="DP20" s="612"/>
      <c r="DQ20" s="619">
        <v>49297672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53163</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53163</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3174734</v>
      </c>
      <c r="BH23" s="611"/>
      <c r="BI23" s="611"/>
      <c r="BJ23" s="611"/>
      <c r="BK23" s="611"/>
      <c r="BL23" s="611"/>
      <c r="BM23" s="611"/>
      <c r="BN23" s="612"/>
      <c r="BO23" s="613">
        <v>7.9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29290054</v>
      </c>
      <c r="CS24" s="600"/>
      <c r="CT24" s="600"/>
      <c r="CU24" s="600"/>
      <c r="CV24" s="600"/>
      <c r="CW24" s="600"/>
      <c r="CX24" s="600"/>
      <c r="CY24" s="601"/>
      <c r="CZ24" s="604">
        <v>41.9</v>
      </c>
      <c r="DA24" s="605"/>
      <c r="DB24" s="605"/>
      <c r="DC24" s="621"/>
      <c r="DD24" s="640">
        <v>19497018</v>
      </c>
      <c r="DE24" s="600"/>
      <c r="DF24" s="600"/>
      <c r="DG24" s="600"/>
      <c r="DH24" s="600"/>
      <c r="DI24" s="600"/>
      <c r="DJ24" s="600"/>
      <c r="DK24" s="601"/>
      <c r="DL24" s="640">
        <v>17827859</v>
      </c>
      <c r="DM24" s="600"/>
      <c r="DN24" s="600"/>
      <c r="DO24" s="600"/>
      <c r="DP24" s="600"/>
      <c r="DQ24" s="600"/>
      <c r="DR24" s="600"/>
      <c r="DS24" s="600"/>
      <c r="DT24" s="600"/>
      <c r="DU24" s="600"/>
      <c r="DV24" s="601"/>
      <c r="DW24" s="604">
        <v>39.4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48181517</v>
      </c>
      <c r="S25" s="611"/>
      <c r="T25" s="611"/>
      <c r="U25" s="611"/>
      <c r="V25" s="611"/>
      <c r="W25" s="611"/>
      <c r="X25" s="611"/>
      <c r="Y25" s="612"/>
      <c r="Z25" s="613">
        <v>63</v>
      </c>
      <c r="AA25" s="613"/>
      <c r="AB25" s="613"/>
      <c r="AC25" s="613"/>
      <c r="AD25" s="614">
        <v>44953620</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11888084</v>
      </c>
      <c r="CS25" s="643"/>
      <c r="CT25" s="643"/>
      <c r="CU25" s="643"/>
      <c r="CV25" s="643"/>
      <c r="CW25" s="643"/>
      <c r="CX25" s="643"/>
      <c r="CY25" s="644"/>
      <c r="CZ25" s="615">
        <v>17</v>
      </c>
      <c r="DA25" s="641"/>
      <c r="DB25" s="641"/>
      <c r="DC25" s="645"/>
      <c r="DD25" s="619">
        <v>10899230</v>
      </c>
      <c r="DE25" s="643"/>
      <c r="DF25" s="643"/>
      <c r="DG25" s="643"/>
      <c r="DH25" s="643"/>
      <c r="DI25" s="643"/>
      <c r="DJ25" s="643"/>
      <c r="DK25" s="644"/>
      <c r="DL25" s="619">
        <v>10829314</v>
      </c>
      <c r="DM25" s="643"/>
      <c r="DN25" s="643"/>
      <c r="DO25" s="643"/>
      <c r="DP25" s="643"/>
      <c r="DQ25" s="643"/>
      <c r="DR25" s="643"/>
      <c r="DS25" s="643"/>
      <c r="DT25" s="643"/>
      <c r="DU25" s="643"/>
      <c r="DV25" s="644"/>
      <c r="DW25" s="615">
        <v>23.9</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17612</v>
      </c>
      <c r="S26" s="611"/>
      <c r="T26" s="611"/>
      <c r="U26" s="611"/>
      <c r="V26" s="611"/>
      <c r="W26" s="611"/>
      <c r="X26" s="611"/>
      <c r="Y26" s="612"/>
      <c r="Z26" s="613">
        <v>0</v>
      </c>
      <c r="AA26" s="613"/>
      <c r="AB26" s="613"/>
      <c r="AC26" s="613"/>
      <c r="AD26" s="614">
        <v>17612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6751648</v>
      </c>
      <c r="CS26" s="611"/>
      <c r="CT26" s="611"/>
      <c r="CU26" s="611"/>
      <c r="CV26" s="611"/>
      <c r="CW26" s="611"/>
      <c r="CX26" s="611"/>
      <c r="CY26" s="612"/>
      <c r="CZ26" s="615">
        <v>9.6999999999999993</v>
      </c>
      <c r="DA26" s="641"/>
      <c r="DB26" s="641"/>
      <c r="DC26" s="645"/>
      <c r="DD26" s="619">
        <v>6256588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168717</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40062882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16009926</v>
      </c>
      <c r="CS27" s="643"/>
      <c r="CT27" s="643"/>
      <c r="CU27" s="643"/>
      <c r="CV27" s="643"/>
      <c r="CW27" s="643"/>
      <c r="CX27" s="643"/>
      <c r="CY27" s="644"/>
      <c r="CZ27" s="615">
        <v>22.9</v>
      </c>
      <c r="DA27" s="641"/>
      <c r="DB27" s="641"/>
      <c r="DC27" s="645"/>
      <c r="DD27" s="619">
        <v>7226027</v>
      </c>
      <c r="DE27" s="643"/>
      <c r="DF27" s="643"/>
      <c r="DG27" s="643"/>
      <c r="DH27" s="643"/>
      <c r="DI27" s="643"/>
      <c r="DJ27" s="643"/>
      <c r="DK27" s="644"/>
      <c r="DL27" s="619">
        <v>5626784</v>
      </c>
      <c r="DM27" s="643"/>
      <c r="DN27" s="643"/>
      <c r="DO27" s="643"/>
      <c r="DP27" s="643"/>
      <c r="DQ27" s="643"/>
      <c r="DR27" s="643"/>
      <c r="DS27" s="643"/>
      <c r="DT27" s="643"/>
      <c r="DU27" s="643"/>
      <c r="DV27" s="644"/>
      <c r="DW27" s="615">
        <v>12.4</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1271415</v>
      </c>
      <c r="S28" s="611"/>
      <c r="T28" s="611"/>
      <c r="U28" s="611"/>
      <c r="V28" s="611"/>
      <c r="W28" s="611"/>
      <c r="X28" s="611"/>
      <c r="Y28" s="612"/>
      <c r="Z28" s="613">
        <v>1.7</v>
      </c>
      <c r="AA28" s="613"/>
      <c r="AB28" s="613"/>
      <c r="AC28" s="613"/>
      <c r="AD28" s="614">
        <v>128187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1392044</v>
      </c>
      <c r="CS28" s="611"/>
      <c r="CT28" s="611"/>
      <c r="CU28" s="611"/>
      <c r="CV28" s="611"/>
      <c r="CW28" s="611"/>
      <c r="CX28" s="611"/>
      <c r="CY28" s="612"/>
      <c r="CZ28" s="615">
        <v>2</v>
      </c>
      <c r="DA28" s="641"/>
      <c r="DB28" s="641"/>
      <c r="DC28" s="645"/>
      <c r="DD28" s="619">
        <v>1371761</v>
      </c>
      <c r="DE28" s="611"/>
      <c r="DF28" s="611"/>
      <c r="DG28" s="611"/>
      <c r="DH28" s="611"/>
      <c r="DI28" s="611"/>
      <c r="DJ28" s="611"/>
      <c r="DK28" s="612"/>
      <c r="DL28" s="619">
        <v>1371761</v>
      </c>
      <c r="DM28" s="611"/>
      <c r="DN28" s="611"/>
      <c r="DO28" s="611"/>
      <c r="DP28" s="611"/>
      <c r="DQ28" s="611"/>
      <c r="DR28" s="611"/>
      <c r="DS28" s="611"/>
      <c r="DT28" s="611"/>
      <c r="DU28" s="611"/>
      <c r="DV28" s="612"/>
      <c r="DW28" s="615">
        <v>3</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81626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1392044</v>
      </c>
      <c r="CS29" s="643"/>
      <c r="CT29" s="643"/>
      <c r="CU29" s="643"/>
      <c r="CV29" s="643"/>
      <c r="CW29" s="643"/>
      <c r="CX29" s="643"/>
      <c r="CY29" s="644"/>
      <c r="CZ29" s="615">
        <v>2</v>
      </c>
      <c r="DA29" s="641"/>
      <c r="DB29" s="641"/>
      <c r="DC29" s="645"/>
      <c r="DD29" s="619">
        <v>1371761</v>
      </c>
      <c r="DE29" s="643"/>
      <c r="DF29" s="643"/>
      <c r="DG29" s="643"/>
      <c r="DH29" s="643"/>
      <c r="DI29" s="643"/>
      <c r="DJ29" s="643"/>
      <c r="DK29" s="644"/>
      <c r="DL29" s="619">
        <v>1371761</v>
      </c>
      <c r="DM29" s="643"/>
      <c r="DN29" s="643"/>
      <c r="DO29" s="643"/>
      <c r="DP29" s="643"/>
      <c r="DQ29" s="643"/>
      <c r="DR29" s="643"/>
      <c r="DS29" s="643"/>
      <c r="DT29" s="643"/>
      <c r="DU29" s="643"/>
      <c r="DV29" s="644"/>
      <c r="DW29" s="615">
        <v>3</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9390532</v>
      </c>
      <c r="S30" s="611"/>
      <c r="T30" s="611"/>
      <c r="U30" s="611"/>
      <c r="V30" s="611"/>
      <c r="W30" s="611"/>
      <c r="X30" s="611"/>
      <c r="Y30" s="612"/>
      <c r="Z30" s="613">
        <v>12.3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1355923</v>
      </c>
      <c r="CS30" s="611"/>
      <c r="CT30" s="611"/>
      <c r="CU30" s="611"/>
      <c r="CV30" s="611"/>
      <c r="CW30" s="611"/>
      <c r="CX30" s="611"/>
      <c r="CY30" s="612"/>
      <c r="CZ30" s="615">
        <v>1.9</v>
      </c>
      <c r="DA30" s="641"/>
      <c r="DB30" s="641"/>
      <c r="DC30" s="645"/>
      <c r="DD30" s="619">
        <v>1338311</v>
      </c>
      <c r="DE30" s="611"/>
      <c r="DF30" s="611"/>
      <c r="DG30" s="611"/>
      <c r="DH30" s="611"/>
      <c r="DI30" s="611"/>
      <c r="DJ30" s="611"/>
      <c r="DK30" s="612"/>
      <c r="DL30" s="619">
        <v>1338311</v>
      </c>
      <c r="DM30" s="611"/>
      <c r="DN30" s="611"/>
      <c r="DO30" s="611"/>
      <c r="DP30" s="611"/>
      <c r="DQ30" s="611"/>
      <c r="DR30" s="611"/>
      <c r="DS30" s="611"/>
      <c r="DT30" s="611"/>
      <c r="DU30" s="611"/>
      <c r="DV30" s="612"/>
      <c r="DW30" s="615">
        <v>3</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99.2</v>
      </c>
      <c r="BN31" s="654"/>
      <c r="BO31" s="654"/>
      <c r="BP31" s="654"/>
      <c r="BQ31" s="655"/>
      <c r="BR31" s="666">
        <v>99.6</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36121</v>
      </c>
      <c r="CS31" s="643"/>
      <c r="CT31" s="643"/>
      <c r="CU31" s="643"/>
      <c r="CV31" s="643"/>
      <c r="CW31" s="643"/>
      <c r="CX31" s="643"/>
      <c r="CY31" s="644"/>
      <c r="CZ31" s="615">
        <v>0.1</v>
      </c>
      <c r="DA31" s="641"/>
      <c r="DB31" s="641"/>
      <c r="DC31" s="645"/>
      <c r="DD31" s="619">
        <v>33450</v>
      </c>
      <c r="DE31" s="643"/>
      <c r="DF31" s="643"/>
      <c r="DG31" s="643"/>
      <c r="DH31" s="643"/>
      <c r="DI31" s="643"/>
      <c r="DJ31" s="643"/>
      <c r="DK31" s="644"/>
      <c r="DL31" s="619">
        <v>33450</v>
      </c>
      <c r="DM31" s="643"/>
      <c r="DN31" s="643"/>
      <c r="DO31" s="643"/>
      <c r="DP31" s="643"/>
      <c r="DQ31" s="643"/>
      <c r="DR31" s="643"/>
      <c r="DS31" s="643"/>
      <c r="DT31" s="643"/>
      <c r="DU31" s="643"/>
      <c r="DV31" s="644"/>
      <c r="DW31" s="615">
        <v>0.1</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3859444</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98.7</v>
      </c>
      <c r="BN32" s="643"/>
      <c r="BO32" s="643"/>
      <c r="BP32" s="643"/>
      <c r="BQ32" s="665"/>
      <c r="BR32" s="667">
        <v>99.4</v>
      </c>
      <c r="BS32" s="643"/>
      <c r="BT32" s="643"/>
      <c r="BU32" s="643"/>
      <c r="BV32" s="643"/>
      <c r="BW32" s="643"/>
      <c r="BX32" s="616">
        <v>98.5</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306814</v>
      </c>
      <c r="S33" s="611"/>
      <c r="T33" s="611"/>
      <c r="U33" s="611"/>
      <c r="V33" s="611"/>
      <c r="W33" s="611"/>
      <c r="X33" s="611"/>
      <c r="Y33" s="612"/>
      <c r="Z33" s="613">
        <v>0.4</v>
      </c>
      <c r="AA33" s="613"/>
      <c r="AB33" s="613"/>
      <c r="AC33" s="613"/>
      <c r="AD33" s="614">
        <v>85727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99.7</v>
      </c>
      <c r="BN33" s="669"/>
      <c r="BO33" s="669"/>
      <c r="BP33" s="669"/>
      <c r="BQ33" s="671"/>
      <c r="BR33" s="668">
        <v>99.8</v>
      </c>
      <c r="BS33" s="669"/>
      <c r="BT33" s="669"/>
      <c r="BU33" s="669"/>
      <c r="BV33" s="669"/>
      <c r="BW33" s="669"/>
      <c r="BX33" s="670">
        <v>99.7</v>
      </c>
      <c r="BY33" s="669"/>
      <c r="BZ33" s="669"/>
      <c r="CA33" s="669"/>
      <c r="CB33" s="671"/>
      <c r="CD33" s="607" t="s">
        <v>307</v>
      </c>
      <c r="CE33" s="608"/>
      <c r="CF33" s="608"/>
      <c r="CG33" s="608"/>
      <c r="CH33" s="608"/>
      <c r="CI33" s="608"/>
      <c r="CJ33" s="608"/>
      <c r="CK33" s="608"/>
      <c r="CL33" s="608"/>
      <c r="CM33" s="608"/>
      <c r="CN33" s="608"/>
      <c r="CO33" s="608"/>
      <c r="CP33" s="608"/>
      <c r="CQ33" s="609"/>
      <c r="CR33" s="610">
        <v>29783373</v>
      </c>
      <c r="CS33" s="643"/>
      <c r="CT33" s="643"/>
      <c r="CU33" s="643"/>
      <c r="CV33" s="643"/>
      <c r="CW33" s="643"/>
      <c r="CX33" s="643"/>
      <c r="CY33" s="644"/>
      <c r="CZ33" s="615">
        <v>42.6</v>
      </c>
      <c r="DA33" s="641"/>
      <c r="DB33" s="641"/>
      <c r="DC33" s="645"/>
      <c r="DD33" s="619">
        <v>25919281</v>
      </c>
      <c r="DE33" s="643"/>
      <c r="DF33" s="643"/>
      <c r="DG33" s="643"/>
      <c r="DH33" s="643"/>
      <c r="DI33" s="643"/>
      <c r="DJ33" s="643"/>
      <c r="DK33" s="644"/>
      <c r="DL33" s="619">
        <v>20061134</v>
      </c>
      <c r="DM33" s="643"/>
      <c r="DN33" s="643"/>
      <c r="DO33" s="643"/>
      <c r="DP33" s="643"/>
      <c r="DQ33" s="643"/>
      <c r="DR33" s="643"/>
      <c r="DS33" s="643"/>
      <c r="DT33" s="643"/>
      <c r="DU33" s="643"/>
      <c r="DV33" s="644"/>
      <c r="DW33" s="615">
        <v>44.4</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78676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14552834</v>
      </c>
      <c r="CS34" s="611"/>
      <c r="CT34" s="611"/>
      <c r="CU34" s="611"/>
      <c r="CV34" s="611"/>
      <c r="CW34" s="611"/>
      <c r="CX34" s="611"/>
      <c r="CY34" s="612"/>
      <c r="CZ34" s="615">
        <v>20.8</v>
      </c>
      <c r="DA34" s="641"/>
      <c r="DB34" s="641"/>
      <c r="DC34" s="645"/>
      <c r="DD34" s="619">
        <v>12420284</v>
      </c>
      <c r="DE34" s="611"/>
      <c r="DF34" s="611"/>
      <c r="DG34" s="611"/>
      <c r="DH34" s="611"/>
      <c r="DI34" s="611"/>
      <c r="DJ34" s="611"/>
      <c r="DK34" s="612"/>
      <c r="DL34" s="619">
        <v>11326807</v>
      </c>
      <c r="DM34" s="611"/>
      <c r="DN34" s="611"/>
      <c r="DO34" s="611"/>
      <c r="DP34" s="611"/>
      <c r="DQ34" s="611"/>
      <c r="DR34" s="611"/>
      <c r="DS34" s="611"/>
      <c r="DT34" s="611"/>
      <c r="DU34" s="611"/>
      <c r="DV34" s="612"/>
      <c r="DW34" s="615">
        <v>25</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1613211</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747161</v>
      </c>
      <c r="CS35" s="643"/>
      <c r="CT35" s="643"/>
      <c r="CU35" s="643"/>
      <c r="CV35" s="643"/>
      <c r="CW35" s="643"/>
      <c r="CX35" s="643"/>
      <c r="CY35" s="644"/>
      <c r="CZ35" s="615">
        <v>1.1000000000000001</v>
      </c>
      <c r="DA35" s="641"/>
      <c r="DB35" s="641"/>
      <c r="DC35" s="645"/>
      <c r="DD35" s="619">
        <v>518163</v>
      </c>
      <c r="DE35" s="643"/>
      <c r="DF35" s="643"/>
      <c r="DG35" s="643"/>
      <c r="DH35" s="643"/>
      <c r="DI35" s="643"/>
      <c r="DJ35" s="643"/>
      <c r="DK35" s="644"/>
      <c r="DL35" s="619">
        <v>518163</v>
      </c>
      <c r="DM35" s="643"/>
      <c r="DN35" s="643"/>
      <c r="DO35" s="643"/>
      <c r="DP35" s="643"/>
      <c r="DQ35" s="643"/>
      <c r="DR35" s="643"/>
      <c r="DS35" s="643"/>
      <c r="DT35" s="643"/>
      <c r="DU35" s="643"/>
      <c r="DV35" s="644"/>
      <c r="DW35" s="615">
        <v>1.1000000000000001</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6513399</v>
      </c>
      <c r="S36" s="611"/>
      <c r="T36" s="611"/>
      <c r="U36" s="611"/>
      <c r="V36" s="611"/>
      <c r="W36" s="611"/>
      <c r="X36" s="611"/>
      <c r="Y36" s="612"/>
      <c r="Z36" s="613">
        <v>8.5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6636298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186013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5989946</v>
      </c>
      <c r="CS36" s="611"/>
      <c r="CT36" s="611"/>
      <c r="CU36" s="611"/>
      <c r="CV36" s="611"/>
      <c r="CW36" s="611"/>
      <c r="CX36" s="611"/>
      <c r="CY36" s="612"/>
      <c r="CZ36" s="615">
        <v>8.6</v>
      </c>
      <c r="DA36" s="641"/>
      <c r="DB36" s="641"/>
      <c r="DC36" s="645"/>
      <c r="DD36" s="619">
        <v>5737389</v>
      </c>
      <c r="DE36" s="611"/>
      <c r="DF36" s="611"/>
      <c r="DG36" s="611"/>
      <c r="DH36" s="611"/>
      <c r="DI36" s="611"/>
      <c r="DJ36" s="611"/>
      <c r="DK36" s="612"/>
      <c r="DL36" s="619">
        <v>4441552</v>
      </c>
      <c r="DM36" s="611"/>
      <c r="DN36" s="611"/>
      <c r="DO36" s="611"/>
      <c r="DP36" s="611"/>
      <c r="DQ36" s="611"/>
      <c r="DR36" s="611"/>
      <c r="DS36" s="611"/>
      <c r="DT36" s="611"/>
      <c r="DU36" s="611"/>
      <c r="DV36" s="612"/>
      <c r="DW36" s="615">
        <v>9.8000000000000007</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2473412</v>
      </c>
      <c r="S37" s="611"/>
      <c r="T37" s="611"/>
      <c r="U37" s="611"/>
      <c r="V37" s="611"/>
      <c r="W37" s="611"/>
      <c r="X37" s="611"/>
      <c r="Y37" s="612"/>
      <c r="Z37" s="613">
        <v>3.2</v>
      </c>
      <c r="AA37" s="613"/>
      <c r="AB37" s="613"/>
      <c r="AC37" s="613"/>
      <c r="AD37" s="614">
        <v>36783</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1998511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-486091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2603565</v>
      </c>
      <c r="CS37" s="643"/>
      <c r="CT37" s="643"/>
      <c r="CU37" s="643"/>
      <c r="CV37" s="643"/>
      <c r="CW37" s="643"/>
      <c r="CX37" s="643"/>
      <c r="CY37" s="644"/>
      <c r="CZ37" s="615">
        <v>3.7</v>
      </c>
      <c r="DA37" s="641"/>
      <c r="DB37" s="641"/>
      <c r="DC37" s="645"/>
      <c r="DD37" s="619">
        <v>2598137</v>
      </c>
      <c r="DE37" s="643"/>
      <c r="DF37" s="643"/>
      <c r="DG37" s="643"/>
      <c r="DH37" s="643"/>
      <c r="DI37" s="643"/>
      <c r="DJ37" s="643"/>
      <c r="DK37" s="644"/>
      <c r="DL37" s="619">
        <v>2043194</v>
      </c>
      <c r="DM37" s="643"/>
      <c r="DN37" s="643"/>
      <c r="DO37" s="643"/>
      <c r="DP37" s="643"/>
      <c r="DQ37" s="643"/>
      <c r="DR37" s="643"/>
      <c r="DS37" s="643"/>
      <c r="DT37" s="643"/>
      <c r="DU37" s="643"/>
      <c r="DV37" s="644"/>
      <c r="DW37" s="615">
        <v>4.5</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2568200</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92580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14245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4637787</v>
      </c>
      <c r="CS38" s="611"/>
      <c r="CT38" s="611"/>
      <c r="CU38" s="611"/>
      <c r="CV38" s="611"/>
      <c r="CW38" s="611"/>
      <c r="CX38" s="611"/>
      <c r="CY38" s="612"/>
      <c r="CZ38" s="615">
        <v>6.6</v>
      </c>
      <c r="DA38" s="641"/>
      <c r="DB38" s="641"/>
      <c r="DC38" s="645"/>
      <c r="DD38" s="619">
        <v>4010782</v>
      </c>
      <c r="DE38" s="611"/>
      <c r="DF38" s="611"/>
      <c r="DG38" s="611"/>
      <c r="DH38" s="611"/>
      <c r="DI38" s="611"/>
      <c r="DJ38" s="611"/>
      <c r="DK38" s="612"/>
      <c r="DL38" s="619">
        <v>3088045</v>
      </c>
      <c r="DM38" s="611"/>
      <c r="DN38" s="611"/>
      <c r="DO38" s="611"/>
      <c r="DP38" s="611"/>
      <c r="DQ38" s="611"/>
      <c r="DR38" s="611"/>
      <c r="DS38" s="611"/>
      <c r="DT38" s="611"/>
      <c r="DU38" s="611"/>
      <c r="DV38" s="612"/>
      <c r="DW38" s="615">
        <v>6.8</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21002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2324600</v>
      </c>
      <c r="CS39" s="643"/>
      <c r="CT39" s="643"/>
      <c r="CU39" s="643"/>
      <c r="CV39" s="643"/>
      <c r="CW39" s="643"/>
      <c r="CX39" s="643"/>
      <c r="CY39" s="644"/>
      <c r="CZ39" s="615">
        <v>3.3</v>
      </c>
      <c r="DA39" s="641"/>
      <c r="DB39" s="641"/>
      <c r="DC39" s="645"/>
      <c r="DD39" s="619">
        <v>2213228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125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1531045</v>
      </c>
      <c r="CS40" s="611"/>
      <c r="CT40" s="611"/>
      <c r="CU40" s="611"/>
      <c r="CV40" s="611"/>
      <c r="CW40" s="611"/>
      <c r="CX40" s="611"/>
      <c r="CY40" s="612"/>
      <c r="CZ40" s="615">
        <v>2.2000000000000002</v>
      </c>
      <c r="DA40" s="641"/>
      <c r="DB40" s="641"/>
      <c r="DC40" s="645"/>
      <c r="DD40" s="619">
        <v>1019435</v>
      </c>
      <c r="DE40" s="611"/>
      <c r="DF40" s="611"/>
      <c r="DG40" s="611"/>
      <c r="DH40" s="611"/>
      <c r="DI40" s="611"/>
      <c r="DJ40" s="611"/>
      <c r="DK40" s="612"/>
      <c r="DL40" s="619">
        <v>686567</v>
      </c>
      <c r="DM40" s="611"/>
      <c r="DN40" s="611"/>
      <c r="DO40" s="611"/>
      <c r="DP40" s="611"/>
      <c r="DQ40" s="611"/>
      <c r="DR40" s="611"/>
      <c r="DS40" s="611"/>
      <c r="DT40" s="611"/>
      <c r="DU40" s="611"/>
      <c r="DV40" s="612"/>
      <c r="DW40" s="615">
        <v>1.5</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76524575</v>
      </c>
      <c r="S41" s="683"/>
      <c r="T41" s="683"/>
      <c r="U41" s="683"/>
      <c r="V41" s="683"/>
      <c r="W41" s="683"/>
      <c r="X41" s="683"/>
      <c r="Y41" s="687"/>
      <c r="Z41" s="688">
        <v>100</v>
      </c>
      <c r="AA41" s="688"/>
      <c r="AB41" s="688"/>
      <c r="AC41" s="688"/>
      <c r="AD41" s="689">
        <v>45221929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1310885</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3234322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10873852</v>
      </c>
      <c r="CS42" s="643"/>
      <c r="CT42" s="643"/>
      <c r="CU42" s="643"/>
      <c r="CV42" s="643"/>
      <c r="CW42" s="643"/>
      <c r="CX42" s="643"/>
      <c r="CY42" s="644"/>
      <c r="CZ42" s="615">
        <v>15.5</v>
      </c>
      <c r="DA42" s="641"/>
      <c r="DB42" s="641"/>
      <c r="DC42" s="645"/>
      <c r="DD42" s="619">
        <v>3881373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463304</v>
      </c>
      <c r="CS43" s="643"/>
      <c r="CT43" s="643"/>
      <c r="CU43" s="643"/>
      <c r="CV43" s="643"/>
      <c r="CW43" s="643"/>
      <c r="CX43" s="643"/>
      <c r="CY43" s="644"/>
      <c r="CZ43" s="615">
        <v>0.7</v>
      </c>
      <c r="DA43" s="641"/>
      <c r="DB43" s="641"/>
      <c r="DC43" s="645"/>
      <c r="DD43" s="619">
        <v>463117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10873852</v>
      </c>
      <c r="CS44" s="611"/>
      <c r="CT44" s="611"/>
      <c r="CU44" s="611"/>
      <c r="CV44" s="611"/>
      <c r="CW44" s="611"/>
      <c r="CX44" s="611"/>
      <c r="CY44" s="612"/>
      <c r="CZ44" s="615">
        <v>15.5</v>
      </c>
      <c r="DA44" s="616"/>
      <c r="DB44" s="616"/>
      <c r="DC44" s="622"/>
      <c r="DD44" s="619">
        <v>3881373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1903902</v>
      </c>
      <c r="CS45" s="643"/>
      <c r="CT45" s="643"/>
      <c r="CU45" s="643"/>
      <c r="CV45" s="643"/>
      <c r="CW45" s="643"/>
      <c r="CX45" s="643"/>
      <c r="CY45" s="644"/>
      <c r="CZ45" s="615">
        <v>2.7</v>
      </c>
      <c r="DA45" s="641"/>
      <c r="DB45" s="641"/>
      <c r="DC45" s="645"/>
      <c r="DD45" s="619">
        <v>338705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8932758</v>
      </c>
      <c r="CS46" s="611"/>
      <c r="CT46" s="611"/>
      <c r="CU46" s="611"/>
      <c r="CV46" s="611"/>
      <c r="CW46" s="611"/>
      <c r="CX46" s="611"/>
      <c r="CY46" s="612"/>
      <c r="CZ46" s="615">
        <v>12.8</v>
      </c>
      <c r="DA46" s="616"/>
      <c r="DB46" s="616"/>
      <c r="DC46" s="622"/>
      <c r="DD46" s="619">
        <v>3505476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69947279</v>
      </c>
      <c r="CS49" s="669"/>
      <c r="CT49" s="669"/>
      <c r="CU49" s="669"/>
      <c r="CV49" s="669"/>
      <c r="CW49" s="669"/>
      <c r="CX49" s="669"/>
      <c r="CY49" s="698"/>
      <c r="CZ49" s="690">
        <v>100</v>
      </c>
      <c r="DA49" s="699"/>
      <c r="DB49" s="699"/>
      <c r="DC49" s="700"/>
      <c r="DD49" s="701">
        <v>49297672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JoRs14nt+rJNUz47wz7XH0B/l0xbDAp6HhvTJEvHYzHXC78pvOGU1pQef/EBRN9eJv31KvtI/nybJcGWjCmvA==" saltValue="0Bt9f2EZy9XKrpglHeog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76799</v>
      </c>
      <c r="R7" s="740"/>
      <c r="S7" s="740"/>
      <c r="T7" s="740"/>
      <c r="U7" s="740"/>
      <c r="V7" s="740">
        <v>70222</v>
      </c>
      <c r="W7" s="740"/>
      <c r="X7" s="740"/>
      <c r="Y7" s="740"/>
      <c r="Z7" s="740"/>
      <c r="AA7" s="740">
        <v>6577</v>
      </c>
      <c r="AB7" s="740"/>
      <c r="AC7" s="740"/>
      <c r="AD7" s="740"/>
      <c r="AE7" s="741"/>
      <c r="AF7" s="742">
        <v>3861</v>
      </c>
      <c r="AG7" s="743"/>
      <c r="AH7" s="743"/>
      <c r="AI7" s="743"/>
      <c r="AJ7" s="744"/>
      <c r="AK7" s="745">
        <v>1611</v>
      </c>
      <c r="AL7" s="746"/>
      <c r="AM7" s="746"/>
      <c r="AN7" s="746"/>
      <c r="AO7" s="746"/>
      <c r="AP7" s="746">
        <v>10954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1</v>
      </c>
      <c r="CI7" s="731"/>
      <c r="CJ7" s="731"/>
      <c r="CK7" s="731"/>
      <c r="CL7" s="732"/>
      <c r="CM7" s="730">
        <v>329</v>
      </c>
      <c r="CN7" s="731"/>
      <c r="CO7" s="731"/>
      <c r="CP7" s="731"/>
      <c r="CQ7" s="732"/>
      <c r="CR7" s="730">
        <v>10</v>
      </c>
      <c r="CS7" s="731"/>
      <c r="CT7" s="731"/>
      <c r="CU7" s="731"/>
      <c r="CV7" s="732"/>
      <c r="CW7" s="730" t="s">
        <v>549</v>
      </c>
      <c r="CX7" s="731"/>
      <c r="CY7" s="731"/>
      <c r="CZ7" s="731"/>
      <c r="DA7" s="732"/>
      <c r="DB7" s="730" t="s">
        <v>549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555</v>
      </c>
      <c r="BT8" s="761"/>
      <c r="BU8" s="761"/>
      <c r="BV8" s="761"/>
      <c r="BW8" s="761"/>
      <c r="BX8" s="761"/>
      <c r="BY8" s="761"/>
      <c r="BZ8" s="761"/>
      <c r="CA8" s="761"/>
      <c r="CB8" s="761"/>
      <c r="CC8" s="761"/>
      <c r="CD8" s="761"/>
      <c r="CE8" s="761"/>
      <c r="CF8" s="761"/>
      <c r="CG8" s="762"/>
      <c r="CH8" s="763">
        <v>23</v>
      </c>
      <c r="CI8" s="764"/>
      <c r="CJ8" s="764"/>
      <c r="CK8" s="764"/>
      <c r="CL8" s="765"/>
      <c r="CM8" s="763">
        <v>31</v>
      </c>
      <c r="CN8" s="764"/>
      <c r="CO8" s="764"/>
      <c r="CP8" s="764"/>
      <c r="CQ8" s="765"/>
      <c r="CR8" s="763">
        <v>4</v>
      </c>
      <c r="CS8" s="764"/>
      <c r="CT8" s="764"/>
      <c r="CU8" s="764"/>
      <c r="CV8" s="765"/>
      <c r="CW8" s="763" t="s">
        <v>549</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76735</v>
      </c>
      <c r="R23" s="780"/>
      <c r="S23" s="780"/>
      <c r="T23" s="780"/>
      <c r="U23" s="780"/>
      <c r="V23" s="780">
        <v>70158</v>
      </c>
      <c r="W23" s="780"/>
      <c r="X23" s="780"/>
      <c r="Y23" s="780"/>
      <c r="Z23" s="780"/>
      <c r="AA23" s="780">
        <v>6577</v>
      </c>
      <c r="AB23" s="780"/>
      <c r="AC23" s="780"/>
      <c r="AD23" s="780"/>
      <c r="AE23" s="781"/>
      <c r="AF23" s="782">
        <v>3861</v>
      </c>
      <c r="AG23" s="780"/>
      <c r="AH23" s="780"/>
      <c r="AI23" s="780"/>
      <c r="AJ23" s="783"/>
      <c r="AK23" s="784"/>
      <c r="AL23" s="785"/>
      <c r="AM23" s="785"/>
      <c r="AN23" s="785"/>
      <c r="AO23" s="785"/>
      <c r="AP23" s="780">
        <v>10954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11479</v>
      </c>
      <c r="R28" s="810"/>
      <c r="S28" s="810"/>
      <c r="T28" s="810"/>
      <c r="U28" s="810"/>
      <c r="V28" s="810">
        <v>11293</v>
      </c>
      <c r="W28" s="810"/>
      <c r="X28" s="810"/>
      <c r="Y28" s="810"/>
      <c r="Z28" s="810"/>
      <c r="AA28" s="810">
        <v>186</v>
      </c>
      <c r="AB28" s="810"/>
      <c r="AC28" s="810"/>
      <c r="AD28" s="810"/>
      <c r="AE28" s="811"/>
      <c r="AF28" s="812">
        <v>186</v>
      </c>
      <c r="AG28" s="810"/>
      <c r="AH28" s="810"/>
      <c r="AI28" s="810"/>
      <c r="AJ28" s="813"/>
      <c r="AK28" s="814">
        <v>1311</v>
      </c>
      <c r="AL28" s="815"/>
      <c r="AM28" s="815"/>
      <c r="AN28" s="815"/>
      <c r="AO28" s="815"/>
      <c r="AP28" s="815" t="s">
        <v>549</v>
      </c>
      <c r="AQ28" s="815"/>
      <c r="AR28" s="815"/>
      <c r="AS28" s="815"/>
      <c r="AT28" s="815"/>
      <c r="AU28" s="815" t="s">
        <v>549</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10259</v>
      </c>
      <c r="R29" s="771"/>
      <c r="S29" s="771"/>
      <c r="T29" s="771"/>
      <c r="U29" s="771"/>
      <c r="V29" s="771">
        <v>9904</v>
      </c>
      <c r="W29" s="771"/>
      <c r="X29" s="771"/>
      <c r="Y29" s="771"/>
      <c r="Z29" s="771"/>
      <c r="AA29" s="771">
        <v>355</v>
      </c>
      <c r="AB29" s="771"/>
      <c r="AC29" s="771"/>
      <c r="AD29" s="771"/>
      <c r="AE29" s="772"/>
      <c r="AF29" s="773">
        <v>355</v>
      </c>
      <c r="AG29" s="774"/>
      <c r="AH29" s="774"/>
      <c r="AI29" s="774"/>
      <c r="AJ29" s="775"/>
      <c r="AK29" s="821">
        <v>1940</v>
      </c>
      <c r="AL29" s="817"/>
      <c r="AM29" s="817"/>
      <c r="AN29" s="817"/>
      <c r="AO29" s="817"/>
      <c r="AP29" s="817" t="s">
        <v>549</v>
      </c>
      <c r="AQ29" s="817"/>
      <c r="AR29" s="817"/>
      <c r="AS29" s="817"/>
      <c r="AT29" s="817"/>
      <c r="AU29" s="817" t="s">
        <v>549</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2545</v>
      </c>
      <c r="R30" s="771"/>
      <c r="S30" s="771"/>
      <c r="T30" s="771"/>
      <c r="U30" s="771"/>
      <c r="V30" s="771">
        <v>2538</v>
      </c>
      <c r="W30" s="771"/>
      <c r="X30" s="771"/>
      <c r="Y30" s="771"/>
      <c r="Z30" s="771"/>
      <c r="AA30" s="771">
        <v>7</v>
      </c>
      <c r="AB30" s="771"/>
      <c r="AC30" s="771"/>
      <c r="AD30" s="771"/>
      <c r="AE30" s="772"/>
      <c r="AF30" s="773">
        <v>7</v>
      </c>
      <c r="AG30" s="774"/>
      <c r="AH30" s="774"/>
      <c r="AI30" s="774"/>
      <c r="AJ30" s="775"/>
      <c r="AK30" s="821">
        <v>277</v>
      </c>
      <c r="AL30" s="817"/>
      <c r="AM30" s="817"/>
      <c r="AN30" s="817"/>
      <c r="AO30" s="817"/>
      <c r="AP30" s="817" t="s">
        <v>549</v>
      </c>
      <c r="AQ30" s="817"/>
      <c r="AR30" s="817"/>
      <c r="AS30" s="817"/>
      <c r="AT30" s="817"/>
      <c r="AU30" s="817" t="s">
        <v>549</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2655</v>
      </c>
      <c r="R31" s="771"/>
      <c r="S31" s="771"/>
      <c r="T31" s="771"/>
      <c r="U31" s="771"/>
      <c r="V31" s="771">
        <v>2760</v>
      </c>
      <c r="W31" s="771"/>
      <c r="X31" s="771"/>
      <c r="Y31" s="771"/>
      <c r="Z31" s="771"/>
      <c r="AA31" s="771">
        <v>-106</v>
      </c>
      <c r="AB31" s="771"/>
      <c r="AC31" s="771"/>
      <c r="AD31" s="771"/>
      <c r="AE31" s="772"/>
      <c r="AF31" s="773">
        <v>6227</v>
      </c>
      <c r="AG31" s="774"/>
      <c r="AH31" s="774"/>
      <c r="AI31" s="774"/>
      <c r="AJ31" s="775"/>
      <c r="AK31" s="821">
        <v>40</v>
      </c>
      <c r="AL31" s="817"/>
      <c r="AM31" s="817"/>
      <c r="AN31" s="817"/>
      <c r="AO31" s="817"/>
      <c r="AP31" s="817">
        <v>3988</v>
      </c>
      <c r="AQ31" s="817"/>
      <c r="AR31" s="817"/>
      <c r="AS31" s="817"/>
      <c r="AT31" s="817"/>
      <c r="AU31" s="817">
        <v>20</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3537</v>
      </c>
      <c r="R32" s="771"/>
      <c r="S32" s="771"/>
      <c r="T32" s="771"/>
      <c r="U32" s="771"/>
      <c r="V32" s="771">
        <v>3519</v>
      </c>
      <c r="W32" s="771"/>
      <c r="X32" s="771"/>
      <c r="Y32" s="771"/>
      <c r="Z32" s="771"/>
      <c r="AA32" s="771">
        <v>18</v>
      </c>
      <c r="AB32" s="771"/>
      <c r="AC32" s="771"/>
      <c r="AD32" s="771"/>
      <c r="AE32" s="772"/>
      <c r="AF32" s="773">
        <v>906</v>
      </c>
      <c r="AG32" s="774"/>
      <c r="AH32" s="774"/>
      <c r="AI32" s="774"/>
      <c r="AJ32" s="775"/>
      <c r="AK32" s="821">
        <v>1999</v>
      </c>
      <c r="AL32" s="817"/>
      <c r="AM32" s="817"/>
      <c r="AN32" s="817"/>
      <c r="AO32" s="817"/>
      <c r="AP32" s="817">
        <v>14631</v>
      </c>
      <c r="AQ32" s="817"/>
      <c r="AR32" s="817"/>
      <c r="AS32" s="817"/>
      <c r="AT32" s="817"/>
      <c r="AU32" s="817">
        <v>4141</v>
      </c>
      <c r="AV32" s="817"/>
      <c r="AW32" s="817"/>
      <c r="AX32" s="817"/>
      <c r="AY32" s="817"/>
      <c r="AZ32" s="818" t="s">
        <v>549</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710</v>
      </c>
      <c r="R33" s="771"/>
      <c r="S33" s="771"/>
      <c r="T33" s="771"/>
      <c r="U33" s="771"/>
      <c r="V33" s="771">
        <v>40</v>
      </c>
      <c r="W33" s="771"/>
      <c r="X33" s="771"/>
      <c r="Y33" s="771"/>
      <c r="Z33" s="771"/>
      <c r="AA33" s="771">
        <v>671</v>
      </c>
      <c r="AB33" s="771"/>
      <c r="AC33" s="771"/>
      <c r="AD33" s="771"/>
      <c r="AE33" s="772"/>
      <c r="AF33" s="773">
        <v>671</v>
      </c>
      <c r="AG33" s="774"/>
      <c r="AH33" s="774"/>
      <c r="AI33" s="774"/>
      <c r="AJ33" s="775"/>
      <c r="AK33" s="821" t="s">
        <v>549</v>
      </c>
      <c r="AL33" s="817"/>
      <c r="AM33" s="817"/>
      <c r="AN33" s="817"/>
      <c r="AO33" s="817"/>
      <c r="AP33" s="817" t="s">
        <v>549</v>
      </c>
      <c r="AQ33" s="817"/>
      <c r="AR33" s="817"/>
      <c r="AS33" s="817"/>
      <c r="AT33" s="817"/>
      <c r="AU33" s="817" t="s">
        <v>549</v>
      </c>
      <c r="AV33" s="817"/>
      <c r="AW33" s="817"/>
      <c r="AX33" s="817"/>
      <c r="AY33" s="817"/>
      <c r="AZ33" s="818" t="s">
        <v>549</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174</v>
      </c>
      <c r="R34" s="771"/>
      <c r="S34" s="771"/>
      <c r="T34" s="771"/>
      <c r="U34" s="771"/>
      <c r="V34" s="771">
        <v>104</v>
      </c>
      <c r="W34" s="771"/>
      <c r="X34" s="771"/>
      <c r="Y34" s="771"/>
      <c r="Z34" s="771"/>
      <c r="AA34" s="771">
        <v>69</v>
      </c>
      <c r="AB34" s="771"/>
      <c r="AC34" s="771"/>
      <c r="AD34" s="771"/>
      <c r="AE34" s="772"/>
      <c r="AF34" s="773">
        <v>69</v>
      </c>
      <c r="AG34" s="774"/>
      <c r="AH34" s="774"/>
      <c r="AI34" s="774"/>
      <c r="AJ34" s="775"/>
      <c r="AK34" s="821">
        <v>92580</v>
      </c>
      <c r="AL34" s="817"/>
      <c r="AM34" s="817"/>
      <c r="AN34" s="817"/>
      <c r="AO34" s="817"/>
      <c r="AP34" s="817" t="s">
        <v>549</v>
      </c>
      <c r="AQ34" s="817"/>
      <c r="AR34" s="817"/>
      <c r="AS34" s="817"/>
      <c r="AT34" s="817"/>
      <c r="AU34" s="817" t="s">
        <v>549</v>
      </c>
      <c r="AV34" s="817"/>
      <c r="AW34" s="817"/>
      <c r="AX34" s="817"/>
      <c r="AY34" s="817"/>
      <c r="AZ34" s="818" t="s">
        <v>549</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8421</v>
      </c>
      <c r="AG63" s="831"/>
      <c r="AH63" s="831"/>
      <c r="AI63" s="831"/>
      <c r="AJ63" s="832"/>
      <c r="AK63" s="833"/>
      <c r="AL63" s="828"/>
      <c r="AM63" s="828"/>
      <c r="AN63" s="828"/>
      <c r="AO63" s="828"/>
      <c r="AP63" s="831">
        <v>18619</v>
      </c>
      <c r="AQ63" s="831"/>
      <c r="AR63" s="831"/>
      <c r="AS63" s="831"/>
      <c r="AT63" s="831"/>
      <c r="AU63" s="831">
        <v>4161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6483</v>
      </c>
      <c r="R68" s="853"/>
      <c r="S68" s="853"/>
      <c r="T68" s="853"/>
      <c r="U68" s="853"/>
      <c r="V68" s="853">
        <v>6082</v>
      </c>
      <c r="W68" s="853"/>
      <c r="X68" s="853"/>
      <c r="Y68" s="853"/>
      <c r="Z68" s="853"/>
      <c r="AA68" s="853">
        <v>401</v>
      </c>
      <c r="AB68" s="853"/>
      <c r="AC68" s="853"/>
      <c r="AD68" s="853"/>
      <c r="AE68" s="853"/>
      <c r="AF68" s="853">
        <v>270</v>
      </c>
      <c r="AG68" s="853"/>
      <c r="AH68" s="853"/>
      <c r="AI68" s="853"/>
      <c r="AJ68" s="853"/>
      <c r="AK68" s="853" t="s">
        <v>549</v>
      </c>
      <c r="AL68" s="853"/>
      <c r="AM68" s="853"/>
      <c r="AN68" s="853"/>
      <c r="AO68" s="853"/>
      <c r="AP68" s="853">
        <v>707</v>
      </c>
      <c r="AQ68" s="853"/>
      <c r="AR68" s="853"/>
      <c r="AS68" s="853"/>
      <c r="AT68" s="853"/>
      <c r="AU68" s="853">
        <v>187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2064</v>
      </c>
      <c r="R69" s="817"/>
      <c r="S69" s="817"/>
      <c r="T69" s="817"/>
      <c r="U69" s="817"/>
      <c r="V69" s="817">
        <v>1976</v>
      </c>
      <c r="W69" s="817"/>
      <c r="X69" s="817"/>
      <c r="Y69" s="817"/>
      <c r="Z69" s="817"/>
      <c r="AA69" s="817">
        <v>88</v>
      </c>
      <c r="AB69" s="817"/>
      <c r="AC69" s="817"/>
      <c r="AD69" s="817"/>
      <c r="AE69" s="817"/>
      <c r="AF69" s="817">
        <v>88</v>
      </c>
      <c r="AG69" s="817"/>
      <c r="AH69" s="817"/>
      <c r="AI69" s="817"/>
      <c r="AJ69" s="817"/>
      <c r="AK69" s="817" t="s">
        <v>549</v>
      </c>
      <c r="AL69" s="817"/>
      <c r="AM69" s="817"/>
      <c r="AN69" s="817"/>
      <c r="AO69" s="817"/>
      <c r="AP69" s="817">
        <v>551</v>
      </c>
      <c r="AQ69" s="817"/>
      <c r="AR69" s="817"/>
      <c r="AS69" s="817"/>
      <c r="AT69" s="817"/>
      <c r="AU69" s="817">
        <v>355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2653</v>
      </c>
      <c r="R70" s="817"/>
      <c r="S70" s="817"/>
      <c r="T70" s="817"/>
      <c r="U70" s="817"/>
      <c r="V70" s="817">
        <v>2392</v>
      </c>
      <c r="W70" s="817"/>
      <c r="X70" s="817"/>
      <c r="Y70" s="817"/>
      <c r="Z70" s="817"/>
      <c r="AA70" s="817">
        <v>261</v>
      </c>
      <c r="AB70" s="817"/>
      <c r="AC70" s="817"/>
      <c r="AD70" s="817"/>
      <c r="AE70" s="817"/>
      <c r="AF70" s="817">
        <v>261</v>
      </c>
      <c r="AG70" s="817"/>
      <c r="AH70" s="817"/>
      <c r="AI70" s="817"/>
      <c r="AJ70" s="817"/>
      <c r="AK70" s="817" t="s">
        <v>549</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1047955</v>
      </c>
      <c r="R71" s="817"/>
      <c r="S71" s="817"/>
      <c r="T71" s="817"/>
      <c r="U71" s="817"/>
      <c r="V71" s="817">
        <v>1016638</v>
      </c>
      <c r="W71" s="817"/>
      <c r="X71" s="817"/>
      <c r="Y71" s="817"/>
      <c r="Z71" s="817"/>
      <c r="AA71" s="817">
        <v>31318</v>
      </c>
      <c r="AB71" s="817"/>
      <c r="AC71" s="817"/>
      <c r="AD71" s="817"/>
      <c r="AE71" s="817"/>
      <c r="AF71" s="817">
        <v>31318</v>
      </c>
      <c r="AG71" s="817"/>
      <c r="AH71" s="817"/>
      <c r="AI71" s="817"/>
      <c r="AJ71" s="817"/>
      <c r="AK71" s="817">
        <v>1</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31937</v>
      </c>
      <c r="AG88" s="831"/>
      <c r="AH88" s="831"/>
      <c r="AI88" s="831"/>
      <c r="AJ88" s="831"/>
      <c r="AK88" s="828"/>
      <c r="AL88" s="828"/>
      <c r="AM88" s="828"/>
      <c r="AN88" s="828"/>
      <c r="AO88" s="828"/>
      <c r="AP88" s="831">
        <v>1258</v>
      </c>
      <c r="AQ88" s="831"/>
      <c r="AR88" s="831"/>
      <c r="AS88" s="831"/>
      <c r="AT88" s="831"/>
      <c r="AU88" s="831">
        <v>542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14</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1323877</v>
      </c>
      <c r="AB110" s="887"/>
      <c r="AC110" s="887"/>
      <c r="AD110" s="887"/>
      <c r="AE110" s="888"/>
      <c r="AF110" s="889">
        <v>1343206</v>
      </c>
      <c r="AG110" s="887"/>
      <c r="AH110" s="887"/>
      <c r="AI110" s="887"/>
      <c r="AJ110" s="888"/>
      <c r="AK110" s="889">
        <v>1392044</v>
      </c>
      <c r="AL110" s="887"/>
      <c r="AM110" s="887"/>
      <c r="AN110" s="887"/>
      <c r="AO110" s="888"/>
      <c r="AP110" s="890">
        <v>3.4</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9725799</v>
      </c>
      <c r="BR110" s="918"/>
      <c r="BS110" s="918"/>
      <c r="BT110" s="918"/>
      <c r="BU110" s="918"/>
      <c r="BV110" s="918">
        <v>9739247</v>
      </c>
      <c r="BW110" s="918"/>
      <c r="BX110" s="918"/>
      <c r="BY110" s="918"/>
      <c r="BZ110" s="918"/>
      <c r="CA110" s="918">
        <v>10953523</v>
      </c>
      <c r="CB110" s="918"/>
      <c r="CC110" s="918"/>
      <c r="CD110" s="918"/>
      <c r="CE110" s="918"/>
      <c r="CF110" s="931">
        <v>26.6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5923407</v>
      </c>
      <c r="BR112" s="913"/>
      <c r="BS112" s="913"/>
      <c r="BT112" s="913"/>
      <c r="BU112" s="913"/>
      <c r="BV112" s="913">
        <v>4060121</v>
      </c>
      <c r="BW112" s="913"/>
      <c r="BX112" s="913"/>
      <c r="BY112" s="913"/>
      <c r="BZ112" s="913"/>
      <c r="CA112" s="913">
        <v>4160575</v>
      </c>
      <c r="CB112" s="913"/>
      <c r="CC112" s="913"/>
      <c r="CD112" s="913"/>
      <c r="CE112" s="913"/>
      <c r="CF112" s="907">
        <v>10.1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348834</v>
      </c>
      <c r="AB113" s="925"/>
      <c r="AC113" s="925"/>
      <c r="AD113" s="925"/>
      <c r="AE113" s="926"/>
      <c r="AF113" s="927">
        <v>517359</v>
      </c>
      <c r="AG113" s="925"/>
      <c r="AH113" s="925"/>
      <c r="AI113" s="925"/>
      <c r="AJ113" s="926"/>
      <c r="AK113" s="927">
        <v>541347</v>
      </c>
      <c r="AL113" s="925"/>
      <c r="AM113" s="925"/>
      <c r="AN113" s="925"/>
      <c r="AO113" s="926"/>
      <c r="AP113" s="928">
        <v>1.3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603965</v>
      </c>
      <c r="BR113" s="913"/>
      <c r="BS113" s="913"/>
      <c r="BT113" s="913"/>
      <c r="BU113" s="913"/>
      <c r="BV113" s="913">
        <v>574921</v>
      </c>
      <c r="BW113" s="913"/>
      <c r="BX113" s="913"/>
      <c r="BY113" s="913"/>
      <c r="BZ113" s="913"/>
      <c r="CA113" s="913">
        <v>542256</v>
      </c>
      <c r="CB113" s="913"/>
      <c r="CC113" s="913"/>
      <c r="CD113" s="913"/>
      <c r="CE113" s="913"/>
      <c r="CF113" s="907">
        <v>1.3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275816</v>
      </c>
      <c r="AB114" s="946"/>
      <c r="AC114" s="946"/>
      <c r="AD114" s="946"/>
      <c r="AE114" s="947"/>
      <c r="AF114" s="948">
        <v>144216</v>
      </c>
      <c r="AG114" s="946"/>
      <c r="AH114" s="946"/>
      <c r="AI114" s="946"/>
      <c r="AJ114" s="947"/>
      <c r="AK114" s="948">
        <v>71915</v>
      </c>
      <c r="AL114" s="946"/>
      <c r="AM114" s="946"/>
      <c r="AN114" s="946"/>
      <c r="AO114" s="947"/>
      <c r="AP114" s="949">
        <v>0.2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5571658</v>
      </c>
      <c r="BR114" s="913"/>
      <c r="BS114" s="913"/>
      <c r="BT114" s="913"/>
      <c r="BU114" s="913"/>
      <c r="BV114" s="913">
        <v>5972110</v>
      </c>
      <c r="BW114" s="913"/>
      <c r="BX114" s="913"/>
      <c r="BY114" s="913"/>
      <c r="BZ114" s="913"/>
      <c r="CA114" s="913">
        <v>6171835</v>
      </c>
      <c r="CB114" s="913"/>
      <c r="CC114" s="913"/>
      <c r="CD114" s="913"/>
      <c r="CE114" s="913"/>
      <c r="CF114" s="907">
        <v>15</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1948527</v>
      </c>
      <c r="AB117" s="966"/>
      <c r="AC117" s="966"/>
      <c r="AD117" s="966"/>
      <c r="AE117" s="967"/>
      <c r="AF117" s="968">
        <v>2004781</v>
      </c>
      <c r="AG117" s="966"/>
      <c r="AH117" s="966"/>
      <c r="AI117" s="966"/>
      <c r="AJ117" s="967"/>
      <c r="AK117" s="968">
        <v>2005306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21824829</v>
      </c>
      <c r="BR119" s="987"/>
      <c r="BS119" s="987"/>
      <c r="BT119" s="987"/>
      <c r="BU119" s="987"/>
      <c r="BV119" s="987">
        <v>20346399</v>
      </c>
      <c r="BW119" s="987"/>
      <c r="BX119" s="987"/>
      <c r="BY119" s="987"/>
      <c r="BZ119" s="987"/>
      <c r="CA119" s="987">
        <v>21828189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24232116</v>
      </c>
      <c r="BR120" s="918"/>
      <c r="BS120" s="918"/>
      <c r="BT120" s="918"/>
      <c r="BU120" s="918"/>
      <c r="BV120" s="918">
        <v>23865442</v>
      </c>
      <c r="BW120" s="918"/>
      <c r="BX120" s="918"/>
      <c r="BY120" s="918"/>
      <c r="BZ120" s="918"/>
      <c r="CA120" s="918">
        <v>24707073</v>
      </c>
      <c r="CB120" s="918"/>
      <c r="CC120" s="918"/>
      <c r="CD120" s="918"/>
      <c r="CE120" s="918"/>
      <c r="CF120" s="931">
        <v>60.1</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5923407</v>
      </c>
      <c r="DH120" s="918"/>
      <c r="DI120" s="918"/>
      <c r="DJ120" s="918"/>
      <c r="DK120" s="918"/>
      <c r="DL120" s="918">
        <v>4060121</v>
      </c>
      <c r="DM120" s="918"/>
      <c r="DN120" s="918"/>
      <c r="DO120" s="918"/>
      <c r="DP120" s="918"/>
      <c r="DQ120" s="918">
        <v>4140635</v>
      </c>
      <c r="DR120" s="918"/>
      <c r="DS120" s="918"/>
      <c r="DT120" s="918"/>
      <c r="DU120" s="918"/>
      <c r="DV120" s="919">
        <v>10.1</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4792484</v>
      </c>
      <c r="BR121" s="913"/>
      <c r="BS121" s="913"/>
      <c r="BT121" s="913"/>
      <c r="BU121" s="913"/>
      <c r="BV121" s="913">
        <v>4581986</v>
      </c>
      <c r="BW121" s="913"/>
      <c r="BX121" s="913"/>
      <c r="BY121" s="913"/>
      <c r="BZ121" s="913"/>
      <c r="CA121" s="913">
        <v>4589473</v>
      </c>
      <c r="CB121" s="913"/>
      <c r="CC121" s="913"/>
      <c r="CD121" s="913"/>
      <c r="CE121" s="913"/>
      <c r="CF121" s="907">
        <v>11.2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19940</v>
      </c>
      <c r="DR121" s="913"/>
      <c r="DS121" s="913"/>
      <c r="DT121" s="913"/>
      <c r="DU121" s="913"/>
      <c r="DV121" s="914">
        <v>0</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13083841</v>
      </c>
      <c r="BR122" s="987"/>
      <c r="BS122" s="987"/>
      <c r="BT122" s="987"/>
      <c r="BU122" s="987"/>
      <c r="BV122" s="987">
        <v>11851308</v>
      </c>
      <c r="BW122" s="987"/>
      <c r="BX122" s="987"/>
      <c r="BY122" s="987"/>
      <c r="BZ122" s="987"/>
      <c r="CA122" s="987">
        <v>10584767</v>
      </c>
      <c r="CB122" s="987"/>
      <c r="CC122" s="987"/>
      <c r="CD122" s="987"/>
      <c r="CE122" s="987"/>
      <c r="CF122" s="1004">
        <v>25.7</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42108441</v>
      </c>
      <c r="BR123" s="1051"/>
      <c r="BS123" s="1051"/>
      <c r="BT123" s="1051"/>
      <c r="BU123" s="1051"/>
      <c r="BV123" s="1051">
        <v>40298736</v>
      </c>
      <c r="BW123" s="1051"/>
      <c r="BX123" s="1051"/>
      <c r="BY123" s="1051"/>
      <c r="BZ123" s="1051"/>
      <c r="CA123" s="1051">
        <v>39881313</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429349</v>
      </c>
      <c r="AB128" s="1033"/>
      <c r="AC128" s="1033"/>
      <c r="AD128" s="1033"/>
      <c r="AE128" s="1034"/>
      <c r="AF128" s="1035">
        <v>585847</v>
      </c>
      <c r="AG128" s="1033"/>
      <c r="AH128" s="1033"/>
      <c r="AI128" s="1033"/>
      <c r="AJ128" s="1034"/>
      <c r="AK128" s="1035">
        <v>616467</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11.39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37557931</v>
      </c>
      <c r="AB129" s="946"/>
      <c r="AC129" s="946"/>
      <c r="AD129" s="946"/>
      <c r="AE129" s="947"/>
      <c r="AF129" s="948">
        <v>40085590</v>
      </c>
      <c r="AG129" s="946"/>
      <c r="AH129" s="946"/>
      <c r="AI129" s="946"/>
      <c r="AJ129" s="947"/>
      <c r="AK129" s="948">
        <v>42695961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16.39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2084237</v>
      </c>
      <c r="AB130" s="946"/>
      <c r="AC130" s="946"/>
      <c r="AD130" s="946"/>
      <c r="AE130" s="947"/>
      <c r="AF130" s="948">
        <v>1798452</v>
      </c>
      <c r="AG130" s="946"/>
      <c r="AH130" s="946"/>
      <c r="AI130" s="946"/>
      <c r="AJ130" s="947"/>
      <c r="AK130" s="948">
        <v>1579558</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35473694</v>
      </c>
      <c r="AB131" s="973"/>
      <c r="AC131" s="973"/>
      <c r="AD131" s="973"/>
      <c r="AE131" s="974"/>
      <c r="AF131" s="972">
        <v>38287138</v>
      </c>
      <c r="AG131" s="973"/>
      <c r="AH131" s="973"/>
      <c r="AI131" s="973"/>
      <c r="AJ131" s="974"/>
      <c r="AK131" s="972">
        <v>41116403</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-1.592895851</v>
      </c>
      <c r="AB132" s="1084"/>
      <c r="AC132" s="1084"/>
      <c r="AD132" s="1084"/>
      <c r="AE132" s="1085"/>
      <c r="AF132" s="1086">
        <v>-0.99124241999999996</v>
      </c>
      <c r="AG132" s="1084"/>
      <c r="AH132" s="1084"/>
      <c r="AI132" s="1084"/>
      <c r="AJ132" s="1085"/>
      <c r="AK132" s="1086">
        <v>-0.46385137300000001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-1.9</v>
      </c>
      <c r="AB133" s="1067"/>
      <c r="AC133" s="1067"/>
      <c r="AD133" s="1067"/>
      <c r="AE133" s="1068"/>
      <c r="AF133" s="1066">
        <v>-1.5</v>
      </c>
      <c r="AG133" s="1067"/>
      <c r="AH133" s="1067"/>
      <c r="AI133" s="1067"/>
      <c r="AJ133" s="1068"/>
      <c r="AK133" s="1066">
        <v>-1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07IuByNPrVMbbl8YPMCu/ca911CGqUQ5OzgjtcY8F75jjEJyuxu5pulHkfAUsYilsq+bUV+pYSUqTdCirimdw==" saltValue="sg+QkabVS2848EuZ3rWt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 zoomScaleNormal="85" zoomScaleSheetLayoutView="100" workbookViewId="0">
      <selection activeCell="A2" sqref="A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Wt/QJpkkdBBonFhqyKsFi3d5mKIqVJNgvjrB6zaXE6zwrdPMij1CHBXFlqQgt3tfFefGqykVapmgLNL0pUMw==" saltValue="qeIymno7r5XDqG3sOIePj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 zoomScaleNormal="100" zoomScaleSheetLayoutView="55" workbookViewId="0">
      <selection activeCell="A2" sqref="A2"/>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iLqOt0d/97+/YvK3/7MjfENaTVo2nSm9Bad2t5ocT75EPZpp1JXB8d9Je0xsFeSsWb/Oreqgqo4a0m9XIgT7Q==" saltValue="aVmHkz1Zid42I6N2S7PQ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 zoomScaleSheetLayoutView="100" workbookViewId="0">
      <selection activeCell="A2" sqref="A2"/>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11888084</v>
      </c>
      <c r="AP9" s="262">
        <v>77708</v>
      </c>
      <c r="AQ9" s="263">
        <v>77644</v>
      </c>
      <c r="AR9" s="264">
        <v>0.1</v>
      </c>
    </row>
    <row r="10" spans="1:46" ht="13.5" customHeight="1" x14ac:dyDescent="0.2">
      <c r="A10" s="247"/>
      <c r="AK10" s="1103" t="s">
        <v>486</v>
      </c>
      <c r="AL10" s="1104"/>
      <c r="AM10" s="1104"/>
      <c r="AN10" s="1105"/>
      <c r="AO10" s="265">
        <v>1294630</v>
      </c>
      <c r="AP10" s="265">
        <v>8463</v>
      </c>
      <c r="AQ10" s="266">
        <v>3127</v>
      </c>
      <c r="AR10" s="267">
        <v>170.6</v>
      </c>
    </row>
    <row r="11" spans="1:46" ht="13.5" customHeight="1" x14ac:dyDescent="0.2">
      <c r="A11" s="247"/>
      <c r="AK11" s="1103" t="s">
        <v>487</v>
      </c>
      <c r="AL11" s="1104"/>
      <c r="AM11" s="1104"/>
      <c r="AN11" s="1105"/>
      <c r="AO11" s="265">
        <v>21086</v>
      </c>
      <c r="AP11" s="265">
        <v>138</v>
      </c>
      <c r="AQ11" s="266">
        <v>461</v>
      </c>
      <c r="AR11" s="267">
        <v>-70.099999999999994</v>
      </c>
    </row>
    <row r="12" spans="1:46" ht="13.5" customHeight="1" x14ac:dyDescent="0.2">
      <c r="A12" s="247"/>
      <c r="AK12" s="1103" t="s">
        <v>488</v>
      </c>
      <c r="AL12" s="1104"/>
      <c r="AM12" s="1104"/>
      <c r="AN12" s="1105"/>
      <c r="AO12" s="265">
        <v>53606</v>
      </c>
      <c r="AP12" s="265">
        <v>350</v>
      </c>
      <c r="AQ12" s="266">
        <v>21</v>
      </c>
      <c r="AR12" s="267">
        <v>1566.7</v>
      </c>
    </row>
    <row r="13" spans="1:46" ht="13.5" customHeight="1" x14ac:dyDescent="0.2">
      <c r="A13" s="247"/>
      <c r="AK13" s="1103" t="s">
        <v>489</v>
      </c>
      <c r="AL13" s="1104"/>
      <c r="AM13" s="1104"/>
      <c r="AN13" s="1105"/>
      <c r="AO13" s="265">
        <v>273349</v>
      </c>
      <c r="AP13" s="265">
        <v>1787</v>
      </c>
      <c r="AQ13" s="266">
        <v>2269</v>
      </c>
      <c r="AR13" s="267">
        <v>-21.2</v>
      </c>
    </row>
    <row r="14" spans="1:46" ht="13.5" customHeight="1" x14ac:dyDescent="0.2">
      <c r="A14" s="247"/>
      <c r="AK14" s="1103" t="s">
        <v>490</v>
      </c>
      <c r="AL14" s="1104"/>
      <c r="AM14" s="1104"/>
      <c r="AN14" s="1105"/>
      <c r="AO14" s="265">
        <v>463304</v>
      </c>
      <c r="AP14" s="265">
        <v>3028</v>
      </c>
      <c r="AQ14" s="266">
        <v>1565</v>
      </c>
      <c r="AR14" s="267">
        <v>93.5</v>
      </c>
    </row>
    <row r="15" spans="1:46" ht="13.5" customHeight="1" x14ac:dyDescent="0.2">
      <c r="A15" s="247"/>
      <c r="AK15" s="1106" t="s">
        <v>491</v>
      </c>
      <c r="AL15" s="1107"/>
      <c r="AM15" s="1107"/>
      <c r="AN15" s="1108"/>
      <c r="AO15" s="265">
        <v>-467528</v>
      </c>
      <c r="AP15" s="265">
        <v>-3056</v>
      </c>
      <c r="AQ15" s="266">
        <v>-4222</v>
      </c>
      <c r="AR15" s="267">
        <v>-27.6</v>
      </c>
    </row>
    <row r="16" spans="1:46" ht="13" x14ac:dyDescent="0.2">
      <c r="A16" s="247"/>
      <c r="AK16" s="1106" t="s">
        <v>177</v>
      </c>
      <c r="AL16" s="1107"/>
      <c r="AM16" s="1107"/>
      <c r="AN16" s="1108"/>
      <c r="AO16" s="265">
        <v>13526531</v>
      </c>
      <c r="AP16" s="265">
        <v>88418</v>
      </c>
      <c r="AQ16" s="266">
        <v>80866</v>
      </c>
      <c r="AR16" s="267">
        <v>9.3000000000000007</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7.62</v>
      </c>
      <c r="AP21" s="278">
        <v>7.29</v>
      </c>
      <c r="AQ21" s="279">
        <v>0.33</v>
      </c>
      <c r="AS21" s="280"/>
      <c r="AT21" s="276"/>
    </row>
    <row r="22" spans="1:46" s="248" customFormat="1" ht="13" x14ac:dyDescent="0.2">
      <c r="A22" s="276"/>
      <c r="AK22" s="1109" t="s">
        <v>497</v>
      </c>
      <c r="AL22" s="1110"/>
      <c r="AM22" s="1110"/>
      <c r="AN22" s="1111"/>
      <c r="AO22" s="281">
        <v>99.2</v>
      </c>
      <c r="AP22" s="282">
        <v>98.9</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501</v>
      </c>
      <c r="AL32" s="1118"/>
      <c r="AM32" s="1118"/>
      <c r="AN32" s="1119"/>
      <c r="AO32" s="291">
        <v>1392044</v>
      </c>
      <c r="AP32" s="291">
        <v>9099</v>
      </c>
      <c r="AQ32" s="292">
        <v>35121</v>
      </c>
      <c r="AR32" s="293">
        <v>-74.099999999999994</v>
      </c>
    </row>
    <row r="33" spans="1:46" ht="13.5" customHeight="1" x14ac:dyDescent="0.2">
      <c r="A33" s="247"/>
      <c r="AK33" s="1117" t="s">
        <v>502</v>
      </c>
      <c r="AL33" s="1118"/>
      <c r="AM33" s="1118"/>
      <c r="AN33" s="1119"/>
      <c r="AO33" s="291" t="s">
        <v>503</v>
      </c>
      <c r="AP33" s="291" t="s">
        <v>503</v>
      </c>
      <c r="AQ33" s="292" t="s">
        <v>503</v>
      </c>
      <c r="AR33" s="293" t="s">
        <v>503</v>
      </c>
    </row>
    <row r="34" spans="1:46" ht="27" customHeight="1" x14ac:dyDescent="0.2">
      <c r="A34" s="247"/>
      <c r="AK34" s="1117" t="s">
        <v>504</v>
      </c>
      <c r="AL34" s="1118"/>
      <c r="AM34" s="1118"/>
      <c r="AN34" s="1119"/>
      <c r="AO34" s="291" t="s">
        <v>503</v>
      </c>
      <c r="AP34" s="291" t="s">
        <v>503</v>
      </c>
      <c r="AQ34" s="292" t="s">
        <v>503</v>
      </c>
      <c r="AR34" s="293" t="s">
        <v>503</v>
      </c>
    </row>
    <row r="35" spans="1:46" ht="27" customHeight="1" x14ac:dyDescent="0.2">
      <c r="A35" s="247"/>
      <c r="AK35" s="1117" t="s">
        <v>505</v>
      </c>
      <c r="AL35" s="1118"/>
      <c r="AM35" s="1118"/>
      <c r="AN35" s="1119"/>
      <c r="AO35" s="291">
        <v>541347</v>
      </c>
      <c r="AP35" s="291">
        <v>3539</v>
      </c>
      <c r="AQ35" s="292">
        <v>9493</v>
      </c>
      <c r="AR35" s="293">
        <v>-62.7</v>
      </c>
    </row>
    <row r="36" spans="1:46" ht="27" customHeight="1" x14ac:dyDescent="0.2">
      <c r="A36" s="247"/>
      <c r="AK36" s="1117" t="s">
        <v>506</v>
      </c>
      <c r="AL36" s="1118"/>
      <c r="AM36" s="1118"/>
      <c r="AN36" s="1119"/>
      <c r="AO36" s="291">
        <v>71915</v>
      </c>
      <c r="AP36" s="291">
        <v>470</v>
      </c>
      <c r="AQ36" s="292">
        <v>807</v>
      </c>
      <c r="AR36" s="293">
        <v>-41.8</v>
      </c>
    </row>
    <row r="37" spans="1:46" ht="13.5" customHeight="1" x14ac:dyDescent="0.2">
      <c r="A37" s="247"/>
      <c r="AK37" s="1117" t="s">
        <v>507</v>
      </c>
      <c r="AL37" s="1118"/>
      <c r="AM37" s="1118"/>
      <c r="AN37" s="1119"/>
      <c r="AO37" s="291" t="s">
        <v>503</v>
      </c>
      <c r="AP37" s="291" t="s">
        <v>503</v>
      </c>
      <c r="AQ37" s="292">
        <v>509</v>
      </c>
      <c r="AR37" s="293" t="s">
        <v>503</v>
      </c>
    </row>
    <row r="38" spans="1:46" ht="27" customHeight="1" x14ac:dyDescent="0.2">
      <c r="A38" s="247"/>
      <c r="AK38" s="1120" t="s">
        <v>508</v>
      </c>
      <c r="AL38" s="1121"/>
      <c r="AM38" s="1121"/>
      <c r="AN38" s="1122"/>
      <c r="AO38" s="294" t="s">
        <v>503</v>
      </c>
      <c r="AP38" s="294" t="s">
        <v>503</v>
      </c>
      <c r="AQ38" s="295" t="s">
        <v>503</v>
      </c>
      <c r="AR38" s="283" t="s">
        <v>503</v>
      </c>
      <c r="AS38" s="290"/>
    </row>
    <row r="39" spans="1:46" ht="13" x14ac:dyDescent="0.2">
      <c r="A39" s="247"/>
      <c r="AK39" s="1120" t="s">
        <v>509</v>
      </c>
      <c r="AL39" s="1121"/>
      <c r="AM39" s="1121"/>
      <c r="AN39" s="1122"/>
      <c r="AO39" s="291">
        <v>-616467</v>
      </c>
      <c r="AP39" s="291">
        <v>-4030</v>
      </c>
      <c r="AQ39" s="292">
        <v>-5799</v>
      </c>
      <c r="AR39" s="293">
        <v>-30.5</v>
      </c>
      <c r="AS39" s="290"/>
    </row>
    <row r="40" spans="1:46" ht="27" customHeight="1" x14ac:dyDescent="0.2">
      <c r="A40" s="247"/>
      <c r="AK40" s="1117" t="s">
        <v>510</v>
      </c>
      <c r="AL40" s="1118"/>
      <c r="AM40" s="1118"/>
      <c r="AN40" s="1119"/>
      <c r="AO40" s="291">
        <v>-1579558</v>
      </c>
      <c r="AP40" s="291">
        <v>-10325</v>
      </c>
      <c r="AQ40" s="292">
        <v>-30948</v>
      </c>
      <c r="AR40" s="293">
        <v>-66.599999999999994</v>
      </c>
      <c r="AS40" s="290"/>
    </row>
    <row r="41" spans="1:46" ht="13" x14ac:dyDescent="0.2">
      <c r="A41" s="247"/>
      <c r="AK41" s="1123" t="s">
        <v>287</v>
      </c>
      <c r="AL41" s="1124"/>
      <c r="AM41" s="1124"/>
      <c r="AN41" s="1125"/>
      <c r="AO41" s="291">
        <v>-190719</v>
      </c>
      <c r="AP41" s="291">
        <v>-1247</v>
      </c>
      <c r="AQ41" s="292">
        <v>9183</v>
      </c>
      <c r="AR41" s="293">
        <v>-113.6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9737003</v>
      </c>
      <c r="AN51" s="313">
        <v>63808</v>
      </c>
      <c r="AO51" s="314">
        <v>5.8</v>
      </c>
      <c r="AP51" s="315">
        <v>60285</v>
      </c>
      <c r="AQ51" s="316">
        <v>-9.1</v>
      </c>
      <c r="AR51" s="317">
        <v>14.9</v>
      </c>
    </row>
    <row r="52" spans="1:44" ht="13" x14ac:dyDescent="0.2">
      <c r="A52" s="247"/>
      <c r="AK52" s="318"/>
      <c r="AL52" s="319" t="s">
        <v>520</v>
      </c>
      <c r="AM52" s="320">
        <v>6437514</v>
      </c>
      <c r="AN52" s="321">
        <v>42186</v>
      </c>
      <c r="AO52" s="322">
        <v>-8.6</v>
      </c>
      <c r="AP52" s="323">
        <v>36445</v>
      </c>
      <c r="AQ52" s="324">
        <v>5.5</v>
      </c>
      <c r="AR52" s="325">
        <v>-14.1</v>
      </c>
    </row>
    <row r="53" spans="1:44" ht="13" x14ac:dyDescent="0.2">
      <c r="A53" s="247"/>
      <c r="AK53" s="303" t="s">
        <v>521</v>
      </c>
      <c r="AL53" s="304"/>
      <c r="AM53" s="312">
        <v>10819924</v>
      </c>
      <c r="AN53" s="313">
        <v>70977</v>
      </c>
      <c r="AO53" s="314">
        <v>11.2</v>
      </c>
      <c r="AP53" s="315">
        <v>52714</v>
      </c>
      <c r="AQ53" s="316">
        <v>-12.6</v>
      </c>
      <c r="AR53" s="317">
        <v>23.8</v>
      </c>
    </row>
    <row r="54" spans="1:44" ht="13" x14ac:dyDescent="0.2">
      <c r="A54" s="247"/>
      <c r="AK54" s="318"/>
      <c r="AL54" s="319" t="s">
        <v>520</v>
      </c>
      <c r="AM54" s="320">
        <v>8133202</v>
      </c>
      <c r="AN54" s="321">
        <v>53352</v>
      </c>
      <c r="AO54" s="322">
        <v>26.5</v>
      </c>
      <c r="AP54" s="323">
        <v>29032</v>
      </c>
      <c r="AQ54" s="324">
        <v>-20.3</v>
      </c>
      <c r="AR54" s="325">
        <v>46.8</v>
      </c>
    </row>
    <row r="55" spans="1:44" ht="13" x14ac:dyDescent="0.2">
      <c r="A55" s="247"/>
      <c r="AK55" s="303" t="s">
        <v>522</v>
      </c>
      <c r="AL55" s="304"/>
      <c r="AM55" s="312">
        <v>8934754</v>
      </c>
      <c r="AN55" s="313">
        <v>58638</v>
      </c>
      <c r="AO55" s="314">
        <v>-17.399999999999999</v>
      </c>
      <c r="AP55" s="315">
        <v>46001</v>
      </c>
      <c r="AQ55" s="316">
        <v>-12.7</v>
      </c>
      <c r="AR55" s="317">
        <v>-4.7</v>
      </c>
    </row>
    <row r="56" spans="1:44" ht="13" x14ac:dyDescent="0.2">
      <c r="A56" s="247"/>
      <c r="AK56" s="318"/>
      <c r="AL56" s="319" t="s">
        <v>520</v>
      </c>
      <c r="AM56" s="320">
        <v>7323956</v>
      </c>
      <c r="AN56" s="321">
        <v>48066</v>
      </c>
      <c r="AO56" s="322">
        <v>-9.9</v>
      </c>
      <c r="AP56" s="323">
        <v>27974</v>
      </c>
      <c r="AQ56" s="324">
        <v>-3.6</v>
      </c>
      <c r="AR56" s="325">
        <v>-6.3</v>
      </c>
    </row>
    <row r="57" spans="1:44" ht="13" x14ac:dyDescent="0.2">
      <c r="A57" s="247"/>
      <c r="AK57" s="303" t="s">
        <v>523</v>
      </c>
      <c r="AL57" s="304"/>
      <c r="AM57" s="312">
        <v>9205622</v>
      </c>
      <c r="AN57" s="313">
        <v>60188</v>
      </c>
      <c r="AO57" s="314">
        <v>2.6</v>
      </c>
      <c r="AP57" s="315">
        <v>52878</v>
      </c>
      <c r="AQ57" s="316">
        <v>14.9</v>
      </c>
      <c r="AR57" s="317">
        <v>-12.3</v>
      </c>
    </row>
    <row r="58" spans="1:44" ht="13" x14ac:dyDescent="0.2">
      <c r="A58" s="247"/>
      <c r="AK58" s="318"/>
      <c r="AL58" s="319" t="s">
        <v>520</v>
      </c>
      <c r="AM58" s="320">
        <v>7145651</v>
      </c>
      <c r="AN58" s="321">
        <v>46719</v>
      </c>
      <c r="AO58" s="322">
        <v>-2.8</v>
      </c>
      <c r="AP58" s="323">
        <v>32136</v>
      </c>
      <c r="AQ58" s="324">
        <v>14.9</v>
      </c>
      <c r="AR58" s="325">
        <v>-17.7</v>
      </c>
    </row>
    <row r="59" spans="1:44" ht="13" x14ac:dyDescent="0.2">
      <c r="A59" s="247"/>
      <c r="AK59" s="303" t="s">
        <v>524</v>
      </c>
      <c r="AL59" s="304"/>
      <c r="AM59" s="312">
        <v>10873852</v>
      </c>
      <c r="AN59" s="313">
        <v>71078</v>
      </c>
      <c r="AO59" s="314">
        <v>18.100000000000001</v>
      </c>
      <c r="AP59" s="315">
        <v>57911</v>
      </c>
      <c r="AQ59" s="316">
        <v>9.5</v>
      </c>
      <c r="AR59" s="317">
        <v>8.6</v>
      </c>
    </row>
    <row r="60" spans="1:44" ht="13" x14ac:dyDescent="0.2">
      <c r="A60" s="247"/>
      <c r="AK60" s="318"/>
      <c r="AL60" s="319" t="s">
        <v>520</v>
      </c>
      <c r="AM60" s="320">
        <v>8932758</v>
      </c>
      <c r="AN60" s="321">
        <v>58390</v>
      </c>
      <c r="AO60" s="322">
        <v>25</v>
      </c>
      <c r="AP60" s="323">
        <v>35132</v>
      </c>
      <c r="AQ60" s="324">
        <v>9.3000000000000007</v>
      </c>
      <c r="AR60" s="325">
        <v>15.7</v>
      </c>
    </row>
    <row r="61" spans="1:44" ht="13" x14ac:dyDescent="0.2">
      <c r="A61" s="247"/>
      <c r="AK61" s="303" t="s">
        <v>525</v>
      </c>
      <c r="AL61" s="326"/>
      <c r="AM61" s="312">
        <v>9914231</v>
      </c>
      <c r="AN61" s="313">
        <v>64938</v>
      </c>
      <c r="AO61" s="314">
        <v>4.0999999999999996</v>
      </c>
      <c r="AP61" s="315">
        <v>53958</v>
      </c>
      <c r="AQ61" s="327">
        <v>-2</v>
      </c>
      <c r="AR61" s="317">
        <v>6.1</v>
      </c>
    </row>
    <row r="62" spans="1:44" ht="13" x14ac:dyDescent="0.2">
      <c r="A62" s="247"/>
      <c r="AK62" s="318"/>
      <c r="AL62" s="319" t="s">
        <v>520</v>
      </c>
      <c r="AM62" s="320">
        <v>7594616</v>
      </c>
      <c r="AN62" s="321">
        <v>49743</v>
      </c>
      <c r="AO62" s="322">
        <v>6</v>
      </c>
      <c r="AP62" s="323">
        <v>32144</v>
      </c>
      <c r="AQ62" s="324">
        <v>1.2</v>
      </c>
      <c r="AR62" s="325">
        <v>4.8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Ckf42jkN9/0sJO4pNxLTr64PMO62e6xYRmVuvUItU0SS53rotSKCRkmo/7YLz5p1eBtBMs5+mJ51h/h4zc/hTA==" saltValue="4+X3xKZQzPTcMAiZG1SK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 zoomScaleNormal="100" zoomScaleSheetLayoutView="55" workbookViewId="0">
      <selection activeCell="A2" sqref="A2"/>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cPAyYGU5PuKovVwV0/zi3ayZ7+7kyaxjTLU7DRMMRoRkpFQhxh293dbVW5J39TJCPMy7SChm3rCp9h4EKj9uzQ==" saltValue="UKd+q10OMQyLULGRR0oS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 zoomScaleNormal="100" zoomScaleSheetLayoutView="55" workbookViewId="0">
      <selection activeCell="A2" sqref="A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hlVT9hMelbGOYMF9eMVgLqTb9m1bE6GCgIB4H71b9jVYXRu7H7JN4yIp14wgyrXPzyaCKGJczXjTOWgFmNZvNQ==" saltValue="cnvj6JEHiDjZDppxWr8Q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 zoomScaleNormal="100" zoomScaleSheetLayoutView="100" workbookViewId="0">
      <selection activeCell="A2" sqref="A2"/>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22.29</v>
      </c>
      <c r="G47" s="12">
        <v>20.02</v>
      </c>
      <c r="H47" s="12">
        <v>21.25</v>
      </c>
      <c r="I47" s="12">
        <v>21.31</v>
      </c>
      <c r="J47" s="13">
        <v>21.06</v>
      </c>
    </row>
    <row r="48" spans="2:10" ht="57.75" customHeight="1" x14ac:dyDescent="0.2">
      <c r="B48" s="14"/>
      <c r="C48" s="1128" t="s">
        <v>4</v>
      </c>
      <c r="D48" s="1128"/>
      <c r="E48" s="1129"/>
      <c r="F48" s="15">
        <v>14.04</v>
      </c>
      <c r="G48" s="16">
        <v>13.43</v>
      </c>
      <c r="H48" s="16">
        <v>12.71</v>
      </c>
      <c r="I48" s="16">
        <v>9.67</v>
      </c>
      <c r="J48" s="17">
        <v>9.0399999999999991</v>
      </c>
    </row>
    <row r="49" spans="2:10" ht="57.75" customHeight="1" thickBot="1" x14ac:dyDescent="0.25">
      <c r="B49" s="18"/>
      <c r="C49" s="1130" t="s">
        <v>5</v>
      </c>
      <c r="D49" s="1130"/>
      <c r="E49" s="1131"/>
      <c r="F49" s="19">
        <v>1.06</v>
      </c>
      <c r="G49" s="20" t="s">
        <v>532</v>
      </c>
      <c r="H49" s="20">
        <v>0.45</v>
      </c>
      <c r="I49" s="20" t="s">
        <v>533</v>
      </c>
      <c r="J49" s="21">
        <v>1.02</v>
      </c>
    </row>
    <row r="50" spans="2:10" ht="13" x14ac:dyDescent="0.2"/>
  </sheetData>
  <sheetProtection algorithmName="SHA-512" hashValue="COriZI42vrmBASuhzE70kiyQSPgxuDj8bZjXafTKrvw4PDnEKBoXSQXlOfo4G4tzFCquCqtl4Je1dDdcCmCSLg==" saltValue="JVxbakCQpFtbp9PB4DoO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2026-03-06T07:37:15Z</cp:lastPrinted>
  <dcterms:created xsi:type="dcterms:W3CDTF">2026-02-23T07:07:17Z</dcterms:created>
  <dcterms:modified xsi:type="dcterms:W3CDTF">2026-03-12T07:53:09Z</dcterms:modified>
  <cp:category/>
</cp:coreProperties>
</file>