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1E9653F8-E82C-4CFE-83C2-24E5E5E134B9}"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C37"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l="1"/>
  <c r="AM34" i="10"/>
  <c r="AM35" i="10" s="1"/>
  <c r="AM36" i="10" s="1"/>
  <c r="BW34" i="10" l="1"/>
  <c r="BW35" i="10" s="1"/>
  <c r="BW36" i="10" s="1"/>
  <c r="BW37" i="10" s="1"/>
  <c r="CO34" i="10" l="1"/>
  <c r="CO35" i="10" s="1"/>
  <c r="CO36" i="10" s="1"/>
  <c r="CO37" i="10" s="1"/>
</calcChain>
</file>

<file path=xl/sharedStrings.xml><?xml version="1.0" encoding="utf-8"?>
<sst xmlns="http://schemas.openxmlformats.org/spreadsheetml/2006/main" count="1164" uniqueCount="568">
  <si>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</si>
  <si>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</si>
  <si>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</si>
  <si>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</si>
  <si>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</si>
  <si>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</si>
  <si>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</si>
  <si>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</si>
  <si>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</si>
  <si>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</si>
  <si>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</si>
  <si>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</si>
  <si>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</si>
  <si>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</si>
  <si>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</si>
  <si>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</si>
  <si>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</si>
  <si>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</si>
  <si>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</si>
  <si>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</si>
  <si>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</si>
  <si>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</si>
  <si>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</si>
  <si>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</si>
  <si>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</si>
  <si>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</si>
  <si>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</si>
  <si>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</si>
  <si>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</si>
  <si>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</si>
  <si>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</si>
  <si>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</si>
  <si>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</si>
  <si>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</si>
  <si>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</si>
  <si>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</si>
  <si>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</si>
  <si>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</si>
  <si>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</si>
  <si>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</si>
  <si>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</si>
  <si>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</si>
  <si>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</si>
  <si>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</si>
  <si>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</si>
  <si>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</si>
  <si>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</si>
  <si>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</si>
  <si>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</si>
  <si>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</si>
  <si>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</si>
  <si>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</si>
  <si>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</si>
  <si>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</si>
  <si>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</si>
  <si>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</si>
  <si>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</si>
  <si>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</si>
  <si>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</si>
  <si>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</si>
  <si>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</si>
  <si>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</si>
  <si>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</si>
  <si>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</si>
  <si>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</si>
  <si>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</si>
  <si>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</si>
  <si>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</si>
  <si>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</si>
  <si>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</si>
  <si>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</si>
  <si>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</si>
  <si>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</si>
  <si>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</si>
  <si>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</si>
  <si>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</si>
  <si>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</si>
  <si>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</si>
  <si>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</si>
  <si>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</si>
  <si>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</si>
  <si>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</si>
  <si>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</si>
  <si>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</si>
  <si>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</si>
  <si>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</si>
  <si>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</si>
  <si>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</si>
  <si>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</si>
  <si>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</si>
  <si>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</si>
  <si>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</si>
  <si>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</si>
  <si>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</si>
  <si>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碧南市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</si>
  <si>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</si>
  <si>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</si>
  <si>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</si>
  <si>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</si>
  <si>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</si>
  <si>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</si>
  <si>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</si>
  <si>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</si>
  <si>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</si>
  <si>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</si>
  <si>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</si>
  <si>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</si>
  <si>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</si>
  <si>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</si>
  <si>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</si>
  <si>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</si>
  <si>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</si>
  <si>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</si>
  <si>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</si>
  <si>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</si>
  <si>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</si>
  <si>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</si>
  <si>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</si>
  <si>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</si>
  <si>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</si>
  <si>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</si>
  <si>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</si>
  <si>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</si>
  <si>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</si>
  <si>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</si>
  <si>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</si>
  <si>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</si>
  <si>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</si>
  <si>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</si>
  <si>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</si>
  <si>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</si>
  <si>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</si>
  <si>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</si>
  <si>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</si>
  <si>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</si>
  <si>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</si>
  <si>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</si>
  <si>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</si>
  <si>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</si>
  <si>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</si>
  <si>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</si>
  <si>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</si>
  <si>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</si>
  <si>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</si>
  <si>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</si>
  <si>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</si>
  <si>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</si>
  <si>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</si>
  <si>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</si>
  <si>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</si>
  <si>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</si>
  <si>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</si>
  <si>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</si>
  <si>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</si>
  <si>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</si>
  <si>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</si>
  <si>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</si>
  <si>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</si>
  <si>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</si>
  <si>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</si>
  <si>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</si>
  <si>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</si>
  <si>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</si>
  <si>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</si>
  <si>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</si>
  <si>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</si>
  <si>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</si>
  <si>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</si>
  <si>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</si>
  <si>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</si>
  <si>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</si>
  <si>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</si>
  <si>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</si>
  <si>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</si>
  <si>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</si>
  <si>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</si>
  <si>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</si>
  <si>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</si>
  <si>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</si>
  <si>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</si>
  <si>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</si>
  <si>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</si>
  <si>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</si>
  <si>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</si>
  <si>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</si>
  <si>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</si>
  <si>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</si>
  <si>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</si>
  <si>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</si>
  <si>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</si>
  <si>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</si>
  <si>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</si>
  <si>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</si>
  <si>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</si>
  <si>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</si>
  <si>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</si>
  <si>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</si>
  <si>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</si>
  <si>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</si>
  <si>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</si>
  <si>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</si>
  <si>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</si>
  <si>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</si>
  <si>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愛知県碧南市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</si>
  <si>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</si>
  <si>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</si>
  <si>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</si>
  <si>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</si>
  <si>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</si>
  <si>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</si>
  <si>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</si>
  <si>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</si>
  <si>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</si>
  <si>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</si>
  <si>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</si>
  <si>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</si>
  <si>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</si>
  <si>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</si>
  <si>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</si>
  <si>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</si>
  <si>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</si>
  <si>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</si>
  <si>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</si>
  <si>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</si>
  <si>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</si>
  <si>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</si>
  <si>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</si>
  <si>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</si>
  <si>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</si>
  <si>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</si>
  <si>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</si>
  <si>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</si>
  <si>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</si>
  <si>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</si>
  <si>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</si>
  <si>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</si>
  <si>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</si>
  <si>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</si>
  <si>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</si>
  <si>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</si>
  <si>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</si>
  <si>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</si>
  <si>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</si>
  <si>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</si>
  <si>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</si>
  <si>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</si>
  <si>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</si>
  <si>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</si>
  <si>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</si>
  <si>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</si>
  <si>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</si>
  <si>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</si>
  <si>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</si>
  <si>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</si>
  <si>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</si>
  <si>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</si>
  <si>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</si>
  <si>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</si>
  <si>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</si>
  <si>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</si>
  <si>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</si>
  <si>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</si>
  <si>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</si>
  <si>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</si>
  <si>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</si>
  <si>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</si>
  <si>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</si>
  <si>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</si>
  <si>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</si>
  <si>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</si>
  <si>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</si>
  <si>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</si>
  <si>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</si>
  <si>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</si>
  <si>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</si>
  <si>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</si>
  <si>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</si>
  <si>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</si>
  <si>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</si>
  <si>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</si>
  <si>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</si>
  <si>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</si>
  <si>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</si>
  <si>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</si>
  <si>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</si>
  <si>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</si>
  <si>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</si>
  <si>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</si>
  <si>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</si>
  <si>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</si>
  <si>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</si>
  <si>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</si>
  <si>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</si>
  <si>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</si>
  <si>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</si>
  <si>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</si>
  <si>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</si>
  <si>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</si>
  <si>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</si>
  <si>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</si>
  <si>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</si>
  <si>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</si>
  <si>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</si>
  <si>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</si>
  <si>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</si>
  <si>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</si>
  <si>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</si>
  <si>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</si>
  <si>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</si>
  <si>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</si>
  <si>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</si>
  <si>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</si>
  <si>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</si>
  <si>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</si>
  <si>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</si>
  <si>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</si>
  <si>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</si>
  <si>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</si>
  <si>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</si>
  <si>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</si>
  <si>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</si>
  <si>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</si>
  <si>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</si>
  <si>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</si>
  <si>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</si>
  <si>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</si>
  <si>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</si>
  <si>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</si>
  <si>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</si>
  <si>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</si>
  <si>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</si>
  <si>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</si>
  <si>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</si>
  <si>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</si>
  <si>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</si>
  <si>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</si>
  <si>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</si>
  <si>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</si>
  <si>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</si>
  <si>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</si>
  <si>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</si>
  <si>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</si>
  <si>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</si>
  <si>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</si>
  <si>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</si>
  <si>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</si>
  <si>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</si>
  <si>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</si>
  <si>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</si>
  <si>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</si>
  <si>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</si>
  <si>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</si>
  <si>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</si>
  <si>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</si>
  <si>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愛知県碧南市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</si>
  <si>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</si>
  <si>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</si>
  <si>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</si>
  <si>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</si>
  <si>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</si>
  <si>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</si>
  <si>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</si>
  <si>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</si>
  <si>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</si>
  <si>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</si>
  <si>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</si>
  <si>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</si>
  <si>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</si>
  <si>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</si>
  <si>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</si>
  <si>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</si>
  <si>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</si>
  <si>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</si>
  <si>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</si>
  <si>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</si>
  <si>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</si>
  <si>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</si>
  <si>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</si>
  <si>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</si>
  <si>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</si>
  <si>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</si>
  <si>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</si>
  <si>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</si>
  <si>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</si>
  <si>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</si>
  <si>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</si>
  <si>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</si>
  <si>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</si>
  <si>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</si>
  <si>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</si>
  <si>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</si>
  <si>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後期高齢者医療保険特別会計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</si>
  <si>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</si>
  <si>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</si>
  <si>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</si>
  <si>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</si>
  <si>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</si>
  <si>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</si>
  <si>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</si>
  <si>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</si>
  <si>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</si>
  <si>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</si>
  <si>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</si>
  <si>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</si>
  <si>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</si>
  <si>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</si>
  <si>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</si>
  <si>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</si>
  <si>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</si>
  <si>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</si>
  <si>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</si>
  <si>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</si>
  <si>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</si>
  <si>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</si>
  <si>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</si>
  <si>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</si>
  <si>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</si>
  <si>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</si>
  <si>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</si>
  <si>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</si>
  <si>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</si>
  <si>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</si>
  <si>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</si>
  <si>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</si>
  <si>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</si>
  <si>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</si>
  <si>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</si>
  <si>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</si>
  <si>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</si>
  <si>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</si>
  <si>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</si>
  <si>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</si>
  <si>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</si>
  <si>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</si>
  <si>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</si>
  <si>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</si>
  <si>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</si>
  <si>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</si>
  <si>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</si>
  <si>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</si>
  <si>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</si>
  <si>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</si>
  <si>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</si>
  <si>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</si>
  <si>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</si>
  <si>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</si>
  <si>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</si>
  <si>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</si>
  <si>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</si>
  <si>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</si>
  <si>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</si>
  <si>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介護保険(介護サービス事業勘定)特別会計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</si>
  <si>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</si>
  <si>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</si>
  <si>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</si>
  <si>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</si>
  <si>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</si>
  <si>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</si>
  <si>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</si>
  <si>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</si>
  <si>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</si>
  <si>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</si>
  <si>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</si>
  <si>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</si>
  <si>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</si>
  <si>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</si>
  <si>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</si>
  <si>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</si>
  <si>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</si>
  <si>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</si>
  <si>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</si>
  <si>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</si>
  <si>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</si>
  <si>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</si>
  <si>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</si>
  <si>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</si>
  <si>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</si>
  <si>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</si>
  <si>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</si>
  <si>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</si>
  <si>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</si>
  <si>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</si>
  <si>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</si>
  <si>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</si>
  <si>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</si>
  <si>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</si>
  <si>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</si>
  <si>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</si>
  <si>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</si>
  <si>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</si>
  <si>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</si>
  <si>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</si>
  <si>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</si>
  <si>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</si>
  <si>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</si>
  <si>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</si>
  <si>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</si>
  <si>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</si>
  <si>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</si>
  <si>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</si>
  <si>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</si>
  <si>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</si>
  <si>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</si>
  <si>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</si>
  <si>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</si>
  <si>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</si>
  <si>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</si>
  <si>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</si>
  <si>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</si>
  <si>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</si>
  <si>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</si>
  <si>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</si>
  <si>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</si>
  <si>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</si>
  <si>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</si>
  <si>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</si>
  <si>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</si>
  <si>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</si>
  <si>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</si>
  <si>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</si>
  <si>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</si>
  <si>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</si>
  <si>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</si>
  <si>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</si>
  <si>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</si>
  <si>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</si>
  <si>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</si>
  <si>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</si>
  <si>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</si>
  <si>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</si>
  <si>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</si>
  <si>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</si>
  <si>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0.24</t>
  </si>
  <si>
    <t>▲ 8.97</t>
  </si>
  <si>
    <t>一般会計</t>
  </si>
  <si>
    <t>水道事業会計</t>
  </si>
  <si>
    <t>病院事業会計</t>
  </si>
  <si>
    <t>下水道事業会計</t>
  </si>
  <si>
    <t>介護保険（保険事業勘定）特別会計</t>
  </si>
  <si>
    <t>国民健康保険特別会計</t>
  </si>
  <si>
    <t>訪問看護事業特別会計</t>
  </si>
  <si>
    <t>介護保険（介護サービス事業勘定）特別会計</t>
  </si>
  <si>
    <t>その他会計（赤字）</t>
  </si>
  <si>
    <t>その他会計（黒字）</t>
  </si>
  <si>
    <t>R02</t>
    <phoneticPr fontId="5"/>
  </si>
  <si>
    <t>R03</t>
    <phoneticPr fontId="5"/>
  </si>
  <si>
    <t>R04</t>
    <phoneticPr fontId="5"/>
  </si>
  <si>
    <t>R05</t>
    <phoneticPr fontId="5"/>
  </si>
  <si>
    <t>R06</t>
    <phoneticPr fontId="5"/>
  </si>
  <si>
    <t>-</t>
    <phoneticPr fontId="2"/>
  </si>
  <si>
    <t>衣浦衛生組合</t>
    <rPh sb="0" eb="6">
      <t>キヌウラエイセイクミアイ</t>
    </rPh>
    <phoneticPr fontId="2"/>
  </si>
  <si>
    <t>衣浦東部広域連合</t>
    <rPh sb="0" eb="8">
      <t>キヌウラトウブコウイキレンゴウ</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</si>
  <si>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</si>
  <si>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</si>
  <si>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ヘキナンシティカンパニー</t>
    <phoneticPr fontId="5"/>
  </si>
  <si>
    <t>碧南市土地開発公社</t>
    <rPh sb="0" eb="9">
      <t>ヘキナンシトチカイハツコウシャ</t>
    </rPh>
    <phoneticPr fontId="5"/>
  </si>
  <si>
    <t>碧南市健康増進会</t>
    <rPh sb="0" eb="3">
      <t>ヘキナンシ</t>
    </rPh>
    <rPh sb="3" eb="5">
      <t>ケンコウ</t>
    </rPh>
    <rPh sb="5" eb="7">
      <t>ゾウシン</t>
    </rPh>
    <rPh sb="7" eb="8">
      <t>カイ</t>
    </rPh>
    <phoneticPr fontId="5"/>
  </si>
  <si>
    <t>衣浦港福祉協会</t>
    <phoneticPr fontId="5"/>
  </si>
  <si>
    <t>㈱ヘキナンシティカンパニー</t>
    <phoneticPr fontId="5"/>
  </si>
  <si>
    <t>㈶碧南市健康増進会</t>
    <rPh sb="1" eb="4">
      <t>ヘキナンシ</t>
    </rPh>
    <rPh sb="4" eb="6">
      <t>ケンコウ</t>
    </rPh>
    <rPh sb="6" eb="8">
      <t>ゾウシン</t>
    </rPh>
    <rPh sb="8" eb="9">
      <t>カイ</t>
    </rPh>
    <phoneticPr fontId="5"/>
  </si>
  <si>
    <t>㈶衣浦港福祉協会</t>
    <phoneticPr fontId="5"/>
  </si>
  <si>
    <t>公共施設維持基金</t>
    <rPh sb="0" eb="2">
      <t>コウキョウ</t>
    </rPh>
    <rPh sb="2" eb="4">
      <t>シセツ</t>
    </rPh>
    <rPh sb="4" eb="6">
      <t>イジ</t>
    </rPh>
    <rPh sb="6" eb="8">
      <t>キキン</t>
    </rPh>
    <phoneticPr fontId="5"/>
  </si>
  <si>
    <t>国際交流基金</t>
    <rPh sb="0" eb="2">
      <t>コクサイ</t>
    </rPh>
    <rPh sb="2" eb="4">
      <t>コウリュウ</t>
    </rPh>
    <rPh sb="4" eb="6">
      <t>キキン</t>
    </rPh>
    <phoneticPr fontId="5"/>
  </si>
  <si>
    <t>農業振興基金</t>
    <rPh sb="0" eb="2">
      <t>ノウギョウ</t>
    </rPh>
    <rPh sb="2" eb="4">
      <t>シンコウ</t>
    </rPh>
    <rPh sb="4" eb="6">
      <t>キキン</t>
    </rPh>
    <phoneticPr fontId="5"/>
  </si>
  <si>
    <t>スポーツ振興基金</t>
    <rPh sb="4" eb="6">
      <t>シンコウ</t>
    </rPh>
    <rPh sb="6" eb="8">
      <t>キキン</t>
    </rPh>
    <phoneticPr fontId="5"/>
  </si>
  <si>
    <t>緑花推進基金</t>
    <rPh sb="0" eb="1">
      <t>ミドリ</t>
    </rPh>
    <rPh sb="1" eb="2">
      <t>ハナ</t>
    </rPh>
    <rPh sb="2" eb="4">
      <t>スイシン</t>
    </rPh>
    <rPh sb="4" eb="6">
      <t>キキン</t>
    </rPh>
    <phoneticPr fontId="5"/>
  </si>
  <si>
    <t>介護保険（介護サービス事業勘定）特別会計</t>
    <rPh sb="11" eb="13">
      <t>ジギョウ</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</si>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</sst>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C96F-4441-8F92-8BB190C3A9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33962</c:v>
                </c:pt>
                <c:pt idx="1">
                  <c:v>32307</c:v>
                </c:pt>
                <c:pt idx="2">
                  <c:v>37784</c:v>
                </c:pt>
                <c:pt idx="3">
                  <c:v>28151</c:v>
                </c:pt>
                <c:pt idx="4">
                  <c:v>37564</c:v>
                </c:pt>
              </c:numCache>
            </c:numRef>
          </c:val>
          <c:smooth val="0"/>
          <c:extLst>
            <c:ext xmlns:c16="http://schemas.microsoft.com/office/drawing/2014/chart" uri="{C3380CC4-5D6E-409C-BE32-E72D297353CC}">
              <c16:uniqueId val="{00000001-C96F-4441-8F92-8BB190C3A9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14.45</c:v>
                </c:pt>
                <c:pt idx="1">
                  <c:v>15.5</c:v>
                </c:pt>
                <c:pt idx="2">
                  <c:v>17.21</c:v>
                </c:pt>
                <c:pt idx="3">
                  <c:v>8.4499999999999993</c:v>
                </c:pt>
                <c:pt idx="4">
                  <c:v>10.94</c:v>
                </c:pt>
              </c:numCache>
            </c:numRef>
          </c:val>
          <c:extLst>
            <c:ext xmlns:c16="http://schemas.microsoft.com/office/drawing/2014/chart" uri="{C3380CC4-5D6E-409C-BE32-E72D297353CC}">
              <c16:uniqueId val="{00000000-221A-4F22-B6D9-D8E036C9A9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31.83</c:v>
                </c:pt>
                <c:pt idx="1">
                  <c:v>32.17</c:v>
                </c:pt>
                <c:pt idx="2">
                  <c:v>35.71</c:v>
                </c:pt>
                <c:pt idx="3">
                  <c:v>29.47</c:v>
                </c:pt>
                <c:pt idx="4">
                  <c:v>30.85</c:v>
                </c:pt>
              </c:numCache>
            </c:numRef>
          </c:val>
          <c:extLst>
            <c:ext xmlns:c16="http://schemas.microsoft.com/office/drawing/2014/chart" uri="{C3380CC4-5D6E-409C-BE32-E72D297353CC}">
              <c16:uniqueId val="{00000001-221A-4F22-B6D9-D8E036C9A9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6.3</c:v>
                </c:pt>
                <c:pt idx="1">
                  <c:v>-0.24</c:v>
                </c:pt>
                <c:pt idx="2">
                  <c:v>3.94</c:v>
                </c:pt>
                <c:pt idx="3">
                  <c:v>-8.9700000000000006</c:v>
                </c:pt>
                <c:pt idx="4">
                  <c:v>2.23</c:v>
                </c:pt>
              </c:numCache>
            </c:numRef>
          </c:val>
          <c:smooth val="0"/>
          <c:extLst>
            <c:ext xmlns:c16="http://schemas.microsoft.com/office/drawing/2014/chart" uri="{C3380CC4-5D6E-409C-BE32-E72D297353CC}">
              <c16:uniqueId val="{00000002-221A-4F22-B6D9-D8E036C9A9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0.01</c:v>
                </c:pt>
                <c:pt idx="6">
                  <c:v>#N/A</c:v>
                </c:pt>
                <c:pt idx="7">
                  <c:v>0.03</c:v>
                </c:pt>
                <c:pt idx="8">
                  <c:v>#N/A</c:v>
                </c:pt>
                <c:pt idx="9">
                  <c:v>0.01</c:v>
                </c:pt>
              </c:numCache>
            </c:numRef>
          </c:val>
          <c:extLst>
            <c:ext xmlns:c16="http://schemas.microsoft.com/office/drawing/2014/chart" uri="{C3380CC4-5D6E-409C-BE32-E72D297353CC}">
              <c16:uniqueId val="{00000000-E94F-4E0D-9670-328F1A1104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4F-4E0D-9670-328F1A1104E3}"/>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0.06</c:v>
                </c:pt>
                <c:pt idx="4">
                  <c:v>#N/A</c:v>
                </c:pt>
                <c:pt idx="5">
                  <c:v>0.15</c:v>
                </c:pt>
                <c:pt idx="6">
                  <c:v>#N/A</c:v>
                </c:pt>
                <c:pt idx="7">
                  <c:v>0.14000000000000001</c:v>
                </c:pt>
                <c:pt idx="8">
                  <c:v>#N/A</c:v>
                </c:pt>
                <c:pt idx="9">
                  <c:v>0.15</c:v>
                </c:pt>
              </c:numCache>
            </c:numRef>
          </c:val>
          <c:extLst>
            <c:ext xmlns:c16="http://schemas.microsoft.com/office/drawing/2014/chart" uri="{C3380CC4-5D6E-409C-BE32-E72D297353CC}">
              <c16:uniqueId val="{00000002-E94F-4E0D-9670-328F1A1104E3}"/>
            </c:ext>
          </c:extLst>
        </c:ser>
        <c:ser>
          <c:idx val="3"/>
          <c:order val="3"/>
          <c:tx>
            <c:strRef>
              <c:f>データシート!$A$30</c:f>
              <c:strCache>
                <c:ptCount val="1"/>
                <c:pt idx="0">
                  <c:v>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0.37</c:v>
                </c:pt>
                <c:pt idx="2">
                  <c:v>#N/A</c:v>
                </c:pt>
                <c:pt idx="3">
                  <c:v>0.48</c:v>
                </c:pt>
                <c:pt idx="4">
                  <c:v>#N/A</c:v>
                </c:pt>
                <c:pt idx="5">
                  <c:v>0.49</c:v>
                </c:pt>
                <c:pt idx="6">
                  <c:v>#N/A</c:v>
                </c:pt>
                <c:pt idx="7">
                  <c:v>0.38</c:v>
                </c:pt>
                <c:pt idx="8">
                  <c:v>#N/A</c:v>
                </c:pt>
                <c:pt idx="9">
                  <c:v>0.3</c:v>
                </c:pt>
              </c:numCache>
            </c:numRef>
          </c:val>
          <c:extLst>
            <c:ext xmlns:c16="http://schemas.microsoft.com/office/drawing/2014/chart" uri="{C3380CC4-5D6E-409C-BE32-E72D297353CC}">
              <c16:uniqueId val="{00000003-E94F-4E0D-9670-328F1A1104E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0.33</c:v>
                </c:pt>
                <c:pt idx="2">
                  <c:v>#N/A</c:v>
                </c:pt>
                <c:pt idx="3">
                  <c:v>0.56000000000000005</c:v>
                </c:pt>
                <c:pt idx="4">
                  <c:v>#N/A</c:v>
                </c:pt>
                <c:pt idx="5">
                  <c:v>0.47</c:v>
                </c:pt>
                <c:pt idx="6">
                  <c:v>#N/A</c:v>
                </c:pt>
                <c:pt idx="7">
                  <c:v>0.19</c:v>
                </c:pt>
                <c:pt idx="8">
                  <c:v>#N/A</c:v>
                </c:pt>
                <c:pt idx="9">
                  <c:v>0.33</c:v>
                </c:pt>
              </c:numCache>
            </c:numRef>
          </c:val>
          <c:extLst>
            <c:ext xmlns:c16="http://schemas.microsoft.com/office/drawing/2014/chart" uri="{C3380CC4-5D6E-409C-BE32-E72D297353CC}">
              <c16:uniqueId val="{00000004-E94F-4E0D-9670-328F1A1104E3}"/>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1.05</c:v>
                </c:pt>
                <c:pt idx="2">
                  <c:v>#N/A</c:v>
                </c:pt>
                <c:pt idx="3">
                  <c:v>1.22</c:v>
                </c:pt>
                <c:pt idx="4">
                  <c:v>#N/A</c:v>
                </c:pt>
                <c:pt idx="5">
                  <c:v>1.46</c:v>
                </c:pt>
                <c:pt idx="6">
                  <c:v>#N/A</c:v>
                </c:pt>
                <c:pt idx="7">
                  <c:v>1.42</c:v>
                </c:pt>
                <c:pt idx="8">
                  <c:v>#N/A</c:v>
                </c:pt>
                <c:pt idx="9">
                  <c:v>0.56999999999999995</c:v>
                </c:pt>
              </c:numCache>
            </c:numRef>
          </c:val>
          <c:extLst>
            <c:ext xmlns:c16="http://schemas.microsoft.com/office/drawing/2014/chart" uri="{C3380CC4-5D6E-409C-BE32-E72D297353CC}">
              <c16:uniqueId val="{00000005-E94F-4E0D-9670-328F1A1104E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1.43</c:v>
                </c:pt>
                <c:pt idx="2">
                  <c:v>#N/A</c:v>
                </c:pt>
                <c:pt idx="3">
                  <c:v>1.71</c:v>
                </c:pt>
                <c:pt idx="4">
                  <c:v>#N/A</c:v>
                </c:pt>
                <c:pt idx="5">
                  <c:v>1.72</c:v>
                </c:pt>
                <c:pt idx="6">
                  <c:v>#N/A</c:v>
                </c:pt>
                <c:pt idx="7">
                  <c:v>2.4</c:v>
                </c:pt>
                <c:pt idx="8">
                  <c:v>#N/A</c:v>
                </c:pt>
                <c:pt idx="9">
                  <c:v>3.93</c:v>
                </c:pt>
              </c:numCache>
            </c:numRef>
          </c:val>
          <c:extLst>
            <c:ext xmlns:c16="http://schemas.microsoft.com/office/drawing/2014/chart" uri="{C3380CC4-5D6E-409C-BE32-E72D297353CC}">
              <c16:uniqueId val="{00000006-E94F-4E0D-9670-328F1A1104E3}"/>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c:v>
                </c:pt>
                <c:pt idx="2">
                  <c:v>#N/A</c:v>
                </c:pt>
                <c:pt idx="3">
                  <c:v>8.82</c:v>
                </c:pt>
                <c:pt idx="4">
                  <c:v>#N/A</c:v>
                </c:pt>
                <c:pt idx="5">
                  <c:v>6.32</c:v>
                </c:pt>
                <c:pt idx="6">
                  <c:v>#N/A</c:v>
                </c:pt>
                <c:pt idx="7">
                  <c:v>7.33</c:v>
                </c:pt>
                <c:pt idx="8">
                  <c:v>#N/A</c:v>
                </c:pt>
                <c:pt idx="9">
                  <c:v>4.58</c:v>
                </c:pt>
              </c:numCache>
            </c:numRef>
          </c:val>
          <c:extLst>
            <c:ext xmlns:c16="http://schemas.microsoft.com/office/drawing/2014/chart" uri="{C3380CC4-5D6E-409C-BE32-E72D297353CC}">
              <c16:uniqueId val="{00000007-E94F-4E0D-9670-328F1A1104E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14.16</c:v>
                </c:pt>
                <c:pt idx="2">
                  <c:v>#N/A</c:v>
                </c:pt>
                <c:pt idx="3">
                  <c:v>13.12</c:v>
                </c:pt>
                <c:pt idx="4">
                  <c:v>#N/A</c:v>
                </c:pt>
                <c:pt idx="5">
                  <c:v>10</c:v>
                </c:pt>
                <c:pt idx="6">
                  <c:v>#N/A</c:v>
                </c:pt>
                <c:pt idx="7">
                  <c:v>9.14</c:v>
                </c:pt>
                <c:pt idx="8">
                  <c:v>#N/A</c:v>
                </c:pt>
                <c:pt idx="9">
                  <c:v>9.7100000000000009</c:v>
                </c:pt>
              </c:numCache>
            </c:numRef>
          </c:val>
          <c:extLst>
            <c:ext xmlns:c16="http://schemas.microsoft.com/office/drawing/2014/chart" uri="{C3380CC4-5D6E-409C-BE32-E72D297353CC}">
              <c16:uniqueId val="{00000008-E94F-4E0D-9670-328F1A1104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14.07</c:v>
                </c:pt>
                <c:pt idx="2">
                  <c:v>#N/A</c:v>
                </c:pt>
                <c:pt idx="3">
                  <c:v>15.01</c:v>
                </c:pt>
                <c:pt idx="4">
                  <c:v>#N/A</c:v>
                </c:pt>
                <c:pt idx="5">
                  <c:v>16.71</c:v>
                </c:pt>
                <c:pt idx="6">
                  <c:v>#N/A</c:v>
                </c:pt>
                <c:pt idx="7">
                  <c:v>8.06</c:v>
                </c:pt>
                <c:pt idx="8">
                  <c:v>#N/A</c:v>
                </c:pt>
                <c:pt idx="9">
                  <c:v>10.63</c:v>
                </c:pt>
              </c:numCache>
            </c:numRef>
          </c:val>
          <c:extLst>
            <c:ext xmlns:c16="http://schemas.microsoft.com/office/drawing/2014/chart" uri="{C3380CC4-5D6E-409C-BE32-E72D297353CC}">
              <c16:uniqueId val="{00000009-E94F-4E0D-9670-328F1A1104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2573</c:v>
                </c:pt>
                <c:pt idx="5">
                  <c:v>2498</c:v>
                </c:pt>
                <c:pt idx="8">
                  <c:v>2481</c:v>
                </c:pt>
                <c:pt idx="11">
                  <c:v>2290</c:v>
                </c:pt>
                <c:pt idx="14">
                  <c:v>2087</c:v>
                </c:pt>
              </c:numCache>
            </c:numRef>
          </c:val>
          <c:extLst>
            <c:ext xmlns:c16="http://schemas.microsoft.com/office/drawing/2014/chart" uri="{C3380CC4-5D6E-409C-BE32-E72D297353CC}">
              <c16:uniqueId val="{00000000-2AA4-4A92-85CC-B246D70A83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A4-4A92-85CC-B246D70A83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AA4-4A92-85CC-B246D70A83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179</c:v>
                </c:pt>
                <c:pt idx="3">
                  <c:v>153</c:v>
                </c:pt>
                <c:pt idx="6">
                  <c:v>221</c:v>
                </c:pt>
                <c:pt idx="9">
                  <c:v>295</c:v>
                </c:pt>
                <c:pt idx="12">
                  <c:v>303</c:v>
                </c:pt>
              </c:numCache>
            </c:numRef>
          </c:val>
          <c:extLst>
            <c:ext xmlns:c16="http://schemas.microsoft.com/office/drawing/2014/chart" uri="{C3380CC4-5D6E-409C-BE32-E72D297353CC}">
              <c16:uniqueId val="{00000003-2AA4-4A92-85CC-B246D70A83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1754</c:v>
                </c:pt>
                <c:pt idx="3">
                  <c:v>1592</c:v>
                </c:pt>
                <c:pt idx="6">
                  <c:v>1620</c:v>
                </c:pt>
                <c:pt idx="9">
                  <c:v>1500</c:v>
                </c:pt>
                <c:pt idx="12">
                  <c:v>1397</c:v>
                </c:pt>
              </c:numCache>
            </c:numRef>
          </c:val>
          <c:extLst>
            <c:ext xmlns:c16="http://schemas.microsoft.com/office/drawing/2014/chart" uri="{C3380CC4-5D6E-409C-BE32-E72D297353CC}">
              <c16:uniqueId val="{00000004-2AA4-4A92-85CC-B246D70A83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A4-4A92-85CC-B246D70A83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A4-4A92-85CC-B246D70A83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1085</c:v>
                </c:pt>
                <c:pt idx="3">
                  <c:v>1148</c:v>
                </c:pt>
                <c:pt idx="6">
                  <c:v>1179</c:v>
                </c:pt>
                <c:pt idx="9">
                  <c:v>1218</c:v>
                </c:pt>
                <c:pt idx="12">
                  <c:v>1108</c:v>
                </c:pt>
              </c:numCache>
            </c:numRef>
          </c:val>
          <c:extLst>
            <c:ext xmlns:c16="http://schemas.microsoft.com/office/drawing/2014/chart" uri="{C3380CC4-5D6E-409C-BE32-E72D297353CC}">
              <c16:uniqueId val="{00000007-2AA4-4A92-85CC-B246D70A83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445</c:v>
                </c:pt>
                <c:pt idx="2">
                  <c:v>#N/A</c:v>
                </c:pt>
                <c:pt idx="3">
                  <c:v>#N/A</c:v>
                </c:pt>
                <c:pt idx="4">
                  <c:v>395</c:v>
                </c:pt>
                <c:pt idx="5">
                  <c:v>#N/A</c:v>
                </c:pt>
                <c:pt idx="6">
                  <c:v>#N/A</c:v>
                </c:pt>
                <c:pt idx="7">
                  <c:v>539</c:v>
                </c:pt>
                <c:pt idx="8">
                  <c:v>#N/A</c:v>
                </c:pt>
                <c:pt idx="9">
                  <c:v>#N/A</c:v>
                </c:pt>
                <c:pt idx="10">
                  <c:v>723</c:v>
                </c:pt>
                <c:pt idx="11">
                  <c:v>#N/A</c:v>
                </c:pt>
                <c:pt idx="12">
                  <c:v>#N/A</c:v>
                </c:pt>
                <c:pt idx="13">
                  <c:v>721</c:v>
                </c:pt>
                <c:pt idx="14">
                  <c:v>#N/A</c:v>
                </c:pt>
              </c:numCache>
            </c:numRef>
          </c:val>
          <c:smooth val="0"/>
          <c:extLst>
            <c:ext xmlns:c16="http://schemas.microsoft.com/office/drawing/2014/chart" uri="{C3380CC4-5D6E-409C-BE32-E72D297353CC}">
              <c16:uniqueId val="{00000008-2AA4-4A92-85CC-B246D70A83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13848</c:v>
                </c:pt>
                <c:pt idx="5">
                  <c:v>13790</c:v>
                </c:pt>
                <c:pt idx="8">
                  <c:v>13521</c:v>
                </c:pt>
                <c:pt idx="11">
                  <c:v>13267</c:v>
                </c:pt>
                <c:pt idx="14">
                  <c:v>14214</c:v>
                </c:pt>
              </c:numCache>
            </c:numRef>
          </c:val>
          <c:extLst>
            <c:ext xmlns:c16="http://schemas.microsoft.com/office/drawing/2014/chart" uri="{C3380CC4-5D6E-409C-BE32-E72D297353CC}">
              <c16:uniqueId val="{00000000-7194-4D90-9A87-CB2DB29C39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10450</c:v>
                </c:pt>
                <c:pt idx="5">
                  <c:v>9916</c:v>
                </c:pt>
                <c:pt idx="8">
                  <c:v>9092</c:v>
                </c:pt>
                <c:pt idx="11">
                  <c:v>8809</c:v>
                </c:pt>
                <c:pt idx="14">
                  <c:v>8800</c:v>
                </c:pt>
              </c:numCache>
            </c:numRef>
          </c:val>
          <c:extLst>
            <c:ext xmlns:c16="http://schemas.microsoft.com/office/drawing/2014/chart" uri="{C3380CC4-5D6E-409C-BE32-E72D297353CC}">
              <c16:uniqueId val="{00000001-7194-4D90-9A87-CB2DB29C39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7886</c:v>
                </c:pt>
                <c:pt idx="5">
                  <c:v>8516</c:v>
                </c:pt>
                <c:pt idx="8">
                  <c:v>8701</c:v>
                </c:pt>
                <c:pt idx="11">
                  <c:v>8468</c:v>
                </c:pt>
                <c:pt idx="14">
                  <c:v>8763</c:v>
                </c:pt>
              </c:numCache>
            </c:numRef>
          </c:val>
          <c:extLst>
            <c:ext xmlns:c16="http://schemas.microsoft.com/office/drawing/2014/chart" uri="{C3380CC4-5D6E-409C-BE32-E72D297353CC}">
              <c16:uniqueId val="{00000002-7194-4D90-9A87-CB2DB29C39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94-4D90-9A87-CB2DB29C39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94-4D90-9A87-CB2DB29C39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1099</c:v>
                </c:pt>
                <c:pt idx="3">
                  <c:v>1079</c:v>
                </c:pt>
                <c:pt idx="6">
                  <c:v>1111</c:v>
                </c:pt>
                <c:pt idx="9">
                  <c:v>1065</c:v>
                </c:pt>
                <c:pt idx="12">
                  <c:v>1032</c:v>
                </c:pt>
              </c:numCache>
            </c:numRef>
          </c:val>
          <c:extLst>
            <c:ext xmlns:c16="http://schemas.microsoft.com/office/drawing/2014/chart" uri="{C3380CC4-5D6E-409C-BE32-E72D297353CC}">
              <c16:uniqueId val="{00000005-7194-4D90-9A87-CB2DB29C39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3088</c:v>
                </c:pt>
                <c:pt idx="3">
                  <c:v>3097</c:v>
                </c:pt>
                <c:pt idx="6">
                  <c:v>3125</c:v>
                </c:pt>
                <c:pt idx="9">
                  <c:v>3266</c:v>
                </c:pt>
                <c:pt idx="12">
                  <c:v>3177</c:v>
                </c:pt>
              </c:numCache>
            </c:numRef>
          </c:val>
          <c:extLst>
            <c:ext xmlns:c16="http://schemas.microsoft.com/office/drawing/2014/chart" uri="{C3380CC4-5D6E-409C-BE32-E72D297353CC}">
              <c16:uniqueId val="{00000006-7194-4D90-9A87-CB2DB29C39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2282</c:v>
                </c:pt>
                <c:pt idx="3">
                  <c:v>2405</c:v>
                </c:pt>
                <c:pt idx="6">
                  <c:v>2312</c:v>
                </c:pt>
                <c:pt idx="9">
                  <c:v>2171</c:v>
                </c:pt>
                <c:pt idx="12">
                  <c:v>1991</c:v>
                </c:pt>
              </c:numCache>
            </c:numRef>
          </c:val>
          <c:extLst>
            <c:ext xmlns:c16="http://schemas.microsoft.com/office/drawing/2014/chart" uri="{C3380CC4-5D6E-409C-BE32-E72D297353CC}">
              <c16:uniqueId val="{00000007-7194-4D90-9A87-CB2DB29C39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14986</c:v>
                </c:pt>
                <c:pt idx="3">
                  <c:v>15551</c:v>
                </c:pt>
                <c:pt idx="6">
                  <c:v>15697</c:v>
                </c:pt>
                <c:pt idx="9">
                  <c:v>15611</c:v>
                </c:pt>
                <c:pt idx="12">
                  <c:v>15677</c:v>
                </c:pt>
              </c:numCache>
            </c:numRef>
          </c:val>
          <c:extLst>
            <c:ext xmlns:c16="http://schemas.microsoft.com/office/drawing/2014/chart" uri="{C3380CC4-5D6E-409C-BE32-E72D297353CC}">
              <c16:uniqueId val="{00000008-7194-4D90-9A87-CB2DB29C39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642</c:v>
                </c:pt>
                <c:pt idx="3">
                  <c:v>622</c:v>
                </c:pt>
                <c:pt idx="6">
                  <c:v>722</c:v>
                </c:pt>
                <c:pt idx="9">
                  <c:v>775</c:v>
                </c:pt>
                <c:pt idx="12">
                  <c:v>644</c:v>
                </c:pt>
              </c:numCache>
            </c:numRef>
          </c:val>
          <c:extLst>
            <c:ext xmlns:c16="http://schemas.microsoft.com/office/drawing/2014/chart" uri="{C3380CC4-5D6E-409C-BE32-E72D297353CC}">
              <c16:uniqueId val="{00000009-7194-4D90-9A87-CB2DB29C39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9115</c:v>
                </c:pt>
                <c:pt idx="3">
                  <c:v>8878</c:v>
                </c:pt>
                <c:pt idx="6">
                  <c:v>8713</c:v>
                </c:pt>
                <c:pt idx="9">
                  <c:v>8191</c:v>
                </c:pt>
                <c:pt idx="12">
                  <c:v>8056</c:v>
                </c:pt>
              </c:numCache>
            </c:numRef>
          </c:val>
          <c:extLst>
            <c:ext xmlns:c16="http://schemas.microsoft.com/office/drawing/2014/chart" uri="{C3380CC4-5D6E-409C-BE32-E72D297353CC}">
              <c16:uniqueId val="{0000000A-7194-4D90-9A87-CB2DB29C39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365</c:v>
                </c:pt>
                <c:pt idx="8">
                  <c:v>#N/A</c:v>
                </c:pt>
                <c:pt idx="9">
                  <c:v>#N/A</c:v>
                </c:pt>
                <c:pt idx="10">
                  <c:v>536</c:v>
                </c:pt>
                <c:pt idx="11">
                  <c:v>#N/A</c:v>
                </c:pt>
                <c:pt idx="12">
                  <c:v>#N/A</c:v>
                </c:pt>
                <c:pt idx="13">
                  <c:v>0</c:v>
                </c:pt>
                <c:pt idx="14">
                  <c:v>#N/A</c:v>
                </c:pt>
              </c:numCache>
            </c:numRef>
          </c:val>
          <c:smooth val="0"/>
          <c:extLst>
            <c:ext xmlns:c16="http://schemas.microsoft.com/office/drawing/2014/chart" uri="{C3380CC4-5D6E-409C-BE32-E72D297353CC}">
              <c16:uniqueId val="{0000000B-7194-4D90-9A87-CB2DB29C39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6410</c:v>
                </c:pt>
                <c:pt idx="1">
                  <c:v>5971</c:v>
                </c:pt>
                <c:pt idx="2">
                  <c:v>5990</c:v>
                </c:pt>
              </c:numCache>
            </c:numRef>
          </c:val>
          <c:extLst>
            <c:ext xmlns:c16="http://schemas.microsoft.com/office/drawing/2014/chart" uri="{C3380CC4-5D6E-409C-BE32-E72D297353CC}">
              <c16:uniqueId val="{00000000-553C-4721-B4E0-28EFA01316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c:v>
                </c:pt>
                <c:pt idx="1">
                  <c:v>7</c:v>
                </c:pt>
                <c:pt idx="2">
                  <c:v>7</c:v>
                </c:pt>
              </c:numCache>
            </c:numRef>
          </c:val>
          <c:extLst>
            <c:ext xmlns:c16="http://schemas.microsoft.com/office/drawing/2014/chart" uri="{C3380CC4-5D6E-409C-BE32-E72D297353CC}">
              <c16:uniqueId val="{00000001-553C-4721-B4E0-28EFA01316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1880</c:v>
                </c:pt>
                <c:pt idx="1">
                  <c:v>2084</c:v>
                </c:pt>
                <c:pt idx="2">
                  <c:v>2313</c:v>
                </c:pt>
              </c:numCache>
            </c:numRef>
          </c:val>
          <c:extLst>
            <c:ext xmlns:c16="http://schemas.microsoft.com/office/drawing/2014/chart" uri="{C3380CC4-5D6E-409C-BE32-E72D297353CC}">
              <c16:uniqueId val="{00000002-553C-4721-B4E0-28EFA01316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元利償還金</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償還の終了した</a:t>
          </a:r>
          <a:r>
            <a:rPr kumimoji="1" lang="ja-JP" altLang="en-US" sz="1100">
              <a:solidFill>
                <a:schemeClr val="tx1"/>
              </a:solidFill>
              <a:effectLst/>
              <a:latin typeface="+mn-lt"/>
              <a:ea typeface="+mn-ea"/>
              <a:cs typeface="+mn-cs"/>
            </a:rPr>
            <a:t>新川小・鷲塚小校舎改修事業</a:t>
          </a:r>
          <a:r>
            <a:rPr kumimoji="1" lang="ja-JP" altLang="ja-JP" sz="1100">
              <a:solidFill>
                <a:schemeClr val="tx1"/>
              </a:solidFill>
              <a:effectLst/>
              <a:latin typeface="+mn-lt"/>
              <a:ea typeface="+mn-ea"/>
              <a:cs typeface="+mn-cs"/>
            </a:rPr>
            <a:t>事業</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109</a:t>
          </a:r>
          <a:r>
            <a:rPr kumimoji="1" lang="ja-JP" altLang="en-US" sz="1100">
              <a:solidFill>
                <a:schemeClr val="tx1"/>
              </a:solidFill>
              <a:effectLst/>
              <a:latin typeface="+mn-lt"/>
              <a:ea typeface="+mn-ea"/>
              <a:cs typeface="+mn-cs"/>
            </a:rPr>
            <a:t>百万円）及び十六銀行からの借り入れ（</a:t>
          </a:r>
          <a:r>
            <a:rPr kumimoji="1" lang="en-US" altLang="ja-JP" sz="1100">
              <a:solidFill>
                <a:schemeClr val="tx1"/>
              </a:solidFill>
              <a:effectLst/>
              <a:latin typeface="+mn-lt"/>
              <a:ea typeface="+mn-ea"/>
              <a:cs typeface="+mn-cs"/>
            </a:rPr>
            <a:t>76</a:t>
          </a:r>
          <a:r>
            <a:rPr kumimoji="1" lang="ja-JP" altLang="en-US" sz="1100">
              <a:solidFill>
                <a:schemeClr val="tx1"/>
              </a:solidFill>
              <a:effectLst/>
              <a:latin typeface="+mn-lt"/>
              <a:ea typeface="+mn-ea"/>
              <a:cs typeface="+mn-cs"/>
            </a:rPr>
            <a:t>百万円）等の元金及び利子の金額</a:t>
          </a:r>
          <a:r>
            <a:rPr kumimoji="1" lang="ja-JP" altLang="ja-JP" sz="1100">
              <a:solidFill>
                <a:schemeClr val="tx1"/>
              </a:solidFill>
              <a:effectLst/>
              <a:latin typeface="+mn-lt"/>
              <a:ea typeface="+mn-ea"/>
              <a:cs typeface="+mn-cs"/>
            </a:rPr>
            <a:t>に対し、令和</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年度</a:t>
          </a:r>
          <a:r>
            <a:rPr kumimoji="1" lang="ja-JP" altLang="en-US" sz="1100">
              <a:solidFill>
                <a:schemeClr val="tx1"/>
              </a:solidFill>
              <a:effectLst/>
              <a:latin typeface="+mn-lt"/>
              <a:ea typeface="+mn-ea"/>
              <a:cs typeface="+mn-cs"/>
            </a:rPr>
            <a:t>以降</a:t>
          </a:r>
          <a:r>
            <a:rPr kumimoji="1" lang="ja-JP" altLang="ja-JP" sz="1100">
              <a:solidFill>
                <a:schemeClr val="tx1"/>
              </a:solidFill>
              <a:effectLst/>
              <a:latin typeface="+mn-lt"/>
              <a:ea typeface="+mn-ea"/>
              <a:cs typeface="+mn-cs"/>
            </a:rPr>
            <a:t>に借入し、償還の始まった事業</a:t>
          </a:r>
          <a:r>
            <a:rPr kumimoji="1" lang="ja-JP" altLang="en-US" sz="1100">
              <a:solidFill>
                <a:schemeClr val="tx1"/>
              </a:solidFill>
              <a:effectLst/>
              <a:latin typeface="+mn-lt"/>
              <a:ea typeface="+mn-ea"/>
              <a:cs typeface="+mn-cs"/>
            </a:rPr>
            <a:t>の元金及び利子の金額（</a:t>
          </a:r>
          <a:r>
            <a:rPr kumimoji="1" lang="en-US" altLang="ja-JP" sz="1100">
              <a:solidFill>
                <a:schemeClr val="tx1"/>
              </a:solidFill>
              <a:effectLst/>
              <a:latin typeface="+mn-lt"/>
              <a:ea typeface="+mn-ea"/>
              <a:cs typeface="+mn-cs"/>
            </a:rPr>
            <a:t>87</a:t>
          </a:r>
          <a:r>
            <a:rPr kumimoji="1" lang="ja-JP" altLang="en-US" sz="1100">
              <a:solidFill>
                <a:schemeClr val="tx1"/>
              </a:solidFill>
              <a:effectLst/>
              <a:latin typeface="+mn-lt"/>
              <a:ea typeface="+mn-ea"/>
              <a:cs typeface="+mn-cs"/>
            </a:rPr>
            <a:t>百万円）</a:t>
          </a:r>
          <a:r>
            <a:rPr kumimoji="1" lang="ja-JP" altLang="ja-JP" sz="1100">
              <a:solidFill>
                <a:schemeClr val="tx1"/>
              </a:solidFill>
              <a:effectLst/>
              <a:latin typeface="+mn-lt"/>
              <a:ea typeface="+mn-ea"/>
              <a:cs typeface="+mn-cs"/>
            </a:rPr>
            <a:t>が</a:t>
          </a:r>
          <a:r>
            <a:rPr kumimoji="1" lang="ja-JP" altLang="en-US" sz="1100">
              <a:solidFill>
                <a:schemeClr val="tx1"/>
              </a:solidFill>
              <a:effectLst/>
              <a:latin typeface="+mn-lt"/>
              <a:ea typeface="+mn-ea"/>
              <a:cs typeface="+mn-cs"/>
            </a:rPr>
            <a:t>少ないため</a:t>
          </a:r>
          <a:r>
            <a:rPr kumimoji="1" lang="ja-JP" altLang="ja-JP" sz="1100">
              <a:solidFill>
                <a:schemeClr val="tx1"/>
              </a:solidFill>
              <a:effectLst/>
              <a:latin typeface="+mn-lt"/>
              <a:ea typeface="+mn-ea"/>
              <a:cs typeface="+mn-cs"/>
            </a:rPr>
            <a:t>、元利償還金は前年度と比較し</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公営企業債の元利償還金に対する繰入金</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前年度と比較し、償還により減となっているが、依然高い水準となっている。今後も市民病院の</a:t>
          </a:r>
          <a:r>
            <a:rPr kumimoji="1" lang="ja-JP" altLang="en-US" sz="1100">
              <a:solidFill>
                <a:schemeClr val="tx1"/>
              </a:solidFill>
              <a:effectLst/>
              <a:latin typeface="+mn-lt"/>
              <a:ea typeface="+mn-ea"/>
              <a:cs typeface="+mn-cs"/>
            </a:rPr>
            <a:t>電子カルテシステム更新</a:t>
          </a:r>
          <a:r>
            <a:rPr kumimoji="1" lang="ja-JP" altLang="ja-JP" sz="1100">
              <a:solidFill>
                <a:schemeClr val="tx1"/>
              </a:solidFill>
              <a:effectLst/>
              <a:latin typeface="+mn-lt"/>
              <a:ea typeface="+mn-ea"/>
              <a:cs typeface="+mn-cs"/>
            </a:rPr>
            <a:t>により公営企業債の繰入金は増額が見込まれる。</a:t>
          </a:r>
          <a:endParaRPr lang="ja-JP" altLang="ja-JP" sz="1400">
            <a:solidFill>
              <a:schemeClr val="tx1"/>
            </a:solidFill>
            <a:effectLst/>
          </a:endParaRPr>
        </a:p>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組合等が起こした地方債の元利償還金に対する負担金等</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衣浦衛生組合の起こした地方債に充てたと認められる補助金又は負担金の増により前年度と比較し、増となった。</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tx1"/>
              </a:solidFill>
              <a:effectLst/>
              <a:latin typeface="+mn-lt"/>
              <a:ea typeface="+mn-ea"/>
              <a:cs typeface="+mn-cs"/>
            </a:rPr>
            <a:t>満期一括償還地方債借入実績なし。</a:t>
          </a:r>
          <a:endParaRPr lang="ja-JP" altLang="ja-JP" sz="10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全体的に大きな増減はないが、分析は以下のとおり。</a:t>
          </a:r>
          <a:endParaRPr lang="ja-JP" altLang="ja-JP" sz="1400">
            <a:solidFill>
              <a:schemeClr val="tx1"/>
            </a:solidFill>
            <a:effectLst/>
          </a:endParaRPr>
        </a:p>
        <a:p>
          <a:pPr eaLnBrk="1" fontAlgn="auto" latinLnBrk="0" hangingPunct="1"/>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将来負担額</a:t>
          </a:r>
          <a:r>
            <a:rPr kumimoji="1" lang="en-US" altLang="ja-JP" sz="1100" b="0" i="0" baseline="0">
              <a:solidFill>
                <a:schemeClr val="tx1"/>
              </a:solidFill>
              <a:effectLst/>
              <a:latin typeface="+mn-lt"/>
              <a:ea typeface="+mn-ea"/>
              <a:cs typeface="+mn-cs"/>
            </a:rPr>
            <a:t>】</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ja-JP" altLang="en-US" sz="1100" b="0" i="0" baseline="0">
              <a:solidFill>
                <a:schemeClr val="tx1"/>
              </a:solidFill>
              <a:effectLst/>
              <a:latin typeface="+mn-lt"/>
              <a:ea typeface="+mn-ea"/>
              <a:cs typeface="+mn-cs"/>
            </a:rPr>
            <a:t>基準財政需要額算入</a:t>
          </a:r>
          <a:r>
            <a:rPr kumimoji="1" lang="ja-JP" altLang="ja-JP" sz="1100" b="0" i="0" baseline="0">
              <a:solidFill>
                <a:schemeClr val="tx1"/>
              </a:solidFill>
              <a:effectLst/>
              <a:latin typeface="+mn-lt"/>
              <a:ea typeface="+mn-ea"/>
              <a:cs typeface="+mn-cs"/>
            </a:rPr>
            <a:t>見込額について、主に</a:t>
          </a:r>
          <a:r>
            <a:rPr kumimoji="1" lang="ja-JP" altLang="en-US" sz="1100" b="0" i="0" baseline="0">
              <a:solidFill>
                <a:schemeClr val="tx1"/>
              </a:solidFill>
              <a:effectLst/>
              <a:latin typeface="+mn-lt"/>
              <a:ea typeface="+mn-ea"/>
              <a:cs typeface="+mn-cs"/>
            </a:rPr>
            <a:t>下水道事業債の旧公害防止対策事業分について借入を行ったことから、増となっている。</a:t>
          </a:r>
          <a:endParaRPr lang="ja-JP" altLang="ja-JP" sz="1400">
            <a:solidFill>
              <a:schemeClr val="tx1"/>
            </a:solidFill>
            <a:effectLst/>
          </a:endParaRPr>
        </a:p>
        <a:p>
          <a:pPr eaLnBrk="1" fontAlgn="auto" latinLnBrk="0" hangingPunct="1"/>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充当可能財源等</a:t>
          </a:r>
          <a:r>
            <a:rPr kumimoji="1" lang="en-US" altLang="ja-JP" sz="1100" b="0" i="0" baseline="0">
              <a:solidFill>
                <a:schemeClr val="tx1"/>
              </a:solidFill>
              <a:effectLst/>
              <a:latin typeface="+mn-lt"/>
              <a:ea typeface="+mn-ea"/>
              <a:cs typeface="+mn-cs"/>
            </a:rPr>
            <a:t>】</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ja-JP" altLang="en-US" sz="1100" b="0" i="0" baseline="0">
              <a:solidFill>
                <a:schemeClr val="tx1"/>
              </a:solidFill>
              <a:effectLst/>
              <a:latin typeface="+mn-lt"/>
              <a:ea typeface="+mn-ea"/>
              <a:cs typeface="+mn-cs"/>
            </a:rPr>
            <a:t>公共施設の老朽化により将来的に支出が見込まれることから、公共施設維持基金への積立額を増額したことにより増となった</a:t>
          </a:r>
          <a:r>
            <a:rPr kumimoji="1" lang="ja-JP" altLang="ja-JP" sz="1100" b="0" i="0" baseline="0">
              <a:solidFill>
                <a:schemeClr val="tx1"/>
              </a:solidFill>
              <a:effectLst/>
              <a:latin typeface="+mn-lt"/>
              <a:ea typeface="+mn-ea"/>
              <a:cs typeface="+mn-cs"/>
            </a:rPr>
            <a:t>。</a:t>
          </a:r>
          <a:endParaRPr lang="ja-JP" altLang="ja-JP" sz="1400">
            <a:solidFill>
              <a:schemeClr val="tx1"/>
            </a:solidFill>
            <a:effectLst/>
          </a:endParaRPr>
        </a:p>
        <a:p>
          <a:pPr eaLnBrk="1" fontAlgn="auto" latinLnBrk="0" hangingPunct="1"/>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将来負担比率</a:t>
          </a:r>
          <a:r>
            <a:rPr kumimoji="1" lang="en-US" altLang="ja-JP" sz="1100" b="0" i="0" baseline="0">
              <a:solidFill>
                <a:schemeClr val="tx1"/>
              </a:solidFill>
              <a:effectLst/>
              <a:latin typeface="+mn-lt"/>
              <a:ea typeface="+mn-ea"/>
              <a:cs typeface="+mn-cs"/>
            </a:rPr>
            <a:t>】</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ja-JP" altLang="en-US" sz="1100" b="0" i="0" baseline="0">
              <a:solidFill>
                <a:schemeClr val="tx1"/>
              </a:solidFill>
              <a:effectLst/>
              <a:latin typeface="+mn-lt"/>
              <a:ea typeface="+mn-ea"/>
              <a:cs typeface="+mn-cs"/>
            </a:rPr>
            <a:t>アメリカの関税政策などの影響により企業からの収益は今後悪化する可能性もあり、人件費や物価の高騰による負担増が見込まれるため、当市の財政状況しており、基金の取り崩しが見込まれるため、将来負担比率の悪化が見通される。</a:t>
          </a:r>
          <a:endParaRPr kumimoji="1" lang="en-US" altLang="ja-JP" sz="1100" b="0" i="0" baseline="0">
            <a:solidFill>
              <a:schemeClr val="tx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愛知県碧南市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令和</a:t>
          </a:r>
          <a:r>
            <a:rPr kumimoji="1" lang="ja-JP" altLang="en-US" sz="1100" b="0" i="0" baseline="0">
              <a:solidFill>
                <a:schemeClr val="tx1"/>
              </a:solidFill>
              <a:effectLst/>
              <a:latin typeface="+mn-lt"/>
              <a:ea typeface="+mn-ea"/>
              <a:cs typeface="+mn-cs"/>
            </a:rPr>
            <a:t>６</a:t>
          </a:r>
          <a:r>
            <a:rPr kumimoji="1" lang="ja-JP" altLang="ja-JP" sz="1100" b="0" i="0" baseline="0">
              <a:solidFill>
                <a:schemeClr val="tx1"/>
              </a:solidFill>
              <a:effectLst/>
              <a:latin typeface="+mn-lt"/>
              <a:ea typeface="+mn-ea"/>
              <a:cs typeface="+mn-cs"/>
            </a:rPr>
            <a:t>年度については、特目基金からの取り崩しはなく、財政調整基金での調整が主となった。また税収の増加</a:t>
          </a:r>
          <a:r>
            <a:rPr kumimoji="1" lang="ja-JP" altLang="en-US" sz="1100" b="0" i="0" baseline="0">
              <a:solidFill>
                <a:schemeClr val="tx1"/>
              </a:solidFill>
              <a:effectLst/>
              <a:latin typeface="+mn-lt"/>
              <a:ea typeface="+mn-ea"/>
              <a:cs typeface="+mn-cs"/>
            </a:rPr>
            <a:t>により</a:t>
          </a:r>
          <a:r>
            <a:rPr kumimoji="1" lang="ja-JP" altLang="ja-JP" sz="1100" b="0" i="0" baseline="0">
              <a:solidFill>
                <a:schemeClr val="tx1"/>
              </a:solidFill>
              <a:effectLst/>
              <a:latin typeface="+mn-lt"/>
              <a:ea typeface="+mn-ea"/>
              <a:cs typeface="+mn-cs"/>
            </a:rPr>
            <a:t>、最終的には財政調整基金を</a:t>
          </a:r>
          <a:r>
            <a:rPr kumimoji="1" lang="en-US" altLang="ja-JP" sz="1100" b="0" i="0" baseline="0">
              <a:solidFill>
                <a:schemeClr val="tx1"/>
              </a:solidFill>
              <a:effectLst/>
              <a:latin typeface="+mn-lt"/>
              <a:ea typeface="+mn-ea"/>
              <a:cs typeface="+mn-cs"/>
            </a:rPr>
            <a:t>19</a:t>
          </a:r>
          <a:r>
            <a:rPr kumimoji="1" lang="ja-JP" altLang="ja-JP" sz="1100" b="0" i="0" baseline="0">
              <a:solidFill>
                <a:schemeClr val="tx1"/>
              </a:solidFill>
              <a:effectLst/>
              <a:latin typeface="+mn-lt"/>
              <a:ea typeface="+mn-ea"/>
              <a:cs typeface="+mn-cs"/>
            </a:rPr>
            <a:t>百万円</a:t>
          </a:r>
          <a:r>
            <a:rPr kumimoji="1" lang="ja-JP" altLang="en-US" sz="1100" b="0" i="0" baseline="0">
              <a:solidFill>
                <a:schemeClr val="tx1"/>
              </a:solidFill>
              <a:effectLst/>
              <a:latin typeface="+mn-lt"/>
              <a:ea typeface="+mn-ea"/>
              <a:cs typeface="+mn-cs"/>
            </a:rPr>
            <a:t>積み立てる</a:t>
          </a:r>
          <a:r>
            <a:rPr kumimoji="1" lang="ja-JP" altLang="ja-JP" sz="1100" b="0" i="0" baseline="0">
              <a:solidFill>
                <a:schemeClr val="tx1"/>
              </a:solidFill>
              <a:effectLst/>
              <a:latin typeface="+mn-lt"/>
              <a:ea typeface="+mn-ea"/>
              <a:cs typeface="+mn-cs"/>
            </a:rPr>
            <a:t>結果となった。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財政調整基金については、長期的に</a:t>
          </a:r>
          <a:r>
            <a:rPr kumimoji="1" lang="en-US" altLang="ja-JP" sz="1100" b="0" i="0" baseline="0">
              <a:solidFill>
                <a:schemeClr val="tx1"/>
              </a:solidFill>
              <a:effectLst/>
              <a:latin typeface="+mn-lt"/>
              <a:ea typeface="+mn-ea"/>
              <a:cs typeface="+mn-cs"/>
            </a:rPr>
            <a:t>50</a:t>
          </a:r>
          <a:r>
            <a:rPr kumimoji="1" lang="ja-JP" altLang="ja-JP" sz="1100" b="0" i="0" baseline="0">
              <a:solidFill>
                <a:schemeClr val="tx1"/>
              </a:solidFill>
              <a:effectLst/>
              <a:latin typeface="+mn-lt"/>
              <a:ea typeface="+mn-ea"/>
              <a:cs typeface="+mn-cs"/>
            </a:rPr>
            <a:t>億円程度の基金残高が必要であると考えている</a:t>
          </a:r>
          <a:r>
            <a:rPr kumimoji="1" lang="ja-JP" altLang="en-US" sz="1100" b="0" i="0" baseline="0">
              <a:solidFill>
                <a:schemeClr val="tx1"/>
              </a:solidFill>
              <a:effectLst/>
              <a:latin typeface="+mn-lt"/>
              <a:ea typeface="+mn-ea"/>
              <a:cs typeface="+mn-cs"/>
            </a:rPr>
            <a:t>が</a:t>
          </a:r>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財政状況の悪化に伴い目標値には程遠い状況となっている。今後は歳入増加と歳出抑制により</a:t>
          </a:r>
          <a:r>
            <a:rPr kumimoji="1" lang="ja-JP" altLang="ja-JP" sz="1100" b="0" i="0" baseline="0">
              <a:solidFill>
                <a:schemeClr val="tx1"/>
              </a:solidFill>
              <a:effectLst/>
              <a:latin typeface="+mn-lt"/>
              <a:ea typeface="+mn-ea"/>
              <a:cs typeface="+mn-cs"/>
            </a:rPr>
            <a:t>基金残高を維持できるような財政運営に努める。また、公共施設の老朽化に伴い、維持修繕に係る費用は増加していくと見込まれるため、公共施設維持</a:t>
          </a:r>
          <a:r>
            <a:rPr kumimoji="1" lang="ja-JP" altLang="en-US" sz="1100" b="0" i="0" baseline="0">
              <a:solidFill>
                <a:schemeClr val="tx1"/>
              </a:solidFill>
              <a:effectLst/>
              <a:latin typeface="+mn-lt"/>
              <a:ea typeface="+mn-ea"/>
              <a:cs typeface="+mn-cs"/>
            </a:rPr>
            <a:t>基金を積極的に活用しながらも</a:t>
          </a:r>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必要に応じて</a:t>
          </a:r>
          <a:r>
            <a:rPr kumimoji="1" lang="ja-JP" altLang="ja-JP" sz="1100" b="0" i="0" baseline="0">
              <a:solidFill>
                <a:schemeClr val="tx1"/>
              </a:solidFill>
              <a:effectLst/>
              <a:latin typeface="+mn-lt"/>
              <a:ea typeface="+mn-ea"/>
              <a:cs typeface="+mn-cs"/>
            </a:rPr>
            <a:t>基金へ積立てを行う予定である。</a:t>
          </a:r>
          <a:endParaRPr lang="ja-JP" altLang="ja-JP" sz="1400">
            <a:solidFill>
              <a:schemeClr val="tx1"/>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（基金の使途）</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国際交流基金（国際交流事業の円滑な推進に必要な財源を確保）、健康都市推進基金（健康都市推進事業の円滑な推進に必要な財源を確保）、福祉基金（福祉事業の円滑な推進に必要な財源を確保）、墓園管理基金（市営暮園の管理に必要な財源を確保）、農業振興基金（農業振興事業の円滑な推進に必要な財源を確保）、緑花推進基金（緑花事業の円滑な推進に必要な財源を確保）、まなびさぽーと基金（まなびさぽーと資金に必要な財源を確保）、文化振興基金（文化振興事業の円滑な推進に必要な財源を確保）、交通安全基金（交通安全事業の円滑な推進に必要な財源を確保）、公共施設維持基金（公共施設の円滑な維持保全を図るための財源を確保）</a:t>
          </a:r>
          <a:r>
            <a:rPr kumimoji="1" lang="ja-JP" altLang="en-US" sz="1100" b="0" i="0" baseline="0">
              <a:solidFill>
                <a:schemeClr val="tx1"/>
              </a:solidFill>
              <a:effectLst/>
              <a:latin typeface="+mn-lt"/>
              <a:ea typeface="+mn-ea"/>
              <a:cs typeface="+mn-cs"/>
            </a:rPr>
            <a:t>、スポーツ振興基金（スポーツ施設整備に必要な財源を確保）</a:t>
          </a:r>
          <a:endParaRPr lang="ja-JP" altLang="ja-JP" sz="1400">
            <a:solidFill>
              <a:schemeClr val="tx1"/>
            </a:solidFill>
            <a:effectLst/>
          </a:endParaRPr>
        </a:p>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年度は、</a:t>
          </a:r>
          <a:r>
            <a:rPr kumimoji="1" lang="ja-JP" altLang="ja-JP" sz="1100" b="0" i="0" baseline="0">
              <a:solidFill>
                <a:schemeClr val="tx1"/>
              </a:solidFill>
              <a:effectLst/>
              <a:latin typeface="+mn-lt"/>
              <a:ea typeface="+mn-ea"/>
              <a:cs typeface="+mn-cs"/>
            </a:rPr>
            <a:t>税収の増加</a:t>
          </a:r>
          <a:r>
            <a:rPr kumimoji="1" lang="ja-JP" altLang="en-US" sz="1100" b="0" i="0" baseline="0">
              <a:solidFill>
                <a:schemeClr val="tx1"/>
              </a:solidFill>
              <a:effectLst/>
              <a:latin typeface="+mn-lt"/>
              <a:ea typeface="+mn-ea"/>
              <a:cs typeface="+mn-cs"/>
            </a:rPr>
            <a:t>したためその</a:t>
          </a:r>
          <a:r>
            <a:rPr kumimoji="1" lang="ja-JP" altLang="ja-JP" sz="1100" b="0" i="0" baseline="0">
              <a:solidFill>
                <a:schemeClr val="tx1"/>
              </a:solidFill>
              <a:effectLst/>
              <a:latin typeface="+mn-lt"/>
              <a:ea typeface="+mn-ea"/>
              <a:cs typeface="+mn-cs"/>
            </a:rPr>
            <a:t>他特定目的基金の取り崩しは行っていない。</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それぞれの基金の目的に応じ、適切な運営に努める。公共施設維持基金に関しては、財政調整基金が</a:t>
          </a:r>
          <a:r>
            <a:rPr kumimoji="1" lang="en-US" altLang="ja-JP" sz="1100" b="0" i="0" baseline="0">
              <a:solidFill>
                <a:schemeClr val="tx1"/>
              </a:solidFill>
              <a:effectLst/>
              <a:latin typeface="+mn-lt"/>
              <a:ea typeface="+mn-ea"/>
              <a:cs typeface="+mn-cs"/>
            </a:rPr>
            <a:t>50</a:t>
          </a:r>
          <a:r>
            <a:rPr kumimoji="1" lang="ja-JP" altLang="ja-JP" sz="1100" b="0" i="0" baseline="0">
              <a:solidFill>
                <a:schemeClr val="tx1"/>
              </a:solidFill>
              <a:effectLst/>
              <a:latin typeface="+mn-lt"/>
              <a:ea typeface="+mn-ea"/>
              <a:cs typeface="+mn-cs"/>
            </a:rPr>
            <a:t>億円程度を維持できれば、今後の公共施設老朽化に備え、</a:t>
          </a:r>
          <a:r>
            <a:rPr kumimoji="1" lang="ja-JP" altLang="en-US" sz="1100" b="0" i="0" baseline="0">
              <a:solidFill>
                <a:schemeClr val="tx1"/>
              </a:solidFill>
              <a:effectLst/>
              <a:latin typeface="+mn-lt"/>
              <a:ea typeface="+mn-ea"/>
              <a:cs typeface="+mn-cs"/>
            </a:rPr>
            <a:t>必要に応じて</a:t>
          </a:r>
          <a:r>
            <a:rPr kumimoji="1" lang="ja-JP" altLang="ja-JP" sz="1100" b="0" i="0" baseline="0">
              <a:solidFill>
                <a:schemeClr val="tx1"/>
              </a:solidFill>
              <a:effectLst/>
              <a:latin typeface="+mn-lt"/>
              <a:ea typeface="+mn-ea"/>
              <a:cs typeface="+mn-cs"/>
            </a:rPr>
            <a:t>積立てを行う予定である。また市有財産利活用基本方針に基づき、未利用地等の処分を積極的に行い、確保した財源を積立て、基金の拡充を図る。</a:t>
          </a:r>
          <a:endParaRPr lang="ja-JP" altLang="ja-JP" sz="1400">
            <a:solidFill>
              <a:schemeClr val="tx1"/>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年度は、</a:t>
          </a:r>
          <a:r>
            <a:rPr kumimoji="1" lang="ja-JP" altLang="ja-JP" sz="1100" b="0" i="0" baseline="0">
              <a:solidFill>
                <a:schemeClr val="tx1"/>
              </a:solidFill>
              <a:effectLst/>
              <a:latin typeface="+mn-lt"/>
              <a:ea typeface="+mn-ea"/>
              <a:cs typeface="+mn-cs"/>
            </a:rPr>
            <a:t>税収の増加により、最終的には財政調整基金を</a:t>
          </a:r>
          <a:r>
            <a:rPr kumimoji="1" lang="en-US" altLang="ja-JP" sz="1100" b="0" i="0" baseline="0">
              <a:solidFill>
                <a:schemeClr val="tx1"/>
              </a:solidFill>
              <a:effectLst/>
              <a:latin typeface="+mn-lt"/>
              <a:ea typeface="+mn-ea"/>
              <a:cs typeface="+mn-cs"/>
            </a:rPr>
            <a:t>19</a:t>
          </a:r>
          <a:r>
            <a:rPr kumimoji="1" lang="ja-JP" altLang="ja-JP" sz="1100" b="0" i="0" baseline="0">
              <a:solidFill>
                <a:schemeClr val="tx1"/>
              </a:solidFill>
              <a:effectLst/>
              <a:latin typeface="+mn-lt"/>
              <a:ea typeface="+mn-ea"/>
              <a:cs typeface="+mn-cs"/>
            </a:rPr>
            <a:t>百万円積み立てる結果となった。</a:t>
          </a:r>
          <a:r>
            <a:rPr kumimoji="1" lang="ja-JP" altLang="ja-JP" sz="1100">
              <a:solidFill>
                <a:schemeClr val="tx1"/>
              </a:solidFill>
              <a:effectLst/>
              <a:latin typeface="+mn-lt"/>
              <a:ea typeface="+mn-ea"/>
              <a:cs typeface="+mn-cs"/>
            </a:rPr>
            <a:t>これにより、財政調整基金は</a:t>
          </a:r>
          <a:r>
            <a:rPr kumimoji="1" lang="en-US" altLang="ja-JP" sz="1100">
              <a:solidFill>
                <a:schemeClr val="tx1"/>
              </a:solidFill>
              <a:effectLst/>
              <a:latin typeface="+mn-lt"/>
              <a:ea typeface="+mn-ea"/>
              <a:cs typeface="+mn-cs"/>
            </a:rPr>
            <a:t>19</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財政調整基金については、リーマンショックの影響による税減収を補う取崩額（</a:t>
          </a:r>
          <a:r>
            <a:rPr kumimoji="1" lang="en-US" altLang="ja-JP" sz="1100" b="0" i="0" baseline="0">
              <a:solidFill>
                <a:schemeClr val="tx1"/>
              </a:solidFill>
              <a:effectLst/>
              <a:latin typeface="+mn-lt"/>
              <a:ea typeface="+mn-ea"/>
              <a:cs typeface="+mn-cs"/>
            </a:rPr>
            <a:t>62</a:t>
          </a:r>
          <a:r>
            <a:rPr kumimoji="1" lang="ja-JP" altLang="ja-JP" sz="1100" b="0" i="0" baseline="0">
              <a:solidFill>
                <a:schemeClr val="tx1"/>
              </a:solidFill>
              <a:effectLst/>
              <a:latin typeface="+mn-lt"/>
              <a:ea typeface="+mn-ea"/>
              <a:cs typeface="+mn-cs"/>
            </a:rPr>
            <a:t>億円）とその際の行財政改革の成果等による積立額（</a:t>
          </a:r>
          <a:r>
            <a:rPr kumimoji="1" lang="en-US" altLang="ja-JP" sz="1100" b="0" i="0" baseline="0">
              <a:solidFill>
                <a:schemeClr val="tx1"/>
              </a:solidFill>
              <a:effectLst/>
              <a:latin typeface="+mn-lt"/>
              <a:ea typeface="+mn-ea"/>
              <a:cs typeface="+mn-cs"/>
            </a:rPr>
            <a:t>12</a:t>
          </a:r>
          <a:r>
            <a:rPr kumimoji="1" lang="ja-JP" altLang="ja-JP" sz="1100" b="0" i="0" baseline="0">
              <a:solidFill>
                <a:schemeClr val="tx1"/>
              </a:solidFill>
              <a:effectLst/>
              <a:latin typeface="+mn-lt"/>
              <a:ea typeface="+mn-ea"/>
              <a:cs typeface="+mn-cs"/>
            </a:rPr>
            <a:t>億円）を考慮し、差額の</a:t>
          </a:r>
          <a:r>
            <a:rPr kumimoji="1" lang="en-US" altLang="ja-JP" sz="1100" b="0" i="0" baseline="0">
              <a:solidFill>
                <a:schemeClr val="tx1"/>
              </a:solidFill>
              <a:effectLst/>
              <a:latin typeface="+mn-lt"/>
              <a:ea typeface="+mn-ea"/>
              <a:cs typeface="+mn-cs"/>
            </a:rPr>
            <a:t>50</a:t>
          </a:r>
          <a:r>
            <a:rPr kumimoji="1" lang="ja-JP" altLang="ja-JP" sz="1100" b="0" i="0" baseline="0">
              <a:solidFill>
                <a:schemeClr val="tx1"/>
              </a:solidFill>
              <a:effectLst/>
              <a:latin typeface="+mn-lt"/>
              <a:ea typeface="+mn-ea"/>
              <a:cs typeface="+mn-cs"/>
            </a:rPr>
            <a:t>億円程を必要額と考えている。そのため、長期的に</a:t>
          </a:r>
          <a:r>
            <a:rPr kumimoji="1" lang="en-US" altLang="ja-JP" sz="1100" b="0" i="0" baseline="0">
              <a:solidFill>
                <a:schemeClr val="tx1"/>
              </a:solidFill>
              <a:effectLst/>
              <a:latin typeface="+mn-lt"/>
              <a:ea typeface="+mn-ea"/>
              <a:cs typeface="+mn-cs"/>
            </a:rPr>
            <a:t>50</a:t>
          </a:r>
          <a:r>
            <a:rPr kumimoji="1" lang="ja-JP" altLang="ja-JP" sz="1100" b="0" i="0" baseline="0">
              <a:solidFill>
                <a:schemeClr val="tx1"/>
              </a:solidFill>
              <a:effectLst/>
              <a:latin typeface="+mn-lt"/>
              <a:ea typeface="+mn-ea"/>
              <a:cs typeface="+mn-cs"/>
            </a:rPr>
            <a:t>億円程度の基金残高を維持する必要がある</a:t>
          </a:r>
          <a:r>
            <a:rPr kumimoji="1" lang="ja-JP" altLang="en-US" sz="1100" b="0" i="0" baseline="0">
              <a:solidFill>
                <a:schemeClr val="tx1"/>
              </a:solidFill>
              <a:effectLst/>
              <a:latin typeface="+mn-lt"/>
              <a:ea typeface="+mn-ea"/>
              <a:cs typeface="+mn-cs"/>
            </a:rPr>
            <a:t>が、</a:t>
          </a:r>
          <a:r>
            <a:rPr kumimoji="1" lang="ja-JP" altLang="ja-JP" sz="1100" b="0" i="0" baseline="0">
              <a:solidFill>
                <a:schemeClr val="tx1"/>
              </a:solidFill>
              <a:effectLst/>
              <a:latin typeface="+mn-lt"/>
              <a:ea typeface="+mn-ea"/>
              <a:cs typeface="+mn-cs"/>
            </a:rPr>
            <a:t>財政状況の悪化に伴い目標値には程遠い状況となっている。今後は歳入増加と歳出抑制により基金残高を維持できるような財政運営に努める。また、税収増や経費削減等により、財政状況に余裕ができた場合は、今後の公共施設老朽化等に多額の修繕費が必要となるため、公共施設維持基金に積立を行う予定である。</a:t>
          </a:r>
          <a:endParaRPr lang="ja-JP" altLang="ja-JP" sz="1400">
            <a:solidFill>
              <a:schemeClr val="tx1"/>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　</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令和</a:t>
          </a:r>
          <a:r>
            <a:rPr kumimoji="1" lang="ja-JP" altLang="en-US" sz="1100" b="0" i="0" baseline="0">
              <a:solidFill>
                <a:schemeClr val="tx1"/>
              </a:solidFill>
              <a:effectLst/>
              <a:latin typeface="+mn-lt"/>
              <a:ea typeface="+mn-ea"/>
              <a:cs typeface="+mn-cs"/>
            </a:rPr>
            <a:t>６</a:t>
          </a:r>
          <a:r>
            <a:rPr kumimoji="1" lang="ja-JP" altLang="ja-JP" sz="1100" b="0" i="0" baseline="0">
              <a:solidFill>
                <a:schemeClr val="tx1"/>
              </a:solidFill>
              <a:effectLst/>
              <a:latin typeface="+mn-lt"/>
              <a:ea typeface="+mn-ea"/>
              <a:cs typeface="+mn-cs"/>
            </a:rPr>
            <a:t>年度においては、利息のみの積立てで、取崩しは行っておらず、前年度とほぼ同額である。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27</a:t>
          </a:r>
          <a:r>
            <a:rPr kumimoji="1" lang="ja-JP" altLang="ja-JP" sz="1100" b="0" i="0" baseline="0">
              <a:solidFill>
                <a:schemeClr val="tx1"/>
              </a:solidFill>
              <a:effectLst/>
              <a:latin typeface="+mn-lt"/>
              <a:ea typeface="+mn-ea"/>
              <a:cs typeface="+mn-cs"/>
            </a:rPr>
            <a:t>年度に取崩を行って以降、取崩は行っておらず、利息のみを積立てている状況である。財政調整基金が</a:t>
          </a:r>
          <a:r>
            <a:rPr kumimoji="1" lang="en-US" altLang="ja-JP" sz="1100" b="0" i="0" baseline="0">
              <a:solidFill>
                <a:schemeClr val="tx1"/>
              </a:solidFill>
              <a:effectLst/>
              <a:latin typeface="+mn-lt"/>
              <a:ea typeface="+mn-ea"/>
              <a:cs typeface="+mn-cs"/>
            </a:rPr>
            <a:t>50</a:t>
          </a:r>
          <a:r>
            <a:rPr kumimoji="1" lang="ja-JP" altLang="ja-JP" sz="1100" b="0" i="0" baseline="0">
              <a:solidFill>
                <a:schemeClr val="tx1"/>
              </a:solidFill>
              <a:effectLst/>
              <a:latin typeface="+mn-lt"/>
              <a:ea typeface="+mn-ea"/>
              <a:cs typeface="+mn-cs"/>
            </a:rPr>
            <a:t>億円程度を維持できれば、公共施設の老朽化等に係る公共施設維持基金に積立てを行う予定であるため、今後も同額を維持する見込みである。</a:t>
          </a:r>
          <a:endParaRPr lang="ja-JP" altLang="ja-JP" sz="1400">
            <a:solidFill>
              <a:schemeClr val="tx1"/>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72,242
65,731
36.68
36,967,571
34,582,790
2,124,372
19,414,660
8,056,355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基準財政需要額に</a:t>
          </a:r>
          <a:r>
            <a:rPr kumimoji="1" lang="ja-JP" altLang="en-US" sz="1100">
              <a:solidFill>
                <a:schemeClr val="tx1"/>
              </a:solidFill>
              <a:effectLst/>
              <a:latin typeface="+mn-lt"/>
              <a:ea typeface="+mn-ea"/>
              <a:cs typeface="+mn-cs"/>
            </a:rPr>
            <a:t>ついては、社会福祉費よりこども子育て費が分割されたことに伴い、</a:t>
          </a:r>
          <a:r>
            <a:rPr kumimoji="1" lang="en-US" altLang="ja-JP" sz="1100">
              <a:solidFill>
                <a:schemeClr val="tx1"/>
              </a:solidFill>
              <a:effectLst/>
              <a:latin typeface="+mn-lt"/>
              <a:ea typeface="+mn-ea"/>
              <a:cs typeface="+mn-cs"/>
            </a:rPr>
            <a:t>350</a:t>
          </a:r>
          <a:r>
            <a:rPr kumimoji="1" lang="ja-JP" altLang="en-US" sz="1100">
              <a:solidFill>
                <a:schemeClr val="tx1"/>
              </a:solidFill>
              <a:effectLst/>
              <a:latin typeface="+mn-lt"/>
              <a:ea typeface="+mn-ea"/>
              <a:cs typeface="+mn-cs"/>
            </a:rPr>
            <a:t>百万円の増となった一方で、トヨタ自動車株式会社の調定額減少により</a:t>
          </a:r>
          <a:r>
            <a:rPr kumimoji="1" lang="ja-JP" altLang="ja-JP" sz="1100">
              <a:solidFill>
                <a:schemeClr val="tx1"/>
              </a:solidFill>
              <a:effectLst/>
              <a:latin typeface="+mn-lt"/>
              <a:ea typeface="+mn-ea"/>
              <a:cs typeface="+mn-cs"/>
            </a:rPr>
            <a:t>法人住民税</a:t>
          </a:r>
          <a:r>
            <a:rPr kumimoji="1" lang="ja-JP" altLang="en-US" sz="1100">
              <a:solidFill>
                <a:schemeClr val="tx1"/>
              </a:solidFill>
              <a:effectLst/>
              <a:latin typeface="+mn-lt"/>
              <a:ea typeface="+mn-ea"/>
              <a:cs typeface="+mn-cs"/>
            </a:rPr>
            <a:t>の法人税割の基準財政収入額は</a:t>
          </a:r>
          <a:r>
            <a:rPr kumimoji="1" lang="en-US" altLang="ja-JP" sz="1100">
              <a:solidFill>
                <a:schemeClr val="tx1"/>
              </a:solidFill>
              <a:effectLst/>
              <a:latin typeface="+mn-lt"/>
              <a:ea typeface="+mn-ea"/>
              <a:cs typeface="+mn-cs"/>
            </a:rPr>
            <a:t>547</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減となり</a:t>
          </a:r>
          <a:r>
            <a:rPr kumimoji="1" lang="ja-JP" altLang="ja-JP" sz="1100">
              <a:solidFill>
                <a:schemeClr val="tx1"/>
              </a:solidFill>
              <a:effectLst/>
              <a:latin typeface="+mn-lt"/>
              <a:ea typeface="+mn-ea"/>
              <a:cs typeface="+mn-cs"/>
            </a:rPr>
            <a:t>、基準財政収入額は</a:t>
          </a:r>
          <a:r>
            <a:rPr kumimoji="1" lang="en-US" altLang="ja-JP" sz="1100">
              <a:solidFill>
                <a:schemeClr val="tx1"/>
              </a:solidFill>
              <a:effectLst/>
              <a:latin typeface="+mn-lt"/>
              <a:ea typeface="+mn-ea"/>
              <a:cs typeface="+mn-cs"/>
            </a:rPr>
            <a:t>4.2</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減と</a:t>
          </a:r>
          <a:r>
            <a:rPr kumimoji="1" lang="ja-JP" altLang="ja-JP" sz="1100">
              <a:solidFill>
                <a:schemeClr val="tx1"/>
              </a:solidFill>
              <a:effectLst/>
              <a:latin typeface="+mn-lt"/>
              <a:ea typeface="+mn-ea"/>
              <a:cs typeface="+mn-cs"/>
            </a:rPr>
            <a:t>なった。</a:t>
          </a:r>
          <a:r>
            <a:rPr kumimoji="1" lang="ja-JP" altLang="ja-JP" sz="1100">
              <a:solidFill>
                <a:sysClr val="windowText" lastClr="000000"/>
              </a:solidFill>
              <a:effectLst/>
              <a:latin typeface="+mn-lt"/>
              <a:ea typeface="+mn-ea"/>
              <a:cs typeface="+mn-cs"/>
            </a:rPr>
            <a:t>その結果、財政力指数は、単年度では</a:t>
          </a:r>
          <a:r>
            <a:rPr kumimoji="1" lang="en-US" altLang="ja-JP" sz="1100">
              <a:solidFill>
                <a:sysClr val="windowText" lastClr="000000"/>
              </a:solidFill>
              <a:effectLst/>
              <a:latin typeface="+mn-lt"/>
              <a:ea typeface="+mn-ea"/>
              <a:cs typeface="+mn-cs"/>
            </a:rPr>
            <a:t>1.16</a:t>
          </a:r>
          <a:r>
            <a:rPr kumimoji="1" lang="ja-JP" altLang="ja-JP" sz="1100">
              <a:solidFill>
                <a:sysClr val="windowText" lastClr="000000"/>
              </a:solidFill>
              <a:effectLst/>
              <a:latin typeface="+mn-lt"/>
              <a:ea typeface="+mn-ea"/>
              <a:cs typeface="+mn-cs"/>
            </a:rPr>
            <a:t>となり、３か年平均では</a:t>
          </a:r>
          <a:r>
            <a:rPr kumimoji="1" lang="en-US" altLang="ja-JP" sz="1100">
              <a:solidFill>
                <a:sysClr val="windowText" lastClr="000000"/>
              </a:solidFill>
              <a:effectLst/>
              <a:latin typeface="+mn-lt"/>
              <a:ea typeface="+mn-ea"/>
              <a:cs typeface="+mn-cs"/>
            </a:rPr>
            <a:t>1.17</a:t>
          </a:r>
          <a:r>
            <a:rPr kumimoji="1" lang="ja-JP" altLang="ja-JP" sz="1100">
              <a:solidFill>
                <a:sysClr val="windowText" lastClr="000000"/>
              </a:solidFill>
              <a:effectLst/>
              <a:latin typeface="+mn-lt"/>
              <a:ea typeface="+mn-ea"/>
              <a:cs typeface="+mn-cs"/>
            </a:rPr>
            <a:t>となった。類似団体に比べ、平均を上回る状況であり、今後も</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以上を推移する見込みである。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121355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230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121355</xdr:rowOff>
    </xdr:from>
    <xdr:to>
      <xdr:col>19</xdr:col>
      <xdr:colOff>133350</xdr:colOff>
      <xdr:row>38</xdr:row>
      <xdr:rowOff>134761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6364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54328</xdr:rowOff>
    </xdr:from>
    <xdr:to>
      <xdr:col>15</xdr:col>
      <xdr:colOff>82550</xdr:colOff>
      <xdr:row>38</xdr:row>
      <xdr:rowOff>134761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694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54328</xdr:rowOff>
    </xdr:from>
    <xdr:to>
      <xdr:col>11</xdr:col>
      <xdr:colOff>31750</xdr:colOff>
      <xdr:row>38</xdr:row>
      <xdr:rowOff>54328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69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70555</xdr:rowOff>
    </xdr:from>
    <xdr:to>
      <xdr:col>19</xdr:col>
      <xdr:colOff>184150</xdr:colOff>
      <xdr:row>39</xdr:row>
      <xdr:rowOff>705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10882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5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83961</xdr:rowOff>
    </xdr:from>
    <xdr:to>
      <xdr:col>15</xdr:col>
      <xdr:colOff>133350</xdr:colOff>
      <xdr:row>39</xdr:row>
      <xdr:rowOff>14111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24288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3528</xdr:rowOff>
    </xdr:from>
    <xdr:to>
      <xdr:col>11</xdr:col>
      <xdr:colOff>82550</xdr:colOff>
      <xdr:row>38</xdr:row>
      <xdr:rowOff>105128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115305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3528</xdr:rowOff>
    </xdr:from>
    <xdr:to>
      <xdr:col>7</xdr:col>
      <xdr:colOff>31750</xdr:colOff>
      <xdr:row>38</xdr:row>
      <xdr:rowOff>105128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115305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FF0000"/>
              </a:solidFill>
              <a:effectLst/>
              <a:latin typeface="+mn-lt"/>
              <a:ea typeface="+mn-ea"/>
              <a:cs typeface="+mn-cs"/>
            </a:rPr>
            <a:t>　</a:t>
          </a:r>
          <a:r>
            <a:rPr kumimoji="1" lang="ja-JP" altLang="en-US" sz="1000">
              <a:solidFill>
                <a:sysClr val="windowText" lastClr="000000"/>
              </a:solidFill>
              <a:effectLst/>
              <a:latin typeface="+mn-lt"/>
              <a:ea typeface="+mn-ea"/>
              <a:cs typeface="+mn-cs"/>
            </a:rPr>
            <a:t>令和６年度において、経常収支比率は</a:t>
          </a:r>
          <a:r>
            <a:rPr kumimoji="1" lang="en-US" altLang="ja-JP" sz="1000">
              <a:solidFill>
                <a:sysClr val="windowText" lastClr="000000"/>
              </a:solidFill>
              <a:effectLst/>
              <a:latin typeface="+mn-lt"/>
              <a:ea typeface="+mn-ea"/>
              <a:cs typeface="+mn-cs"/>
            </a:rPr>
            <a:t>7.8</a:t>
          </a:r>
          <a:r>
            <a:rPr kumimoji="1" lang="ja-JP" altLang="en-US" sz="1000">
              <a:solidFill>
                <a:sysClr val="windowText" lastClr="000000"/>
              </a:solidFill>
              <a:effectLst/>
              <a:latin typeface="+mn-lt"/>
              <a:ea typeface="+mn-ea"/>
              <a:cs typeface="+mn-cs"/>
            </a:rPr>
            <a:t>ポイント下降した。要因として、大手自動車関連企業の業績向上により、法人市民税法人税割が＋</a:t>
          </a:r>
          <a:r>
            <a:rPr kumimoji="1" lang="en-US" altLang="ja-JP" sz="1000">
              <a:solidFill>
                <a:sysClr val="windowText" lastClr="000000"/>
              </a:solidFill>
              <a:effectLst/>
              <a:latin typeface="+mn-lt"/>
              <a:ea typeface="+mn-ea"/>
              <a:cs typeface="+mn-cs"/>
            </a:rPr>
            <a:t>2,404</a:t>
          </a:r>
          <a:r>
            <a:rPr kumimoji="1" lang="ja-JP" altLang="en-US" sz="1000">
              <a:solidFill>
                <a:sysClr val="windowText" lastClr="000000"/>
              </a:solidFill>
              <a:effectLst/>
              <a:latin typeface="+mn-lt"/>
              <a:ea typeface="+mn-ea"/>
              <a:cs typeface="+mn-cs"/>
            </a:rPr>
            <a:t>百万円となったことがあげられる。また、起債残高の減少に伴う、元金償還金の減（△</a:t>
          </a:r>
          <a:r>
            <a:rPr kumimoji="1" lang="en-US" altLang="ja-JP" sz="1000">
              <a:solidFill>
                <a:sysClr val="windowText" lastClr="000000"/>
              </a:solidFill>
              <a:effectLst/>
              <a:latin typeface="+mn-lt"/>
              <a:ea typeface="+mn-ea"/>
              <a:cs typeface="+mn-cs"/>
            </a:rPr>
            <a:t>111</a:t>
          </a:r>
          <a:r>
            <a:rPr kumimoji="1" lang="ja-JP" altLang="en-US" sz="1000">
              <a:solidFill>
                <a:sysClr val="windowText" lastClr="000000"/>
              </a:solidFill>
              <a:effectLst/>
              <a:latin typeface="+mn-lt"/>
              <a:ea typeface="+mn-ea"/>
              <a:cs typeface="+mn-cs"/>
            </a:rPr>
            <a:t>百万円）もあげられる。</a:t>
          </a:r>
        </a:p>
        <a:p>
          <a:r>
            <a:rPr kumimoji="1" lang="ja-JP" altLang="en-US" sz="1000">
              <a:solidFill>
                <a:sysClr val="windowText" lastClr="000000"/>
              </a:solidFill>
              <a:effectLst/>
              <a:latin typeface="+mn-lt"/>
              <a:ea typeface="+mn-ea"/>
              <a:cs typeface="+mn-cs"/>
            </a:rPr>
            <a:t>　しかし、このうち法人市民税法人割については、大手自動車関連企業の動向に左右される部分が大きく、今後については、米国の自動車への追加関税措置を踏まえ、税収減を見込んでいる。また、公共施設の老朽化が進んでおり、統廃合を見据えていくとしても、維持費の増加は避けられず、経常経費の増加を見込んでいる。</a:t>
          </a:r>
          <a:endParaRPr lang="ja-JP" altLang="ja-JP" sz="10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147003</xdr:rowOff>
    </xdr:from>
    <xdr:to>
      <xdr:col>23</xdr:col>
      <xdr:colOff>133350</xdr:colOff>
      <xdr:row>65</xdr:row>
      <xdr:rowOff>103188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76903"/>
          <a:ext cx="8382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65</xdr:row>
      <xdr:rowOff>103188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55325"/>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64</xdr:row>
      <xdr:rowOff>160020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55325"/>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64</xdr:row>
      <xdr:rowOff>160020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8915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96203</xdr:rowOff>
    </xdr:from>
    <xdr:to>
      <xdr:col>23</xdr:col>
      <xdr:colOff>184150</xdr:colOff>
      <xdr:row>63</xdr:row>
      <xdr:rowOff>26353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112730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7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52388</xdr:rowOff>
    </xdr:from>
    <xdr:to>
      <xdr:col>19</xdr:col>
      <xdr:colOff>184150</xdr:colOff>
      <xdr:row>65</xdr:row>
      <xdr:rowOff>153988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138765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前年度に比べ、人口１人あたり</a:t>
          </a:r>
          <a:r>
            <a:rPr kumimoji="1" lang="en-US" altLang="ja-JP" sz="1100">
              <a:solidFill>
                <a:sysClr val="windowText" lastClr="000000"/>
              </a:solidFill>
              <a:effectLst/>
              <a:latin typeface="+mn-lt"/>
              <a:ea typeface="+mn-ea"/>
              <a:cs typeface="+mn-cs"/>
            </a:rPr>
            <a:t>6,209</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人件費では一般職人件費が</a:t>
          </a:r>
          <a:r>
            <a:rPr kumimoji="1" lang="en-US" altLang="ja-JP" sz="1100">
              <a:solidFill>
                <a:sysClr val="windowText" lastClr="000000"/>
              </a:solidFill>
              <a:effectLst/>
              <a:latin typeface="+mn-lt"/>
              <a:ea typeface="+mn-ea"/>
              <a:cs typeface="+mn-cs"/>
            </a:rPr>
            <a:t>379</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増加したこと</a:t>
          </a:r>
          <a:r>
            <a:rPr kumimoji="1" lang="ja-JP" altLang="ja-JP" sz="1100">
              <a:solidFill>
                <a:sysClr val="windowText" lastClr="000000"/>
              </a:solidFill>
              <a:effectLst/>
              <a:latin typeface="+mn-lt"/>
              <a:ea typeface="+mn-ea"/>
              <a:cs typeface="+mn-cs"/>
            </a:rPr>
            <a:t>により全体で</a:t>
          </a:r>
          <a:r>
            <a:rPr kumimoji="1" lang="en-US" altLang="ja-JP" sz="1100">
              <a:solidFill>
                <a:sysClr val="windowText" lastClr="000000"/>
              </a:solidFill>
              <a:effectLst/>
              <a:latin typeface="+mn-lt"/>
              <a:ea typeface="+mn-ea"/>
              <a:cs typeface="+mn-cs"/>
            </a:rPr>
            <a:t>582</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一方で物件費では</a:t>
          </a:r>
          <a:r>
            <a:rPr kumimoji="1" lang="ja-JP" altLang="en-US" sz="1100">
              <a:solidFill>
                <a:sysClr val="windowText" lastClr="000000"/>
              </a:solidFill>
              <a:effectLst/>
              <a:latin typeface="+mn-lt"/>
              <a:ea typeface="+mn-ea"/>
              <a:cs typeface="+mn-cs"/>
            </a:rPr>
            <a:t>基幹システム標準化対応に伴う行政情報システム開発事業のため</a:t>
          </a:r>
          <a:r>
            <a:rPr kumimoji="1" lang="en-US" altLang="ja-JP" sz="1100">
              <a:solidFill>
                <a:sysClr val="windowText" lastClr="000000"/>
              </a:solidFill>
              <a:effectLst/>
              <a:latin typeface="+mn-lt"/>
              <a:ea typeface="+mn-ea"/>
              <a:cs typeface="+mn-cs"/>
            </a:rPr>
            <a:t>191</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なった他</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昨年度に引き続きふるさと応援寄附金の減により</a:t>
          </a:r>
          <a:r>
            <a:rPr kumimoji="1" lang="en-US" altLang="ja-JP" sz="1100">
              <a:solidFill>
                <a:sysClr val="windowText" lastClr="000000"/>
              </a:solidFill>
              <a:effectLst/>
              <a:latin typeface="+mn-lt"/>
              <a:ea typeface="+mn-ea"/>
              <a:cs typeface="+mn-cs"/>
            </a:rPr>
            <a:t>219</a:t>
          </a:r>
          <a:r>
            <a:rPr kumimoji="1" lang="ja-JP" altLang="en-US" sz="1100">
              <a:solidFill>
                <a:sysClr val="windowText" lastClr="000000"/>
              </a:solidFill>
              <a:effectLst/>
              <a:latin typeface="+mn-lt"/>
              <a:ea typeface="+mn-ea"/>
              <a:cs typeface="+mn-cs"/>
            </a:rPr>
            <a:t>百万円の減となったが、</a:t>
          </a:r>
          <a:r>
            <a:rPr kumimoji="1" lang="ja-JP" altLang="ja-JP" sz="1100">
              <a:solidFill>
                <a:sysClr val="windowText" lastClr="000000"/>
              </a:solidFill>
              <a:effectLst/>
              <a:latin typeface="+mn-lt"/>
              <a:ea typeface="+mn-ea"/>
              <a:cs typeface="+mn-cs"/>
            </a:rPr>
            <a:t>物件費全体で</a:t>
          </a:r>
          <a:r>
            <a:rPr kumimoji="1" lang="ja-JP" altLang="en-US"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43</a:t>
          </a:r>
          <a:r>
            <a:rPr kumimoji="1" lang="ja-JP" altLang="en-US" sz="1100">
              <a:solidFill>
                <a:sysClr val="windowText" lastClr="000000"/>
              </a:solidFill>
              <a:effectLst/>
              <a:latin typeface="+mn-lt"/>
              <a:ea typeface="+mn-ea"/>
              <a:cs typeface="+mn-cs"/>
            </a:rPr>
            <a:t>百</a:t>
          </a:r>
          <a:r>
            <a:rPr kumimoji="1" lang="ja-JP" altLang="ja-JP" sz="1100">
              <a:solidFill>
                <a:sysClr val="windowText" lastClr="000000"/>
              </a:solidFill>
              <a:effectLst/>
              <a:latin typeface="+mn-lt"/>
              <a:ea typeface="+mn-ea"/>
              <a:cs typeface="+mn-cs"/>
            </a:rPr>
            <a:t>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70515</xdr:rowOff>
    </xdr:from>
    <xdr:to>
      <xdr:col>23</xdr:col>
      <xdr:colOff>133350</xdr:colOff>
      <xdr:row>83</xdr:row>
      <xdr:rowOff>120456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00865"/>
          <a:ext cx="838200" cy="4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70515</xdr:rowOff>
    </xdr:from>
    <xdr:to>
      <xdr:col>19</xdr:col>
      <xdr:colOff>133350</xdr:colOff>
      <xdr:row>83</xdr:row>
      <xdr:rowOff>97461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00865"/>
          <a:ext cx="889000" cy="2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97461</xdr:rowOff>
    </xdr:from>
    <xdr:to>
      <xdr:col>15</xdr:col>
      <xdr:colOff>82550</xdr:colOff>
      <xdr:row>83</xdr:row>
      <xdr:rowOff>98884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327811"/>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154084</xdr:rowOff>
    </xdr:from>
    <xdr:to>
      <xdr:col>11</xdr:col>
      <xdr:colOff>31750</xdr:colOff>
      <xdr:row>83</xdr:row>
      <xdr:rowOff>98884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2984"/>
          <a:ext cx="889000" cy="11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69656</xdr:rowOff>
    </xdr:from>
    <xdr:to>
      <xdr:col>23</xdr:col>
      <xdr:colOff>184150</xdr:colOff>
      <xdr:row>83</xdr:row>
      <xdr:rowOff>171256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0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41733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7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19715</xdr:rowOff>
    </xdr:from>
    <xdr:to>
      <xdr:col>19</xdr:col>
      <xdr:colOff>184150</xdr:colOff>
      <xdr:row>83</xdr:row>
      <xdr:rowOff>121315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5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106092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36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46661</xdr:rowOff>
    </xdr:from>
    <xdr:to>
      <xdr:col>15</xdr:col>
      <xdr:colOff>133350</xdr:colOff>
      <xdr:row>83</xdr:row>
      <xdr:rowOff>148261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133038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6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48084</xdr:rowOff>
    </xdr:from>
    <xdr:to>
      <xdr:col>11</xdr:col>
      <xdr:colOff>82550</xdr:colOff>
      <xdr:row>83</xdr:row>
      <xdr:rowOff>149684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7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134461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6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103284</xdr:rowOff>
    </xdr:from>
    <xdr:to>
      <xdr:col>7</xdr:col>
      <xdr:colOff>31750</xdr:colOff>
      <xdr:row>83</xdr:row>
      <xdr:rowOff>33434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18211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4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人事院勧告に鑑み、給与制度の見直しを行っており、ラスパイレス指数は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以下を維持している。</a:t>
          </a:r>
          <a:endParaRPr lang="ja-JP" altLang="ja-JP" sz="1400">
            <a:effectLst/>
          </a:endParaRPr>
        </a:p>
        <a:p>
          <a:r>
            <a:rPr kumimoji="1" lang="ja-JP" altLang="ja-JP" sz="1100">
              <a:solidFill>
                <a:schemeClr val="dk1"/>
              </a:solidFill>
              <a:effectLst/>
              <a:latin typeface="+mn-lt"/>
              <a:ea typeface="+mn-ea"/>
              <a:cs typeface="+mn-cs"/>
            </a:rPr>
            <a:t>　今後も、国や近隣市との均衡を図りながら、適正な給与水準を維持するように努める。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168729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015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66221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015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66221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類似団体に比べ、依然として少人数で行政運営を行っている。引き続き、新たな行政需要に対し、職員配分の集中と選択を行い、適正な職員数の確保に努める。</a:t>
          </a:r>
          <a:endParaRPr lang="ja-JP" altLang="ja-JP">
            <a:effectLst/>
          </a:endParaRPr>
        </a:p>
        <a:p>
          <a:r>
            <a:rPr kumimoji="1" lang="ja-JP" altLang="ja-JP" sz="1100" baseline="0">
              <a:solidFill>
                <a:schemeClr val="dk1"/>
              </a:solidFill>
              <a:effectLst/>
              <a:latin typeface="+mn-lt"/>
              <a:ea typeface="+mn-ea"/>
              <a:cs typeface="+mn-cs"/>
            </a:rPr>
            <a:t>　今後は、人件費削減のため、職員数の減少が見込まれる。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52977</xdr:rowOff>
    </xdr:from>
    <xdr:to>
      <xdr:col>81</xdr:col>
      <xdr:colOff>44450</xdr:colOff>
      <xdr:row>60</xdr:row>
      <xdr:rowOff>80554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3997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35741</xdr:rowOff>
    </xdr:from>
    <xdr:to>
      <xdr:col>77</xdr:col>
      <xdr:colOff>44450</xdr:colOff>
      <xdr:row>60</xdr:row>
      <xdr:rowOff>52977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2274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32294</xdr:rowOff>
    </xdr:from>
    <xdr:to>
      <xdr:col>72</xdr:col>
      <xdr:colOff>203200</xdr:colOff>
      <xdr:row>60</xdr:row>
      <xdr:rowOff>35741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1929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30571</xdr:rowOff>
    </xdr:from>
    <xdr:to>
      <xdr:col>68</xdr:col>
      <xdr:colOff>152400</xdr:colOff>
      <xdr:row>60</xdr:row>
      <xdr:rowOff>32294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1757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29754</xdr:rowOff>
    </xdr:from>
    <xdr:to>
      <xdr:col>81</xdr:col>
      <xdr:colOff>95250</xdr:colOff>
      <xdr:row>60</xdr:row>
      <xdr:rowOff>131354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46281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6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2177</xdr:rowOff>
    </xdr:from>
    <xdr:to>
      <xdr:col>77</xdr:col>
      <xdr:colOff>95250</xdr:colOff>
      <xdr:row>60</xdr:row>
      <xdr:rowOff>103777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113954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156391</xdr:rowOff>
    </xdr:from>
    <xdr:to>
      <xdr:col>73</xdr:col>
      <xdr:colOff>44450</xdr:colOff>
      <xdr:row>60</xdr:row>
      <xdr:rowOff>86541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96718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152944</xdr:rowOff>
    </xdr:from>
    <xdr:to>
      <xdr:col>68</xdr:col>
      <xdr:colOff>203200</xdr:colOff>
      <xdr:row>60</xdr:row>
      <xdr:rowOff>83094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93271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151221</xdr:rowOff>
    </xdr:from>
    <xdr:to>
      <xdr:col>64</xdr:col>
      <xdr:colOff>152400</xdr:colOff>
      <xdr:row>60</xdr:row>
      <xdr:rowOff>81371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91548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昨年度に引き続き、類似団体内平均値を大きく下回り、良好な状況であるが、単年度実質公債費比率は、</a:t>
          </a:r>
          <a:r>
            <a:rPr kumimoji="1" lang="en-US" altLang="ja-JP" sz="1100">
              <a:solidFill>
                <a:sysClr val="windowText" lastClr="000000"/>
              </a:solidFill>
              <a:effectLst/>
              <a:latin typeface="+mn-lt"/>
              <a:ea typeface="+mn-ea"/>
              <a:cs typeface="+mn-cs"/>
            </a:rPr>
            <a:t>3.84023</a:t>
          </a:r>
          <a:r>
            <a:rPr kumimoji="1" lang="ja-JP" altLang="ja-JP"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3.97454</a:t>
          </a:r>
          <a:r>
            <a:rPr kumimoji="1" lang="ja-JP" altLang="ja-JP" sz="1100">
              <a:solidFill>
                <a:sysClr val="windowText" lastClr="000000"/>
              </a:solidFill>
              <a:effectLst/>
              <a:latin typeface="+mn-lt"/>
              <a:ea typeface="+mn-ea"/>
              <a:cs typeface="+mn-cs"/>
            </a:rPr>
            <a:t>と徐々に増加傾向にある。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財政状況の悪化に伴い、</a:t>
          </a:r>
          <a:r>
            <a:rPr kumimoji="1" lang="ja-JP" altLang="ja-JP" sz="1100">
              <a:solidFill>
                <a:sysClr val="windowText" lastClr="000000"/>
              </a:solidFill>
              <a:effectLst/>
              <a:latin typeface="+mn-lt"/>
              <a:ea typeface="+mn-ea"/>
              <a:cs typeface="+mn-cs"/>
            </a:rPr>
            <a:t>公共事業の推進及び公共施設の改修等</a:t>
          </a:r>
          <a:r>
            <a:rPr kumimoji="1" lang="ja-JP" altLang="en-US" sz="1100">
              <a:solidFill>
                <a:sysClr val="windowText" lastClr="000000"/>
              </a:solidFill>
              <a:effectLst/>
              <a:latin typeface="+mn-lt"/>
              <a:ea typeface="+mn-ea"/>
              <a:cs typeface="+mn-cs"/>
            </a:rPr>
            <a:t>を見送る必要も出てきており</a:t>
          </a:r>
          <a:r>
            <a:rPr kumimoji="1" lang="ja-JP" altLang="ja-JP" sz="1100">
              <a:solidFill>
                <a:sysClr val="windowText" lastClr="000000"/>
              </a:solidFill>
              <a:effectLst/>
              <a:latin typeface="+mn-lt"/>
              <a:ea typeface="+mn-ea"/>
              <a:cs typeface="+mn-cs"/>
            </a:rPr>
            <a:t>、元利償還金の額</a:t>
          </a:r>
          <a:r>
            <a:rPr kumimoji="1" lang="ja-JP" altLang="en-US" sz="1100">
              <a:solidFill>
                <a:sysClr val="windowText" lastClr="000000"/>
              </a:solidFill>
              <a:effectLst/>
              <a:latin typeface="+mn-lt"/>
              <a:ea typeface="+mn-ea"/>
              <a:cs typeface="+mn-cs"/>
            </a:rPr>
            <a:t>の伸びは今後抑えられると予想されるが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一方で</a:t>
          </a:r>
          <a:r>
            <a:rPr kumimoji="1" lang="ja-JP" altLang="ja-JP" sz="1100">
              <a:solidFill>
                <a:sysClr val="windowText" lastClr="000000"/>
              </a:solidFill>
              <a:effectLst/>
              <a:latin typeface="+mn-lt"/>
              <a:ea typeface="+mn-ea"/>
              <a:cs typeface="+mn-cs"/>
            </a:rPr>
            <a:t>大手自動車関連企業の法人市民税を含む税収</a:t>
          </a:r>
          <a:r>
            <a:rPr kumimoji="1" lang="ja-JP" altLang="en-US" sz="1100">
              <a:solidFill>
                <a:sysClr val="windowText" lastClr="000000"/>
              </a:solidFill>
              <a:effectLst/>
              <a:latin typeface="+mn-lt"/>
              <a:ea typeface="+mn-ea"/>
              <a:cs typeface="+mn-cs"/>
            </a:rPr>
            <a:t>についてもアメリカの関税政策等で伸び悩む可能性もあり</a:t>
          </a:r>
          <a:r>
            <a:rPr kumimoji="1" lang="ja-JP" altLang="ja-JP" sz="1100">
              <a:solidFill>
                <a:sysClr val="windowText" lastClr="000000"/>
              </a:solidFill>
              <a:effectLst/>
              <a:latin typeface="+mn-lt"/>
              <a:ea typeface="+mn-ea"/>
              <a:cs typeface="+mn-cs"/>
            </a:rPr>
            <a:t>、実質公債費比率の</a:t>
          </a:r>
          <a:r>
            <a:rPr kumimoji="1" lang="ja-JP" altLang="en-US" sz="1100">
              <a:solidFill>
                <a:sysClr val="windowText" lastClr="000000"/>
              </a:solidFill>
              <a:effectLst/>
              <a:latin typeface="+mn-lt"/>
              <a:ea typeface="+mn-ea"/>
              <a:cs typeface="+mn-cs"/>
            </a:rPr>
            <a:t>今後の動向について注視する必要がある。</a:t>
          </a:r>
          <a:endParaRPr lang="ja-JP" altLang="ja-JP">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22437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3217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113454</xdr:rowOff>
    </xdr:from>
    <xdr:to>
      <xdr:col>77</xdr:col>
      <xdr:colOff>44450</xdr:colOff>
      <xdr:row>39</xdr:row>
      <xdr:rowOff>145627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000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65194</xdr:rowOff>
    </xdr:from>
    <xdr:to>
      <xdr:col>72</xdr:col>
      <xdr:colOff>203200</xdr:colOff>
      <xdr:row>39</xdr:row>
      <xdr:rowOff>113454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51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65194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356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14394</xdr:rowOff>
    </xdr:from>
    <xdr:to>
      <xdr:col>68</xdr:col>
      <xdr:colOff>203200</xdr:colOff>
      <xdr:row>39</xdr:row>
      <xdr:rowOff>115994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126171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169756</xdr:rowOff>
    </xdr:from>
    <xdr:to>
      <xdr:col>64</xdr:col>
      <xdr:colOff>152400</xdr:colOff>
      <xdr:row>39</xdr:row>
      <xdr:rowOff>99906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110083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ysClr val="windowText" lastClr="000000"/>
              </a:solidFill>
              <a:effectLst/>
              <a:latin typeface="+mn-lt"/>
              <a:ea typeface="+mn-ea"/>
              <a:cs typeface="+mn-cs"/>
            </a:rPr>
            <a:t>　昨年度</a:t>
          </a:r>
          <a:r>
            <a:rPr kumimoji="1" lang="ja-JP" altLang="en-US" sz="1000">
              <a:solidFill>
                <a:sysClr val="windowText" lastClr="000000"/>
              </a:solidFill>
              <a:effectLst/>
              <a:latin typeface="+mn-lt"/>
              <a:ea typeface="+mn-ea"/>
              <a:cs typeface="+mn-cs"/>
            </a:rPr>
            <a:t>までとは異なり</a:t>
          </a:r>
          <a:r>
            <a:rPr kumimoji="1" lang="ja-JP" altLang="ja-JP" sz="1000">
              <a:solidFill>
                <a:sysClr val="windowText" lastClr="000000"/>
              </a:solidFill>
              <a:effectLst/>
              <a:latin typeface="+mn-lt"/>
              <a:ea typeface="+mn-ea"/>
              <a:cs typeface="+mn-cs"/>
            </a:rPr>
            <a:t>充当可能財源等に対し、将来負担額が</a:t>
          </a:r>
          <a:r>
            <a:rPr kumimoji="1" lang="ja-JP" altLang="en-US" sz="1000">
              <a:solidFill>
                <a:sysClr val="windowText" lastClr="000000"/>
              </a:solidFill>
              <a:effectLst/>
              <a:latin typeface="+mn-lt"/>
              <a:ea typeface="+mn-ea"/>
              <a:cs typeface="+mn-cs"/>
            </a:rPr>
            <a:t>下</a:t>
          </a:r>
          <a:r>
            <a:rPr kumimoji="1" lang="ja-JP" altLang="ja-JP" sz="1000">
              <a:solidFill>
                <a:sysClr val="windowText" lastClr="000000"/>
              </a:solidFill>
              <a:effectLst/>
              <a:latin typeface="+mn-lt"/>
              <a:ea typeface="+mn-ea"/>
              <a:cs typeface="+mn-cs"/>
            </a:rPr>
            <a:t>回ったため、数値が</a:t>
          </a:r>
          <a:r>
            <a:rPr kumimoji="1" lang="ja-JP" altLang="en-US" sz="1000">
              <a:solidFill>
                <a:sysClr val="windowText" lastClr="000000"/>
              </a:solidFill>
              <a:effectLst/>
              <a:latin typeface="+mn-lt"/>
              <a:ea typeface="+mn-ea"/>
              <a:cs typeface="+mn-cs"/>
            </a:rPr>
            <a:t>マイナス</a:t>
          </a:r>
          <a:r>
            <a:rPr kumimoji="1" lang="ja-JP" altLang="ja-JP" sz="1000">
              <a:solidFill>
                <a:sysClr val="windowText" lastClr="000000"/>
              </a:solidFill>
              <a:effectLst/>
              <a:latin typeface="+mn-lt"/>
              <a:ea typeface="+mn-ea"/>
              <a:cs typeface="+mn-cs"/>
            </a:rPr>
            <a:t>となっ</a:t>
          </a:r>
          <a:r>
            <a:rPr kumimoji="1" lang="ja-JP" altLang="en-US" sz="1000">
              <a:solidFill>
                <a:sysClr val="windowText" lastClr="000000"/>
              </a:solidFill>
              <a:effectLst/>
              <a:latin typeface="+mn-lt"/>
              <a:ea typeface="+mn-ea"/>
              <a:cs typeface="+mn-cs"/>
            </a:rPr>
            <a:t>た。</a:t>
          </a:r>
          <a:r>
            <a:rPr kumimoji="1" lang="ja-JP" altLang="en-US" sz="1000" b="0" i="0" baseline="0">
              <a:solidFill>
                <a:schemeClr val="dk1"/>
              </a:solidFill>
              <a:effectLst/>
              <a:latin typeface="+mn-lt"/>
              <a:ea typeface="+mn-ea"/>
              <a:cs typeface="+mn-cs"/>
            </a:rPr>
            <a:t>基準財政需要額算入</a:t>
          </a:r>
          <a:r>
            <a:rPr kumimoji="1" lang="ja-JP" altLang="ja-JP" sz="1000" b="0" i="0" baseline="0">
              <a:solidFill>
                <a:schemeClr val="dk1"/>
              </a:solidFill>
              <a:effectLst/>
              <a:latin typeface="+mn-lt"/>
              <a:ea typeface="+mn-ea"/>
              <a:cs typeface="+mn-cs"/>
            </a:rPr>
            <a:t>見込額について、主に下水道事業債の旧公害防止対策事業分について借入を行ったことから増</a:t>
          </a:r>
          <a:r>
            <a:rPr kumimoji="1" lang="ja-JP" altLang="en-US" sz="1000" b="0" i="0" baseline="0">
              <a:solidFill>
                <a:schemeClr val="dk1"/>
              </a:solidFill>
              <a:effectLst/>
              <a:latin typeface="+mn-lt"/>
              <a:ea typeface="+mn-ea"/>
              <a:cs typeface="+mn-cs"/>
            </a:rPr>
            <a:t>となったことを始め</a:t>
          </a:r>
          <a:r>
            <a:rPr kumimoji="0"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公共施設の老朽化により将来的に支出が見込まれることから、公共施設維持基金への積立額を増額したことにより増となった。</a:t>
          </a:r>
          <a:endParaRPr lang="ja-JP" altLang="ja-JP" sz="1000">
            <a:effectLst/>
          </a:endParaRPr>
        </a:p>
        <a:p>
          <a:r>
            <a:rPr kumimoji="1" lang="ja-JP" altLang="ja-JP"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今後において、</a:t>
          </a:r>
          <a:r>
            <a:rPr kumimoji="1" lang="ja-JP" altLang="en-US" sz="1000">
              <a:solidFill>
                <a:sysClr val="windowText" lastClr="000000"/>
              </a:solidFill>
              <a:effectLst/>
              <a:latin typeface="+mn-lt"/>
              <a:ea typeface="+mn-ea"/>
              <a:cs typeface="+mn-cs"/>
            </a:rPr>
            <a:t>不安定な国際情勢</a:t>
          </a:r>
          <a:r>
            <a:rPr kumimoji="1" lang="ja-JP" altLang="ja-JP" sz="1000">
              <a:solidFill>
                <a:sysClr val="windowText" lastClr="000000"/>
              </a:solidFill>
              <a:effectLst/>
              <a:latin typeface="+mn-lt"/>
              <a:ea typeface="+mn-ea"/>
              <a:cs typeface="+mn-cs"/>
            </a:rPr>
            <a:t>を起因とする</a:t>
          </a:r>
          <a:r>
            <a:rPr kumimoji="1" lang="ja-JP" altLang="en-US" sz="1000">
              <a:solidFill>
                <a:sysClr val="windowText" lastClr="000000"/>
              </a:solidFill>
              <a:effectLst/>
              <a:latin typeface="+mn-lt"/>
              <a:ea typeface="+mn-ea"/>
              <a:cs typeface="+mn-cs"/>
            </a:rPr>
            <a:t>税収の減や</a:t>
          </a:r>
          <a:r>
            <a:rPr kumimoji="1" lang="ja-JP" altLang="ja-JP" sz="1000">
              <a:solidFill>
                <a:sysClr val="windowText" lastClr="000000"/>
              </a:solidFill>
              <a:effectLst/>
              <a:latin typeface="+mn-lt"/>
              <a:ea typeface="+mn-ea"/>
              <a:cs typeface="+mn-cs"/>
            </a:rPr>
            <a:t>原材料</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燃料費等の物価高騰に伴う経費負担の増等から、基金の取り崩し</a:t>
          </a:r>
          <a:r>
            <a:rPr kumimoji="1" lang="ja-JP" altLang="en-US" sz="1000">
              <a:solidFill>
                <a:sysClr val="windowText" lastClr="000000"/>
              </a:solidFill>
              <a:effectLst/>
              <a:latin typeface="+mn-lt"/>
              <a:ea typeface="+mn-ea"/>
              <a:cs typeface="+mn-cs"/>
            </a:rPr>
            <a:t>が</a:t>
          </a:r>
          <a:r>
            <a:rPr kumimoji="1" lang="ja-JP" altLang="ja-JP" sz="1000">
              <a:solidFill>
                <a:sysClr val="windowText" lastClr="000000"/>
              </a:solidFill>
              <a:effectLst/>
              <a:latin typeface="+mn-lt"/>
              <a:ea typeface="+mn-ea"/>
              <a:cs typeface="+mn-cs"/>
            </a:rPr>
            <a:t>見込まれ、将来負担比率の悪化が見通される。</a:t>
          </a:r>
          <a:endParaRPr lang="ja-JP" altLang="ja-JP" sz="10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171309</xdr:rowOff>
    </xdr:from>
    <xdr:to>
      <xdr:col>77</xdr:col>
      <xdr:colOff>44450</xdr:colOff>
      <xdr:row>14</xdr:row>
      <xdr:rowOff>7902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40015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139999</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4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57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128552</xdr:rowOff>
    </xdr:from>
    <xdr:to>
      <xdr:col>77</xdr:col>
      <xdr:colOff>95250</xdr:colOff>
      <xdr:row>14</xdr:row>
      <xdr:rowOff>58702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5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68879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12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120509</xdr:rowOff>
    </xdr:from>
    <xdr:to>
      <xdr:col>73</xdr:col>
      <xdr:colOff>44450</xdr:colOff>
      <xdr:row>14</xdr:row>
      <xdr:rowOff>50659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3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60836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11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72,242
65,731
36.68
36,967,571
34,582,790
2,124,372
19,414,660
8,056,355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に比べ職員数を抑えているため、人件費は低い割合を維持している。</a:t>
          </a:r>
          <a:endParaRPr lang="ja-JP" altLang="ja-JP" sz="1400">
            <a:effectLst/>
          </a:endParaRPr>
        </a:p>
        <a:p>
          <a:r>
            <a:rPr kumimoji="1" lang="ja-JP" altLang="ja-JP" sz="1100">
              <a:solidFill>
                <a:schemeClr val="dk1"/>
              </a:solidFill>
              <a:effectLst/>
              <a:latin typeface="+mn-lt"/>
              <a:ea typeface="+mn-ea"/>
              <a:cs typeface="+mn-cs"/>
            </a:rPr>
            <a:t>　今後は、定年延長や民間企業の賃上げにより、人件費の伸びが懸念される。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9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86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86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128541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物件費の決算額は</a:t>
          </a:r>
          <a:r>
            <a:rPr kumimoji="1" lang="en-US" altLang="ja-JP" sz="1100">
              <a:solidFill>
                <a:sysClr val="windowText" lastClr="000000"/>
              </a:solidFill>
              <a:effectLst/>
              <a:latin typeface="+mn-lt"/>
              <a:ea typeface="+mn-ea"/>
              <a:cs typeface="+mn-cs"/>
            </a:rPr>
            <a:t>203</a:t>
          </a:r>
          <a:r>
            <a:rPr kumimoji="1" lang="ja-JP" altLang="ja-JP" sz="1100">
              <a:solidFill>
                <a:sysClr val="windowText" lastClr="000000"/>
              </a:solidFill>
              <a:effectLst/>
              <a:latin typeface="+mn-lt"/>
              <a:ea typeface="+mn-ea"/>
              <a:cs typeface="+mn-cs"/>
            </a:rPr>
            <a:t>百万円の増</a:t>
          </a:r>
          <a:r>
            <a:rPr kumimoji="1" lang="ja-JP" altLang="en-US" sz="1100">
              <a:solidFill>
                <a:sysClr val="windowText" lastClr="000000"/>
              </a:solidFill>
              <a:effectLst/>
              <a:latin typeface="+mn-lt"/>
              <a:ea typeface="+mn-ea"/>
              <a:cs typeface="+mn-cs"/>
            </a:rPr>
            <a:t>となっている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これは、小中学校教科書改訂対応事業による</a:t>
          </a:r>
          <a:r>
            <a:rPr kumimoji="1" lang="en-US" altLang="ja-JP" sz="1100">
              <a:solidFill>
                <a:sysClr val="windowText" lastClr="000000"/>
              </a:solidFill>
              <a:effectLst/>
              <a:latin typeface="+mn-lt"/>
              <a:ea typeface="+mn-ea"/>
              <a:cs typeface="+mn-cs"/>
            </a:rPr>
            <a:t>38</a:t>
          </a:r>
          <a:r>
            <a:rPr kumimoji="1" lang="ja-JP" altLang="en-US" sz="1100">
              <a:solidFill>
                <a:sysClr val="windowText" lastClr="000000"/>
              </a:solidFill>
              <a:effectLst/>
              <a:latin typeface="+mn-lt"/>
              <a:ea typeface="+mn-ea"/>
              <a:cs typeface="+mn-cs"/>
            </a:rPr>
            <a:t>百万円の増の他、公園施設維持管理事業による</a:t>
          </a:r>
          <a:r>
            <a:rPr kumimoji="1" lang="en-US" altLang="ja-JP" sz="1100">
              <a:solidFill>
                <a:sysClr val="windowText" lastClr="000000"/>
              </a:solidFill>
              <a:effectLst/>
              <a:latin typeface="+mn-lt"/>
              <a:ea typeface="+mn-ea"/>
              <a:cs typeface="+mn-cs"/>
            </a:rPr>
            <a:t>23</a:t>
          </a:r>
          <a:r>
            <a:rPr kumimoji="1" lang="ja-JP" altLang="en-US" sz="1100">
              <a:solidFill>
                <a:sysClr val="windowText" lastClr="000000"/>
              </a:solidFill>
              <a:effectLst/>
              <a:latin typeface="+mn-lt"/>
              <a:ea typeface="+mn-ea"/>
              <a:cs typeface="+mn-cs"/>
            </a:rPr>
            <a:t>百万円の増を始めとした</a:t>
          </a:r>
          <a:r>
            <a:rPr kumimoji="1" lang="ja-JP" altLang="ja-JP" sz="1100">
              <a:solidFill>
                <a:sysClr val="windowText" lastClr="000000"/>
              </a:solidFill>
              <a:effectLst/>
              <a:latin typeface="+mn-lt"/>
              <a:ea typeface="+mn-ea"/>
              <a:cs typeface="+mn-cs"/>
            </a:rPr>
            <a:t>物価高騰による委託料の増や材料諸経費の高騰による影響によるものである。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今後も物価高騰が見込まれる中で動向に注視していく必要がある。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168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39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3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63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166387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55897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扶助費の決算額は、</a:t>
          </a:r>
          <a:r>
            <a:rPr kumimoji="1" lang="en-US" altLang="ja-JP" sz="1100">
              <a:solidFill>
                <a:sysClr val="windowText" lastClr="000000"/>
              </a:solidFill>
              <a:effectLst/>
              <a:latin typeface="+mn-lt"/>
              <a:ea typeface="+mn-ea"/>
              <a:cs typeface="+mn-cs"/>
            </a:rPr>
            <a:t>61</a:t>
          </a:r>
          <a:r>
            <a:rPr kumimoji="1" lang="ja-JP" altLang="ja-JP" sz="1100">
              <a:solidFill>
                <a:sysClr val="windowText" lastClr="000000"/>
              </a:solidFill>
              <a:effectLst/>
              <a:latin typeface="+mn-lt"/>
              <a:ea typeface="+mn-ea"/>
              <a:cs typeface="+mn-cs"/>
            </a:rPr>
            <a:t>百万円の増額となっている。これは、介護給付・訓練等給付事業（</a:t>
          </a:r>
          <a:r>
            <a:rPr kumimoji="1" lang="en-US" altLang="ja-JP" sz="1100">
              <a:solidFill>
                <a:sysClr val="windowText" lastClr="000000"/>
              </a:solidFill>
              <a:effectLst/>
              <a:latin typeface="+mn-lt"/>
              <a:ea typeface="+mn-ea"/>
              <a:cs typeface="+mn-cs"/>
            </a:rPr>
            <a:t>+190</a:t>
          </a:r>
          <a:r>
            <a:rPr kumimoji="1" lang="ja-JP" altLang="ja-JP" sz="1100">
              <a:solidFill>
                <a:sysClr val="windowText" lastClr="000000"/>
              </a:solidFill>
              <a:effectLst/>
              <a:latin typeface="+mn-lt"/>
              <a:ea typeface="+mn-ea"/>
              <a:cs typeface="+mn-cs"/>
            </a:rPr>
            <a:t>百万円）の増によるものである。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今後も扶助費は年々増加傾向になっていくことが考えられるため、動向を注視する必要がある。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57</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62885"/>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57</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592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159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56</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159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154412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35378</xdr:rowOff>
    </xdr:from>
    <xdr:to>
      <xdr:col>20</xdr:col>
      <xdr:colOff>38100</xdr:colOff>
      <xdr:row>57</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その他の決算額は</a:t>
          </a:r>
          <a:r>
            <a:rPr kumimoji="1" lang="en-US" altLang="ja-JP" sz="1100" b="0" i="0" baseline="0">
              <a:solidFill>
                <a:sysClr val="windowText" lastClr="000000"/>
              </a:solidFill>
              <a:effectLst/>
              <a:latin typeface="+mn-lt"/>
              <a:ea typeface="+mn-ea"/>
              <a:cs typeface="+mn-cs"/>
            </a:rPr>
            <a:t>88</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となっている。前年度と比較しても大幅な増減はないため、類似団体・全国・県平均と比較しても数値は良好であるといえる。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336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48078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98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57</xdr:row>
      <xdr:rowOff>37193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33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補助費等の決算額は、</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となっており、主な要因としては、</a:t>
          </a:r>
          <a:r>
            <a:rPr kumimoji="1" lang="ja-JP" altLang="en-US" sz="1100">
              <a:solidFill>
                <a:sysClr val="windowText" lastClr="000000"/>
              </a:solidFill>
              <a:effectLst/>
              <a:latin typeface="+mn-lt"/>
              <a:ea typeface="+mn-ea"/>
              <a:cs typeface="+mn-cs"/>
            </a:rPr>
            <a:t>企業再投資促進補助事業</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-45</a:t>
          </a:r>
          <a:r>
            <a:rPr kumimoji="1" lang="ja-JP" altLang="ja-JP" sz="1100">
              <a:solidFill>
                <a:sysClr val="windowText" lastClr="000000"/>
              </a:solidFill>
              <a:effectLst/>
              <a:latin typeface="+mn-lt"/>
              <a:ea typeface="+mn-ea"/>
              <a:cs typeface="+mn-cs"/>
            </a:rPr>
            <a:t>百万円）によるものである。補助費等に関しては、今後も設備投資等が見込まれる中で、適切な補助を行っていくため、抜本的な見直しを検討していく必要がある。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152146</xdr:rowOff>
    </xdr:from>
    <xdr:to>
      <xdr:col>82</xdr:col>
      <xdr:colOff>107950</xdr:colOff>
      <xdr:row>40</xdr:row>
      <xdr:rowOff>131572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83869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44704</xdr:rowOff>
    </xdr:from>
    <xdr:to>
      <xdr:col>78</xdr:col>
      <xdr:colOff>69850</xdr:colOff>
      <xdr:row>40</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9027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44704</xdr:rowOff>
    </xdr:from>
    <xdr:to>
      <xdr:col>73</xdr:col>
      <xdr:colOff>180975</xdr:colOff>
      <xdr:row>40</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9027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104140</xdr:rowOff>
    </xdr:from>
    <xdr:to>
      <xdr:col>69</xdr:col>
      <xdr:colOff>92075</xdr:colOff>
      <xdr:row>40</xdr:row>
      <xdr:rowOff>122428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962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101346</xdr:rowOff>
    </xdr:from>
    <xdr:to>
      <xdr:col>82</xdr:col>
      <xdr:colOff>158750</xdr:colOff>
      <xdr:row>40</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9923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9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80772</xdr:rowOff>
    </xdr:from>
    <xdr:to>
      <xdr:col>78</xdr:col>
      <xdr:colOff>120650</xdr:colOff>
      <xdr:row>41</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167149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70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165354</xdr:rowOff>
    </xdr:from>
    <xdr:to>
      <xdr:col>74</xdr:col>
      <xdr:colOff>31750</xdr:colOff>
      <xdr:row>40</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80281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53340</xdr:rowOff>
    </xdr:from>
    <xdr:to>
      <xdr:col>69</xdr:col>
      <xdr:colOff>142875</xdr:colOff>
      <xdr:row>40</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71628</xdr:rowOff>
    </xdr:from>
    <xdr:to>
      <xdr:col>65</xdr:col>
      <xdr:colOff>53975</xdr:colOff>
      <xdr:row>41</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158005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　公債費の決算額としては、</a:t>
          </a:r>
          <a:r>
            <a:rPr kumimoji="1" lang="en-US" altLang="ja-JP" sz="1100" b="0" i="0" baseline="0">
              <a:solidFill>
                <a:sysClr val="windowText" lastClr="000000"/>
              </a:solidFill>
              <a:effectLst/>
              <a:latin typeface="+mn-lt"/>
              <a:ea typeface="+mn-ea"/>
              <a:cs typeface="+mn-cs"/>
            </a:rPr>
            <a:t>110</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額となっている。これは、市債償還金（元金）（</a:t>
          </a:r>
          <a:r>
            <a:rPr kumimoji="1" lang="en-US" altLang="ja-JP" sz="1100" b="0" i="0" baseline="0">
              <a:solidFill>
                <a:sysClr val="windowText" lastClr="000000"/>
              </a:solidFill>
              <a:effectLst/>
              <a:latin typeface="+mn-lt"/>
              <a:ea typeface="+mn-ea"/>
              <a:cs typeface="+mn-cs"/>
            </a:rPr>
            <a:t>110</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によるものである。</a:t>
          </a:r>
          <a:r>
            <a:rPr kumimoji="1" lang="ja-JP" altLang="ja-JP" sz="1100">
              <a:solidFill>
                <a:sysClr val="windowText" lastClr="000000"/>
              </a:solidFill>
              <a:effectLst/>
              <a:latin typeface="+mn-lt"/>
              <a:ea typeface="+mn-ea"/>
              <a:cs typeface="+mn-cs"/>
            </a:rPr>
            <a:t>財政状況の悪化に伴い、公共事業の推進及び公共施設の改修等を見送る必要も出てきており、元利償還金の額の伸びは今後抑えられると予想されるが</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その中でも</a:t>
          </a:r>
          <a:r>
            <a:rPr kumimoji="1" lang="ja-JP" altLang="ja-JP" sz="1100" b="0" i="0" baseline="0">
              <a:solidFill>
                <a:sysClr val="windowText" lastClr="000000"/>
              </a:solidFill>
              <a:effectLst/>
              <a:latin typeface="+mn-lt"/>
              <a:ea typeface="+mn-ea"/>
              <a:cs typeface="+mn-cs"/>
            </a:rPr>
            <a:t>起債</a:t>
          </a:r>
          <a:r>
            <a:rPr kumimoji="1" lang="ja-JP" altLang="en-US" sz="1100" b="0" i="0" baseline="0">
              <a:solidFill>
                <a:sysClr val="windowText" lastClr="000000"/>
              </a:solidFill>
              <a:effectLst/>
              <a:latin typeface="+mn-lt"/>
              <a:ea typeface="+mn-ea"/>
              <a:cs typeface="+mn-cs"/>
            </a:rPr>
            <a:t>を有効に活用しながら</a:t>
          </a:r>
          <a:r>
            <a:rPr kumimoji="1" lang="ja-JP" altLang="ja-JP" sz="1100" b="0" i="0" baseline="0">
              <a:solidFill>
                <a:sysClr val="windowText" lastClr="000000"/>
              </a:solidFill>
              <a:effectLst/>
              <a:latin typeface="+mn-lt"/>
              <a:ea typeface="+mn-ea"/>
              <a:cs typeface="+mn-cs"/>
            </a:rPr>
            <a:t>財政運営</a:t>
          </a:r>
          <a:r>
            <a:rPr kumimoji="1" lang="ja-JP" altLang="en-US" sz="1100" b="0" i="0" baseline="0">
              <a:solidFill>
                <a:sysClr val="windowText" lastClr="000000"/>
              </a:solidFill>
              <a:effectLst/>
              <a:latin typeface="+mn-lt"/>
              <a:ea typeface="+mn-ea"/>
              <a:cs typeface="+mn-cs"/>
            </a:rPr>
            <a:t>を行う必要</a:t>
          </a:r>
          <a:r>
            <a:rPr kumimoji="1" lang="ja-JP" altLang="ja-JP" sz="1100" b="0" i="0" baseline="0">
              <a:solidFill>
                <a:sysClr val="windowText" lastClr="000000"/>
              </a:solidFill>
              <a:effectLst/>
              <a:latin typeface="+mn-lt"/>
              <a:ea typeface="+mn-ea"/>
              <a:cs typeface="+mn-cs"/>
            </a:rPr>
            <a:t>がある。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75</xdr:row>
      <xdr:rowOff>14986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1430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163576</xdr:rowOff>
    </xdr:from>
    <xdr:to>
      <xdr:col>19</xdr:col>
      <xdr:colOff>187325</xdr:colOff>
      <xdr:row>75</xdr:row>
      <xdr:rowOff>14986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508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163576</xdr:rowOff>
    </xdr:from>
    <xdr:to>
      <xdr:col>15</xdr:col>
      <xdr:colOff>98425</xdr:colOff>
      <xdr:row>75</xdr:row>
      <xdr:rowOff>10414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50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154432</xdr:rowOff>
    </xdr:from>
    <xdr:to>
      <xdr:col>11</xdr:col>
      <xdr:colOff>9525</xdr:colOff>
      <xdr:row>75</xdr:row>
      <xdr:rowOff>10414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417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156227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135636</xdr:rowOff>
    </xdr:from>
    <xdr:to>
      <xdr:col>20</xdr:col>
      <xdr:colOff>38100</xdr:colOff>
      <xdr:row>75</xdr:row>
      <xdr:rowOff>65786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75963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112776</xdr:rowOff>
    </xdr:from>
    <xdr:to>
      <xdr:col>15</xdr:col>
      <xdr:colOff>149225</xdr:colOff>
      <xdr:row>75</xdr:row>
      <xdr:rowOff>42926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53103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131064</xdr:rowOff>
    </xdr:from>
    <xdr:to>
      <xdr:col>11</xdr:col>
      <xdr:colOff>60325</xdr:colOff>
      <xdr:row>75</xdr:row>
      <xdr:rowOff>61214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71391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103632</xdr:rowOff>
    </xdr:from>
    <xdr:to>
      <xdr:col>6</xdr:col>
      <xdr:colOff>171450</xdr:colOff>
      <xdr:row>75</xdr:row>
      <xdr:rowOff>33782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43959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類似団体と比較し、扶助費、物件費、補助費等の値が上回っている状況にあるため、この項目で高い状況となっている。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今後も景気の動向による法人市民税の影響及び償却資産等の固定資産税の動向に注視し、</a:t>
          </a:r>
          <a:r>
            <a:rPr kumimoji="1" lang="ja-JP" altLang="en-US" sz="1100" b="0" i="0" baseline="0">
              <a:solidFill>
                <a:sysClr val="windowText" lastClr="000000"/>
              </a:solidFill>
              <a:effectLst/>
              <a:latin typeface="+mn-lt"/>
              <a:ea typeface="+mn-ea"/>
              <a:cs typeface="+mn-cs"/>
            </a:rPr>
            <a:t>ある程度好調な</a:t>
          </a:r>
          <a:r>
            <a:rPr kumimoji="1" lang="ja-JP" altLang="ja-JP" sz="1100" b="0" i="0" baseline="0">
              <a:solidFill>
                <a:sysClr val="windowText" lastClr="000000"/>
              </a:solidFill>
              <a:effectLst/>
              <a:latin typeface="+mn-lt"/>
              <a:ea typeface="+mn-ea"/>
              <a:cs typeface="+mn-cs"/>
            </a:rPr>
            <a:t>ふるさと応援寄附金を維持できるよう市の魅力発信を進め、歳入確保に努めていきたい。</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167005</xdr:rowOff>
    </xdr:from>
    <xdr:to>
      <xdr:col>82</xdr:col>
      <xdr:colOff>107950</xdr:colOff>
      <xdr:row>81</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540105"/>
          <a:ext cx="8382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104157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81</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5686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113682</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0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24130</xdr:rowOff>
    </xdr:from>
    <xdr:to>
      <xdr:col>73</xdr:col>
      <xdr:colOff>180975</xdr:colOff>
      <xdr:row>80</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568680"/>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80</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6144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88282</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144780</xdr:rowOff>
    </xdr:from>
    <xdr:to>
      <xdr:col>78</xdr:col>
      <xdr:colOff>120650</xdr:colOff>
      <xdr:row>81</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59707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94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41911</xdr:rowOff>
    </xdr:from>
    <xdr:to>
      <xdr:col>69</xdr:col>
      <xdr:colOff>142875</xdr:colOff>
      <xdr:row>80</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128288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101664</xdr:rowOff>
    </xdr:from>
    <xdr:to>
      <xdr:col>29</xdr:col>
      <xdr:colOff>127000</xdr:colOff>
      <xdr:row>18</xdr:row>
      <xdr:rowOff>50038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3939"/>
          <a:ext cx="647700" cy="119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50038</xdr:rowOff>
    </xdr:from>
    <xdr:to>
      <xdr:col>26</xdr:col>
      <xdr:colOff>50800</xdr:colOff>
      <xdr:row>18</xdr:row>
      <xdr:rowOff>80232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3763"/>
          <a:ext cx="698500" cy="30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80232</xdr:rowOff>
    </xdr:from>
    <xdr:to>
      <xdr:col>22</xdr:col>
      <xdr:colOff>114300</xdr:colOff>
      <xdr:row>18</xdr:row>
      <xdr:rowOff>123838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13957"/>
          <a:ext cx="698500" cy="43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123838</xdr:rowOff>
    </xdr:from>
    <xdr:to>
      <xdr:col>18</xdr:col>
      <xdr:colOff>177800</xdr:colOff>
      <xdr:row>18</xdr:row>
      <xdr:rowOff>138201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7563"/>
          <a:ext cx="698500" cy="14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50864</xdr:rowOff>
    </xdr:from>
    <xdr:to>
      <xdr:col>29</xdr:col>
      <xdr:colOff>177800</xdr:colOff>
      <xdr:row>17</xdr:row>
      <xdr:rowOff>152464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3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22941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170688</xdr:rowOff>
    </xdr:from>
    <xdr:to>
      <xdr:col>26</xdr:col>
      <xdr:colOff>101600</xdr:colOff>
      <xdr:row>18</xdr:row>
      <xdr:rowOff>100838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2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85615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9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29432</xdr:rowOff>
    </xdr:from>
    <xdr:to>
      <xdr:col>22</xdr:col>
      <xdr:colOff>165100</xdr:colOff>
      <xdr:row>18</xdr:row>
      <xdr:rowOff>131032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3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115809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73038</xdr:rowOff>
    </xdr:from>
    <xdr:to>
      <xdr:col>19</xdr:col>
      <xdr:colOff>38100</xdr:colOff>
      <xdr:row>19</xdr:row>
      <xdr:rowOff>3188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159415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87401</xdr:rowOff>
    </xdr:from>
    <xdr:to>
      <xdr:col>15</xdr:col>
      <xdr:colOff>101600</xdr:colOff>
      <xdr:row>19</xdr:row>
      <xdr:rowOff>17552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112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5221</xdr:rowOff>
    </xdr:from>
    <xdr:to>
      <xdr:col>29</xdr:col>
      <xdr:colOff>127000</xdr:colOff>
      <xdr:row>36</xdr:row>
      <xdr:rowOff>5450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58471"/>
          <a:ext cx="6477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5450</xdr:rowOff>
    </xdr:from>
    <xdr:to>
      <xdr:col>26</xdr:col>
      <xdr:colOff>50800</xdr:colOff>
      <xdr:row>36</xdr:row>
      <xdr:rowOff>88530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58700"/>
          <a:ext cx="698500" cy="83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88530</xdr:rowOff>
    </xdr:from>
    <xdr:to>
      <xdr:col>22</xdr:col>
      <xdr:colOff>114300</xdr:colOff>
      <xdr:row>36</xdr:row>
      <xdr:rowOff>153975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41780"/>
          <a:ext cx="698500" cy="6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130853</xdr:rowOff>
    </xdr:from>
    <xdr:to>
      <xdr:col>18</xdr:col>
      <xdr:colOff>177800</xdr:colOff>
      <xdr:row>36</xdr:row>
      <xdr:rowOff>153975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84103"/>
          <a:ext cx="698500" cy="23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297321</xdr:rowOff>
    </xdr:from>
    <xdr:to>
      <xdr:col>29</xdr:col>
      <xdr:colOff>177800</xdr:colOff>
      <xdr:row>36</xdr:row>
      <xdr:rowOff>56021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07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269398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7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297550</xdr:rowOff>
    </xdr:from>
    <xdr:to>
      <xdr:col>26</xdr:col>
      <xdr:colOff>101600</xdr:colOff>
      <xdr:row>36</xdr:row>
      <xdr:rowOff>56250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0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41027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37730</xdr:rowOff>
    </xdr:from>
    <xdr:to>
      <xdr:col>22</xdr:col>
      <xdr:colOff>165100</xdr:colOff>
      <xdr:row>36</xdr:row>
      <xdr:rowOff>139330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0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124107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103175</xdr:rowOff>
    </xdr:from>
    <xdr:to>
      <xdr:col>19</xdr:col>
      <xdr:colOff>38100</xdr:colOff>
      <xdr:row>37</xdr:row>
      <xdr:rowOff>33325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18102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80053</xdr:rowOff>
    </xdr:from>
    <xdr:to>
      <xdr:col>15</xdr:col>
      <xdr:colOff>101600</xdr:colOff>
      <xdr:row>37</xdr:row>
      <xdr:rowOff>10203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33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166430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1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72,242
65,731
36.68
36,967,571
34,582,790
2,124,372
19,414,660
8,056,355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62139</xdr:rowOff>
    </xdr:from>
    <xdr:to>
      <xdr:col>24</xdr:col>
      <xdr:colOff>63500</xdr:colOff>
      <xdr:row>37</xdr:row>
      <xdr:rowOff>26592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4339"/>
          <a:ext cx="838200" cy="13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26592</xdr:rowOff>
    </xdr:from>
    <xdr:to>
      <xdr:col>19</xdr:col>
      <xdr:colOff>177800</xdr:colOff>
      <xdr:row>37</xdr:row>
      <xdr:rowOff>64001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0242"/>
          <a:ext cx="889000" cy="3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64001</xdr:rowOff>
    </xdr:from>
    <xdr:to>
      <xdr:col>15</xdr:col>
      <xdr:colOff>50800</xdr:colOff>
      <xdr:row>37</xdr:row>
      <xdr:rowOff>81962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7651"/>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66973</xdr:rowOff>
    </xdr:from>
    <xdr:to>
      <xdr:col>10</xdr:col>
      <xdr:colOff>114300</xdr:colOff>
      <xdr:row>37</xdr:row>
      <xdr:rowOff>81962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10623"/>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11339</xdr:rowOff>
    </xdr:from>
    <xdr:to>
      <xdr:col>24</xdr:col>
      <xdr:colOff>114300</xdr:colOff>
      <xdr:row>36</xdr:row>
      <xdr:rowOff>112939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161216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6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147242</xdr:rowOff>
    </xdr:from>
    <xdr:to>
      <xdr:col>20</xdr:col>
      <xdr:colOff>38100</xdr:colOff>
      <xdr:row>37</xdr:row>
      <xdr:rowOff>77392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68519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13201</xdr:rowOff>
    </xdr:from>
    <xdr:to>
      <xdr:col>15</xdr:col>
      <xdr:colOff>101600</xdr:colOff>
      <xdr:row>37</xdr:row>
      <xdr:rowOff>114801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105928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31162</xdr:rowOff>
    </xdr:from>
    <xdr:to>
      <xdr:col>10</xdr:col>
      <xdr:colOff>165100</xdr:colOff>
      <xdr:row>37</xdr:row>
      <xdr:rowOff>132762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123889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16173</xdr:rowOff>
    </xdr:from>
    <xdr:to>
      <xdr:col>6</xdr:col>
      <xdr:colOff>38100</xdr:colOff>
      <xdr:row>37</xdr:row>
      <xdr:rowOff>117773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108900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96200</xdr:rowOff>
    </xdr:from>
    <xdr:to>
      <xdr:col>24</xdr:col>
      <xdr:colOff>63500</xdr:colOff>
      <xdr:row>55</xdr:row>
      <xdr:rowOff>106749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25950"/>
          <a:ext cx="838200" cy="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53605</xdr:rowOff>
    </xdr:from>
    <xdr:to>
      <xdr:col>19</xdr:col>
      <xdr:colOff>177800</xdr:colOff>
      <xdr:row>55</xdr:row>
      <xdr:rowOff>106749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483355"/>
          <a:ext cx="889000" cy="5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36525</xdr:rowOff>
    </xdr:from>
    <xdr:to>
      <xdr:col>15</xdr:col>
      <xdr:colOff>50800</xdr:colOff>
      <xdr:row>55</xdr:row>
      <xdr:rowOff>53605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466275"/>
          <a:ext cx="8890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36525</xdr:rowOff>
    </xdr:from>
    <xdr:to>
      <xdr:col>10</xdr:col>
      <xdr:colOff>114300</xdr:colOff>
      <xdr:row>56</xdr:row>
      <xdr:rowOff>15897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466275"/>
          <a:ext cx="889000" cy="15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45400</xdr:rowOff>
    </xdr:from>
    <xdr:to>
      <xdr:col>24</xdr:col>
      <xdr:colOff>114300</xdr:colOff>
      <xdr:row>55</xdr:row>
      <xdr:rowOff>147000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7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68277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2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55949</xdr:rowOff>
    </xdr:from>
    <xdr:to>
      <xdr:col>20</xdr:col>
      <xdr:colOff>38100</xdr:colOff>
      <xdr:row>55</xdr:row>
      <xdr:rowOff>157549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2626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6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2805</xdr:rowOff>
    </xdr:from>
    <xdr:to>
      <xdr:col>15</xdr:col>
      <xdr:colOff>101600</xdr:colOff>
      <xdr:row>55</xdr:row>
      <xdr:rowOff>104405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120932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20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157175</xdr:rowOff>
    </xdr:from>
    <xdr:to>
      <xdr:col>10</xdr:col>
      <xdr:colOff>165100</xdr:colOff>
      <xdr:row>55</xdr:row>
      <xdr:rowOff>87325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103852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1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136547</xdr:rowOff>
    </xdr:from>
    <xdr:to>
      <xdr:col>6</xdr:col>
      <xdr:colOff>38100</xdr:colOff>
      <xdr:row>56</xdr:row>
      <xdr:rowOff>66697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6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83224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4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48450</xdr:rowOff>
    </xdr:from>
    <xdr:to>
      <xdr:col>24</xdr:col>
      <xdr:colOff>63500</xdr:colOff>
      <xdr:row>78</xdr:row>
      <xdr:rowOff>50088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21550"/>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29590</xdr:rowOff>
    </xdr:from>
    <xdr:to>
      <xdr:col>19</xdr:col>
      <xdr:colOff>177800</xdr:colOff>
      <xdr:row>78</xdr:row>
      <xdr:rowOff>50088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02690"/>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29590</xdr:rowOff>
    </xdr:from>
    <xdr:to>
      <xdr:col>15</xdr:col>
      <xdr:colOff>50800</xdr:colOff>
      <xdr:row>78</xdr:row>
      <xdr:rowOff>48985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02690"/>
          <a:ext cx="889000" cy="1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24600</xdr:rowOff>
    </xdr:from>
    <xdr:to>
      <xdr:col>10</xdr:col>
      <xdr:colOff>114300</xdr:colOff>
      <xdr:row>78</xdr:row>
      <xdr:rowOff>48985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97700"/>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169100</xdr:rowOff>
    </xdr:from>
    <xdr:to>
      <xdr:col>24</xdr:col>
      <xdr:colOff>114300</xdr:colOff>
      <xdr:row>78</xdr:row>
      <xdr:rowOff>99250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147527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4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170738</xdr:rowOff>
    </xdr:from>
    <xdr:to>
      <xdr:col>20</xdr:col>
      <xdr:colOff>38100</xdr:colOff>
      <xdr:row>78</xdr:row>
      <xdr:rowOff>100888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92015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6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150240</xdr:rowOff>
    </xdr:from>
    <xdr:to>
      <xdr:col>15</xdr:col>
      <xdr:colOff>101600</xdr:colOff>
      <xdr:row>78</xdr:row>
      <xdr:rowOff>80390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71517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4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169635</xdr:rowOff>
    </xdr:from>
    <xdr:to>
      <xdr:col>10</xdr:col>
      <xdr:colOff>165100</xdr:colOff>
      <xdr:row>78</xdr:row>
      <xdr:rowOff>99785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90912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145250</xdr:rowOff>
    </xdr:from>
    <xdr:to>
      <xdr:col>6</xdr:col>
      <xdr:colOff>38100</xdr:colOff>
      <xdr:row>78</xdr:row>
      <xdr:rowOff>75400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91927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1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68872</xdr:rowOff>
    </xdr:from>
    <xdr:to>
      <xdr:col>24</xdr:col>
      <xdr:colOff>63500</xdr:colOff>
      <xdr:row>96</xdr:row>
      <xdr:rowOff>14097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56622"/>
          <a:ext cx="838200" cy="11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14097</xdr:rowOff>
    </xdr:from>
    <xdr:to>
      <xdr:col>19</xdr:col>
      <xdr:colOff>177800</xdr:colOff>
      <xdr:row>96</xdr:row>
      <xdr:rowOff>93611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73297"/>
          <a:ext cx="889000" cy="7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138925</xdr:rowOff>
    </xdr:from>
    <xdr:to>
      <xdr:col>15</xdr:col>
      <xdr:colOff>50800</xdr:colOff>
      <xdr:row>96</xdr:row>
      <xdr:rowOff>93611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26675"/>
          <a:ext cx="889000" cy="1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138925</xdr:rowOff>
    </xdr:from>
    <xdr:to>
      <xdr:col>10</xdr:col>
      <xdr:colOff>114300</xdr:colOff>
      <xdr:row>97</xdr:row>
      <xdr:rowOff>92774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26675"/>
          <a:ext cx="889000" cy="29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18072</xdr:rowOff>
    </xdr:from>
    <xdr:to>
      <xdr:col>24</xdr:col>
      <xdr:colOff>114300</xdr:colOff>
      <xdr:row>95</xdr:row>
      <xdr:rowOff>119672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167949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8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134747</xdr:rowOff>
    </xdr:from>
    <xdr:to>
      <xdr:col>20</xdr:col>
      <xdr:colOff>38100</xdr:colOff>
      <xdr:row>96</xdr:row>
      <xdr:rowOff>64897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56024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5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42811</xdr:rowOff>
    </xdr:from>
    <xdr:to>
      <xdr:col>15</xdr:col>
      <xdr:colOff>101600</xdr:colOff>
      <xdr:row>96</xdr:row>
      <xdr:rowOff>144411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135538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9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88125</xdr:rowOff>
    </xdr:from>
    <xdr:to>
      <xdr:col>10</xdr:col>
      <xdr:colOff>165100</xdr:colOff>
      <xdr:row>96</xdr:row>
      <xdr:rowOff>18275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9402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6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41974</xdr:rowOff>
    </xdr:from>
    <xdr:to>
      <xdr:col>6</xdr:col>
      <xdr:colOff>38100</xdr:colOff>
      <xdr:row>97</xdr:row>
      <xdr:rowOff>143574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134701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146428</xdr:rowOff>
    </xdr:from>
    <xdr:to>
      <xdr:col>55</xdr:col>
      <xdr:colOff>0</xdr:colOff>
      <xdr:row>35</xdr:row>
      <xdr:rowOff>56109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975728"/>
          <a:ext cx="838200" cy="8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146428</xdr:rowOff>
    </xdr:from>
    <xdr:to>
      <xdr:col>50</xdr:col>
      <xdr:colOff>114300</xdr:colOff>
      <xdr:row>35</xdr:row>
      <xdr:rowOff>4879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975728"/>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4879</xdr:rowOff>
    </xdr:from>
    <xdr:to>
      <xdr:col>45</xdr:col>
      <xdr:colOff>177800</xdr:colOff>
      <xdr:row>35</xdr:row>
      <xdr:rowOff>22421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005629"/>
          <a:ext cx="889000" cy="1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126136</xdr:rowOff>
    </xdr:from>
    <xdr:to>
      <xdr:col>41</xdr:col>
      <xdr:colOff>50800</xdr:colOff>
      <xdr:row>35</xdr:row>
      <xdr:rowOff>22421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269636"/>
          <a:ext cx="889000" cy="75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5309</xdr:rowOff>
    </xdr:from>
    <xdr:to>
      <xdr:col>55</xdr:col>
      <xdr:colOff>50800</xdr:colOff>
      <xdr:row>35</xdr:row>
      <xdr:rowOff>106909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28186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95628</xdr:rowOff>
    </xdr:from>
    <xdr:to>
      <xdr:col>50</xdr:col>
      <xdr:colOff>165100</xdr:colOff>
      <xdr:row>35</xdr:row>
      <xdr:rowOff>25778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2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42305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0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125529</xdr:rowOff>
    </xdr:from>
    <xdr:to>
      <xdr:col>46</xdr:col>
      <xdr:colOff>38100</xdr:colOff>
      <xdr:row>35</xdr:row>
      <xdr:rowOff>55679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5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72206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3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143071</xdr:rowOff>
    </xdr:from>
    <xdr:to>
      <xdr:col>41</xdr:col>
      <xdr:colOff>101600</xdr:colOff>
      <xdr:row>35</xdr:row>
      <xdr:rowOff>73221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9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89748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75336</xdr:rowOff>
    </xdr:from>
    <xdr:to>
      <xdr:col>36</xdr:col>
      <xdr:colOff>165100</xdr:colOff>
      <xdr:row>31</xdr:row>
      <xdr:rowOff>5486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1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22013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9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154984</xdr:rowOff>
    </xdr:from>
    <xdr:to>
      <xdr:col>55</xdr:col>
      <xdr:colOff>0</xdr:colOff>
      <xdr:row>58</xdr:row>
      <xdr:rowOff>137234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27634"/>
          <a:ext cx="838200" cy="15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151392</xdr:rowOff>
    </xdr:from>
    <xdr:to>
      <xdr:col>50</xdr:col>
      <xdr:colOff>114300</xdr:colOff>
      <xdr:row>58</xdr:row>
      <xdr:rowOff>137234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24042"/>
          <a:ext cx="889000" cy="15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151392</xdr:rowOff>
    </xdr:from>
    <xdr:to>
      <xdr:col>45</xdr:col>
      <xdr:colOff>177800</xdr:colOff>
      <xdr:row>58</xdr:row>
      <xdr:rowOff>69373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24042"/>
          <a:ext cx="889000" cy="8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42349</xdr:rowOff>
    </xdr:from>
    <xdr:to>
      <xdr:col>41</xdr:col>
      <xdr:colOff>50800</xdr:colOff>
      <xdr:row>58</xdr:row>
      <xdr:rowOff>69373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986449"/>
          <a:ext cx="889000" cy="2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104184</xdr:rowOff>
    </xdr:from>
    <xdr:to>
      <xdr:col>55</xdr:col>
      <xdr:colOff>50800</xdr:colOff>
      <xdr:row>58</xdr:row>
      <xdr:rowOff>34334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82611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86434</xdr:rowOff>
    </xdr:from>
    <xdr:to>
      <xdr:col>50</xdr:col>
      <xdr:colOff>165100</xdr:colOff>
      <xdr:row>59</xdr:row>
      <xdr:rowOff>16584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03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7711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12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100592</xdr:rowOff>
    </xdr:from>
    <xdr:to>
      <xdr:col>46</xdr:col>
      <xdr:colOff>38100</xdr:colOff>
      <xdr:row>58</xdr:row>
      <xdr:rowOff>30742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21869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6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18573</xdr:rowOff>
    </xdr:from>
    <xdr:to>
      <xdr:col>41</xdr:col>
      <xdr:colOff>101600</xdr:colOff>
      <xdr:row>58</xdr:row>
      <xdr:rowOff>120173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6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111300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5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162999</xdr:rowOff>
    </xdr:from>
    <xdr:to>
      <xdr:col>36</xdr:col>
      <xdr:colOff>165100</xdr:colOff>
      <xdr:row>58</xdr:row>
      <xdr:rowOff>93149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3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84276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2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133871</xdr:rowOff>
    </xdr:from>
    <xdr:to>
      <xdr:col>55</xdr:col>
      <xdr:colOff>0</xdr:colOff>
      <xdr:row>78</xdr:row>
      <xdr:rowOff>138900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06971"/>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133596</xdr:rowOff>
    </xdr:from>
    <xdr:to>
      <xdr:col>50</xdr:col>
      <xdr:colOff>114300</xdr:colOff>
      <xdr:row>78</xdr:row>
      <xdr:rowOff>133871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06696"/>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65565</xdr:rowOff>
    </xdr:from>
    <xdr:to>
      <xdr:col>45</xdr:col>
      <xdr:colOff>177800</xdr:colOff>
      <xdr:row>78</xdr:row>
      <xdr:rowOff>133596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38665"/>
          <a:ext cx="8890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3660</xdr:rowOff>
    </xdr:from>
    <xdr:to>
      <xdr:col>41</xdr:col>
      <xdr:colOff>50800</xdr:colOff>
      <xdr:row>78</xdr:row>
      <xdr:rowOff>65565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376760"/>
          <a:ext cx="8890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88100</xdr:rowOff>
    </xdr:from>
    <xdr:to>
      <xdr:col>55</xdr:col>
      <xdr:colOff>50800</xdr:colOff>
      <xdr:row>79</xdr:row>
      <xdr:rowOff>18250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3027</xdr:rowOff>
    </xdr:from>
    <xdr:ext cx="313932"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7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83071</xdr:rowOff>
    </xdr:from>
    <xdr:to>
      <xdr:col>50</xdr:col>
      <xdr:colOff>165100</xdr:colOff>
      <xdr:row>79</xdr:row>
      <xdr:rowOff>13221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4348</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50017" y="13548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82796</xdr:rowOff>
    </xdr:from>
    <xdr:to>
      <xdr:col>46</xdr:col>
      <xdr:colOff>38100</xdr:colOff>
      <xdr:row>79</xdr:row>
      <xdr:rowOff>12946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4073</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548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14765</xdr:rowOff>
    </xdr:from>
    <xdr:to>
      <xdr:col>41</xdr:col>
      <xdr:colOff>101600</xdr:colOff>
      <xdr:row>78</xdr:row>
      <xdr:rowOff>116365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107492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8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124310</xdr:rowOff>
    </xdr:from>
    <xdr:to>
      <xdr:col>36</xdr:col>
      <xdr:colOff>165100</xdr:colOff>
      <xdr:row>78</xdr:row>
      <xdr:rowOff>54460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2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45587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1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145692</xdr:rowOff>
    </xdr:from>
    <xdr:to>
      <xdr:col>55</xdr:col>
      <xdr:colOff>0</xdr:colOff>
      <xdr:row>97</xdr:row>
      <xdr:rowOff>128352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04892"/>
          <a:ext cx="838200" cy="15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67690</xdr:rowOff>
    </xdr:from>
    <xdr:to>
      <xdr:col>50</xdr:col>
      <xdr:colOff>114300</xdr:colOff>
      <xdr:row>97</xdr:row>
      <xdr:rowOff>128352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98340"/>
          <a:ext cx="889000" cy="6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67690</xdr:rowOff>
    </xdr:from>
    <xdr:to>
      <xdr:col>45</xdr:col>
      <xdr:colOff>177800</xdr:colOff>
      <xdr:row>98</xdr:row>
      <xdr:rowOff>14117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98340"/>
          <a:ext cx="889000" cy="1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90779</xdr:rowOff>
    </xdr:from>
    <xdr:to>
      <xdr:col>41</xdr:col>
      <xdr:colOff>50800</xdr:colOff>
      <xdr:row>98</xdr:row>
      <xdr:rowOff>14117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21429"/>
          <a:ext cx="889000" cy="9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94892</xdr:rowOff>
    </xdr:from>
    <xdr:to>
      <xdr:col>55</xdr:col>
      <xdr:colOff>50800</xdr:colOff>
      <xdr:row>97</xdr:row>
      <xdr:rowOff>25042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5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73319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77552</xdr:rowOff>
    </xdr:from>
    <xdr:to>
      <xdr:col>50</xdr:col>
      <xdr:colOff>165100</xdr:colOff>
      <xdr:row>98</xdr:row>
      <xdr:rowOff>7702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170279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0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16890</xdr:rowOff>
    </xdr:from>
    <xdr:to>
      <xdr:col>46</xdr:col>
      <xdr:colOff>38100</xdr:colOff>
      <xdr:row>97</xdr:row>
      <xdr:rowOff>118490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109617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134767</xdr:rowOff>
    </xdr:from>
    <xdr:to>
      <xdr:col>41</xdr:col>
      <xdr:colOff>101600</xdr:colOff>
      <xdr:row>98</xdr:row>
      <xdr:rowOff>64917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6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56044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39979</xdr:rowOff>
    </xdr:from>
    <xdr:to>
      <xdr:col>36</xdr:col>
      <xdr:colOff>165100</xdr:colOff>
      <xdr:row>97</xdr:row>
      <xdr:rowOff>141579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132706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6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129870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449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129870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449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79070</xdr:rowOff>
    </xdr:from>
    <xdr:to>
      <xdr:col>76</xdr:col>
      <xdr:colOff>165100</xdr:colOff>
      <xdr:row>39</xdr:row>
      <xdr:rowOff>9220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347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686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167557</xdr:rowOff>
    </xdr:from>
    <xdr:to>
      <xdr:col>85</xdr:col>
      <xdr:colOff>127000</xdr:colOff>
      <xdr:row>78</xdr:row>
      <xdr:rowOff>19931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69207"/>
          <a:ext cx="838200" cy="2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167557</xdr:rowOff>
    </xdr:from>
    <xdr:to>
      <xdr:col>81</xdr:col>
      <xdr:colOff>50800</xdr:colOff>
      <xdr:row>78</xdr:row>
      <xdr:rowOff>3879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6920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3879</xdr:rowOff>
    </xdr:from>
    <xdr:to>
      <xdr:col>76</xdr:col>
      <xdr:colOff>114300</xdr:colOff>
      <xdr:row>78</xdr:row>
      <xdr:rowOff>12632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76979"/>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12632</xdr:rowOff>
    </xdr:from>
    <xdr:to>
      <xdr:col>71</xdr:col>
      <xdr:colOff>177800</xdr:colOff>
      <xdr:row>78</xdr:row>
      <xdr:rowOff>27000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85732"/>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140581</xdr:rowOff>
    </xdr:from>
    <xdr:to>
      <xdr:col>85</xdr:col>
      <xdr:colOff>177800</xdr:colOff>
      <xdr:row>78</xdr:row>
      <xdr:rowOff>70731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4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55508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5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116757</xdr:rowOff>
    </xdr:from>
    <xdr:to>
      <xdr:col>81</xdr:col>
      <xdr:colOff>101600</xdr:colOff>
      <xdr:row>78</xdr:row>
      <xdr:rowOff>46907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38034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124529</xdr:rowOff>
    </xdr:from>
    <xdr:to>
      <xdr:col>76</xdr:col>
      <xdr:colOff>165100</xdr:colOff>
      <xdr:row>78</xdr:row>
      <xdr:rowOff>54679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45806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133282</xdr:rowOff>
    </xdr:from>
    <xdr:to>
      <xdr:col>72</xdr:col>
      <xdr:colOff>38100</xdr:colOff>
      <xdr:row>78</xdr:row>
      <xdr:rowOff>63432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54559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2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147650</xdr:rowOff>
    </xdr:from>
    <xdr:to>
      <xdr:col>67</xdr:col>
      <xdr:colOff>101600</xdr:colOff>
      <xdr:row>78</xdr:row>
      <xdr:rowOff>77800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68927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141021</xdr:rowOff>
    </xdr:from>
    <xdr:to>
      <xdr:col>85</xdr:col>
      <xdr:colOff>127000</xdr:colOff>
      <xdr:row>98</xdr:row>
      <xdr:rowOff>160820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43121"/>
          <a:ext cx="838200" cy="1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93484</xdr:rowOff>
    </xdr:from>
    <xdr:to>
      <xdr:col>81</xdr:col>
      <xdr:colOff>50800</xdr:colOff>
      <xdr:row>98</xdr:row>
      <xdr:rowOff>160820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95584"/>
          <a:ext cx="889000" cy="6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93484</xdr:rowOff>
    </xdr:from>
    <xdr:to>
      <xdr:col>76</xdr:col>
      <xdr:colOff>114300</xdr:colOff>
      <xdr:row>99</xdr:row>
      <xdr:rowOff>17247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95584"/>
          <a:ext cx="889000" cy="9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43269</xdr:rowOff>
    </xdr:from>
    <xdr:to>
      <xdr:col>71</xdr:col>
      <xdr:colOff>177800</xdr:colOff>
      <xdr:row>99</xdr:row>
      <xdr:rowOff>17247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45369"/>
          <a:ext cx="889000" cy="1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90221</xdr:rowOff>
    </xdr:from>
    <xdr:to>
      <xdr:col>85</xdr:col>
      <xdr:colOff>177800</xdr:colOff>
      <xdr:row>99</xdr:row>
      <xdr:rowOff>20371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5148</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110020</xdr:rowOff>
    </xdr:from>
    <xdr:to>
      <xdr:col>81</xdr:col>
      <xdr:colOff>101600</xdr:colOff>
      <xdr:row>99</xdr:row>
      <xdr:rowOff>40170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1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31297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70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42684</xdr:rowOff>
    </xdr:from>
    <xdr:to>
      <xdr:col>76</xdr:col>
      <xdr:colOff>165100</xdr:colOff>
      <xdr:row>98</xdr:row>
      <xdr:rowOff>144284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135411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3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137897</xdr:rowOff>
    </xdr:from>
    <xdr:to>
      <xdr:col>72</xdr:col>
      <xdr:colOff>38100</xdr:colOff>
      <xdr:row>99</xdr:row>
      <xdr:rowOff>68047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59174</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703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163919</xdr:rowOff>
    </xdr:from>
    <xdr:to>
      <xdr:col>67</xdr:col>
      <xdr:colOff>101600</xdr:colOff>
      <xdr:row>98</xdr:row>
      <xdr:rowOff>94069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85196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115697</xdr:rowOff>
    </xdr:from>
    <xdr:to>
      <xdr:col>116</xdr:col>
      <xdr:colOff>63500</xdr:colOff>
      <xdr:row>35</xdr:row>
      <xdr:rowOff>139791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116447"/>
          <a:ext cx="8382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79670</xdr:rowOff>
    </xdr:from>
    <xdr:to>
      <xdr:col>111</xdr:col>
      <xdr:colOff>177800</xdr:colOff>
      <xdr:row>35</xdr:row>
      <xdr:rowOff>139791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080420"/>
          <a:ext cx="889000" cy="6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79670</xdr:rowOff>
    </xdr:from>
    <xdr:to>
      <xdr:col>107</xdr:col>
      <xdr:colOff>50800</xdr:colOff>
      <xdr:row>35</xdr:row>
      <xdr:rowOff>123652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080420"/>
          <a:ext cx="8890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123652</xdr:rowOff>
    </xdr:from>
    <xdr:to>
      <xdr:col>102</xdr:col>
      <xdr:colOff>114300</xdr:colOff>
      <xdr:row>37</xdr:row>
      <xdr:rowOff>25583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124402"/>
          <a:ext cx="889000" cy="2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64897</xdr:rowOff>
    </xdr:from>
    <xdr:to>
      <xdr:col>116</xdr:col>
      <xdr:colOff>114300</xdr:colOff>
      <xdr:row>35</xdr:row>
      <xdr:rowOff>166497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0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87774</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91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88991</xdr:rowOff>
    </xdr:from>
    <xdr:to>
      <xdr:col>112</xdr:col>
      <xdr:colOff>38100</xdr:colOff>
      <xdr:row>36</xdr:row>
      <xdr:rowOff>19141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0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35668</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86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28870</xdr:rowOff>
    </xdr:from>
    <xdr:to>
      <xdr:col>107</xdr:col>
      <xdr:colOff>101600</xdr:colOff>
      <xdr:row>35</xdr:row>
      <xdr:rowOff>130470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0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146997</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80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72852</xdr:rowOff>
    </xdr:from>
    <xdr:to>
      <xdr:col>102</xdr:col>
      <xdr:colOff>165100</xdr:colOff>
      <xdr:row>36</xdr:row>
      <xdr:rowOff>3002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07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19529</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278111" y="584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146233</xdr:rowOff>
    </xdr:from>
    <xdr:to>
      <xdr:col>98</xdr:col>
      <xdr:colOff>38100</xdr:colOff>
      <xdr:row>37</xdr:row>
      <xdr:rowOff>76383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3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92910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09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25766</xdr:rowOff>
    </xdr:from>
    <xdr:to>
      <xdr:col>116</xdr:col>
      <xdr:colOff>63500</xdr:colOff>
      <xdr:row>58</xdr:row>
      <xdr:rowOff>26223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6986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26223</xdr:rowOff>
    </xdr:from>
    <xdr:to>
      <xdr:col>111</xdr:col>
      <xdr:colOff>177800</xdr:colOff>
      <xdr:row>58</xdr:row>
      <xdr:rowOff>26406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97032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26406</xdr:rowOff>
    </xdr:from>
    <xdr:to>
      <xdr:col>107</xdr:col>
      <xdr:colOff>50800</xdr:colOff>
      <xdr:row>58</xdr:row>
      <xdr:rowOff>26543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97050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7844</xdr:rowOff>
    </xdr:from>
    <xdr:to>
      <xdr:col>102</xdr:col>
      <xdr:colOff>114300</xdr:colOff>
      <xdr:row>58</xdr:row>
      <xdr:rowOff>26543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51944"/>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146416</xdr:rowOff>
    </xdr:from>
    <xdr:to>
      <xdr:col>116</xdr:col>
      <xdr:colOff>114300</xdr:colOff>
      <xdr:row>58</xdr:row>
      <xdr:rowOff>76566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61343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3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146873</xdr:rowOff>
    </xdr:from>
    <xdr:to>
      <xdr:col>112</xdr:col>
      <xdr:colOff>38100</xdr:colOff>
      <xdr:row>58</xdr:row>
      <xdr:rowOff>77023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68150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147056</xdr:rowOff>
    </xdr:from>
    <xdr:to>
      <xdr:col>107</xdr:col>
      <xdr:colOff>101600</xdr:colOff>
      <xdr:row>58</xdr:row>
      <xdr:rowOff>77206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68333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1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147193</xdr:rowOff>
    </xdr:from>
    <xdr:to>
      <xdr:col>102</xdr:col>
      <xdr:colOff>165100</xdr:colOff>
      <xdr:row>58</xdr:row>
      <xdr:rowOff>77343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68470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1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128494</xdr:rowOff>
    </xdr:from>
    <xdr:to>
      <xdr:col>98</xdr:col>
      <xdr:colOff>38100</xdr:colOff>
      <xdr:row>58</xdr:row>
      <xdr:rowOff>58644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49771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99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169258</xdr:rowOff>
    </xdr:from>
    <xdr:to>
      <xdr:col>116</xdr:col>
      <xdr:colOff>63500</xdr:colOff>
      <xdr:row>77</xdr:row>
      <xdr:rowOff>14129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99458"/>
          <a:ext cx="83820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14129</xdr:rowOff>
    </xdr:from>
    <xdr:to>
      <xdr:col>111</xdr:col>
      <xdr:colOff>177800</xdr:colOff>
      <xdr:row>77</xdr:row>
      <xdr:rowOff>30476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15779"/>
          <a:ext cx="889000" cy="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30476</xdr:rowOff>
    </xdr:from>
    <xdr:to>
      <xdr:col>107</xdr:col>
      <xdr:colOff>50800</xdr:colOff>
      <xdr:row>77</xdr:row>
      <xdr:rowOff>143997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32126"/>
          <a:ext cx="889000" cy="11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124840</xdr:rowOff>
    </xdr:from>
    <xdr:to>
      <xdr:col>102</xdr:col>
      <xdr:colOff>114300</xdr:colOff>
      <xdr:row>77</xdr:row>
      <xdr:rowOff>143997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326490"/>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118458</xdr:rowOff>
    </xdr:from>
    <xdr:to>
      <xdr:col>116</xdr:col>
      <xdr:colOff>114300</xdr:colOff>
      <xdr:row>77</xdr:row>
      <xdr:rowOff>48608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96885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2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134779</xdr:rowOff>
    </xdr:from>
    <xdr:to>
      <xdr:col>112</xdr:col>
      <xdr:colOff>38100</xdr:colOff>
      <xdr:row>77</xdr:row>
      <xdr:rowOff>64929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56056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5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151126</xdr:rowOff>
    </xdr:from>
    <xdr:to>
      <xdr:col>107</xdr:col>
      <xdr:colOff>101600</xdr:colOff>
      <xdr:row>77</xdr:row>
      <xdr:rowOff>81276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72403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93197</xdr:rowOff>
    </xdr:from>
    <xdr:to>
      <xdr:col>102</xdr:col>
      <xdr:colOff>165100</xdr:colOff>
      <xdr:row>78</xdr:row>
      <xdr:rowOff>23347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9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14474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8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74040</xdr:rowOff>
    </xdr:from>
    <xdr:to>
      <xdr:col>98</xdr:col>
      <xdr:colOff>38100</xdr:colOff>
      <xdr:row>78</xdr:row>
      <xdr:rowOff>4190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166767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決算額において、類似団体内平均値と比較して当市が低いものは、人件費、維持補修費、扶助費、普通建設事業費、災害復旧事業費、公債費、積立金、貸付金及び繰出金であり、高いものは、物件費、補助費等、投資及び出資金と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年度同様であった。</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前年度と比較し、人件費、扶助費、補助費等、公債費が増加しており、特に扶助費は大幅な増となっている。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扶助費の主な要因としては、</a:t>
          </a:r>
          <a:r>
            <a:rPr kumimoji="1" lang="ja-JP" altLang="en-US" sz="1100" b="0" i="0" baseline="0">
              <a:solidFill>
                <a:sysClr val="windowText" lastClr="000000"/>
              </a:solidFill>
              <a:effectLst/>
              <a:latin typeface="+mn-lt"/>
              <a:ea typeface="+mn-ea"/>
              <a:cs typeface="+mn-cs"/>
            </a:rPr>
            <a:t>児童手当支給事業</a:t>
          </a:r>
          <a:r>
            <a:rPr kumimoji="1" lang="ja-JP" altLang="ja-JP" sz="1100" b="0" i="0" baseline="0">
              <a:solidFill>
                <a:sysClr val="windowText" lastClr="000000"/>
              </a:solidFill>
              <a:effectLst/>
              <a:latin typeface="+mn-lt"/>
              <a:ea typeface="+mn-ea"/>
              <a:cs typeface="+mn-cs"/>
            </a:rPr>
            <a:t>などの義務的経費の影響が大きい。</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72,242
65,731
36.68
36,967,571
34,582,790
2,124,372
19,414,660
8,056,355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85293</xdr:rowOff>
    </xdr:from>
    <xdr:to>
      <xdr:col>24</xdr:col>
      <xdr:colOff>63500</xdr:colOff>
      <xdr:row>34</xdr:row>
      <xdr:rowOff>85751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1459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85293</xdr:rowOff>
    </xdr:from>
    <xdr:to>
      <xdr:col>19</xdr:col>
      <xdr:colOff>177800</xdr:colOff>
      <xdr:row>34</xdr:row>
      <xdr:rowOff>141529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14593"/>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141529</xdr:rowOff>
    </xdr:from>
    <xdr:to>
      <xdr:col>15</xdr:col>
      <xdr:colOff>50800</xdr:colOff>
      <xdr:row>34</xdr:row>
      <xdr:rowOff>160731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70829"/>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104038</xdr:rowOff>
    </xdr:from>
    <xdr:to>
      <xdr:col>10</xdr:col>
      <xdr:colOff>114300</xdr:colOff>
      <xdr:row>34</xdr:row>
      <xdr:rowOff>160731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33338"/>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34951</xdr:rowOff>
    </xdr:from>
    <xdr:to>
      <xdr:col>24</xdr:col>
      <xdr:colOff>114300</xdr:colOff>
      <xdr:row>34</xdr:row>
      <xdr:rowOff>136551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57828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34493</xdr:rowOff>
    </xdr:from>
    <xdr:to>
      <xdr:col>20</xdr:col>
      <xdr:colOff>38100</xdr:colOff>
      <xdr:row>34</xdr:row>
      <xdr:rowOff>136093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152620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3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90729</xdr:rowOff>
    </xdr:from>
    <xdr:to>
      <xdr:col>15</xdr:col>
      <xdr:colOff>101600</xdr:colOff>
      <xdr:row>35</xdr:row>
      <xdr:rowOff>20879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37406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9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109931</xdr:rowOff>
    </xdr:from>
    <xdr:to>
      <xdr:col>10</xdr:col>
      <xdr:colOff>165100</xdr:colOff>
      <xdr:row>35</xdr:row>
      <xdr:rowOff>40081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56608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1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53238</xdr:rowOff>
    </xdr:from>
    <xdr:to>
      <xdr:col>6</xdr:col>
      <xdr:colOff>38100</xdr:colOff>
      <xdr:row>34</xdr:row>
      <xdr:rowOff>154838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171365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22078</xdr:rowOff>
    </xdr:from>
    <xdr:to>
      <xdr:col>24</xdr:col>
      <xdr:colOff>63500</xdr:colOff>
      <xdr:row>56</xdr:row>
      <xdr:rowOff>66769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23278"/>
          <a:ext cx="8382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833</xdr:rowOff>
    </xdr:from>
    <xdr:to>
      <xdr:col>19</xdr:col>
      <xdr:colOff>177800</xdr:colOff>
      <xdr:row>56</xdr:row>
      <xdr:rowOff>66769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02033"/>
          <a:ext cx="889000" cy="6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833</xdr:rowOff>
    </xdr:from>
    <xdr:to>
      <xdr:col>15</xdr:col>
      <xdr:colOff>50800</xdr:colOff>
      <xdr:row>56</xdr:row>
      <xdr:rowOff>43962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02033"/>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71668</xdr:rowOff>
    </xdr:from>
    <xdr:to>
      <xdr:col>10</xdr:col>
      <xdr:colOff>114300</xdr:colOff>
      <xdr:row>56</xdr:row>
      <xdr:rowOff>43962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15618"/>
          <a:ext cx="889000" cy="82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142728</xdr:rowOff>
    </xdr:from>
    <xdr:to>
      <xdr:col>24</xdr:col>
      <xdr:colOff>114300</xdr:colOff>
      <xdr:row>56</xdr:row>
      <xdr:rowOff>72878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121155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5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15969</xdr:rowOff>
    </xdr:from>
    <xdr:to>
      <xdr:col>20</xdr:col>
      <xdr:colOff>38100</xdr:colOff>
      <xdr:row>56</xdr:row>
      <xdr:rowOff>117569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108696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121483</xdr:rowOff>
    </xdr:from>
    <xdr:to>
      <xdr:col>15</xdr:col>
      <xdr:colOff>101600</xdr:colOff>
      <xdr:row>56</xdr:row>
      <xdr:rowOff>51633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5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42760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4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164612</xdr:rowOff>
    </xdr:from>
    <xdr:to>
      <xdr:col>10</xdr:col>
      <xdr:colOff>165100</xdr:colOff>
      <xdr:row>56</xdr:row>
      <xdr:rowOff>94762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85889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8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20868</xdr:rowOff>
    </xdr:from>
    <xdr:to>
      <xdr:col>6</xdr:col>
      <xdr:colOff>38100</xdr:colOff>
      <xdr:row>51</xdr:row>
      <xdr:rowOff>122468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138995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54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57556</xdr:rowOff>
    </xdr:from>
    <xdr:to>
      <xdr:col>24</xdr:col>
      <xdr:colOff>63500</xdr:colOff>
      <xdr:row>77</xdr:row>
      <xdr:rowOff>6753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87756"/>
          <a:ext cx="838200" cy="12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6753</xdr:rowOff>
    </xdr:from>
    <xdr:to>
      <xdr:col>19</xdr:col>
      <xdr:colOff>177800</xdr:colOff>
      <xdr:row>77</xdr:row>
      <xdr:rowOff>71295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8403"/>
          <a:ext cx="889000" cy="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4924</xdr:rowOff>
    </xdr:from>
    <xdr:to>
      <xdr:col>15</xdr:col>
      <xdr:colOff>50800</xdr:colOff>
      <xdr:row>77</xdr:row>
      <xdr:rowOff>71295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06574"/>
          <a:ext cx="889000" cy="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4924</xdr:rowOff>
    </xdr:from>
    <xdr:to>
      <xdr:col>10</xdr:col>
      <xdr:colOff>114300</xdr:colOff>
      <xdr:row>78</xdr:row>
      <xdr:rowOff>115751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6574"/>
          <a:ext cx="889000" cy="28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6756</xdr:rowOff>
    </xdr:from>
    <xdr:to>
      <xdr:col>24</xdr:col>
      <xdr:colOff>114300</xdr:colOff>
      <xdr:row>76</xdr:row>
      <xdr:rowOff>108356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156633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1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127403</xdr:rowOff>
    </xdr:from>
    <xdr:to>
      <xdr:col>20</xdr:col>
      <xdr:colOff>38100</xdr:colOff>
      <xdr:row>77</xdr:row>
      <xdr:rowOff>57553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48680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20495</xdr:rowOff>
    </xdr:from>
    <xdr:to>
      <xdr:col>15</xdr:col>
      <xdr:colOff>101600</xdr:colOff>
      <xdr:row>77</xdr:row>
      <xdr:rowOff>122095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113222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125574</xdr:rowOff>
    </xdr:from>
    <xdr:to>
      <xdr:col>10</xdr:col>
      <xdr:colOff>165100</xdr:colOff>
      <xdr:row>77</xdr:row>
      <xdr:rowOff>55724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46851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4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64951</xdr:rowOff>
    </xdr:from>
    <xdr:to>
      <xdr:col>6</xdr:col>
      <xdr:colOff>38100</xdr:colOff>
      <xdr:row>78</xdr:row>
      <xdr:rowOff>166551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157678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3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37858</xdr:rowOff>
    </xdr:from>
    <xdr:to>
      <xdr:col>24</xdr:col>
      <xdr:colOff>63500</xdr:colOff>
      <xdr:row>94</xdr:row>
      <xdr:rowOff>21495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82708"/>
          <a:ext cx="838200" cy="15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37858</xdr:rowOff>
    </xdr:from>
    <xdr:to>
      <xdr:col>19</xdr:col>
      <xdr:colOff>177800</xdr:colOff>
      <xdr:row>93</xdr:row>
      <xdr:rowOff>86607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982708"/>
          <a:ext cx="889000" cy="4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86607</xdr:rowOff>
    </xdr:from>
    <xdr:to>
      <xdr:col>15</xdr:col>
      <xdr:colOff>50800</xdr:colOff>
      <xdr:row>93</xdr:row>
      <xdr:rowOff>120917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31457"/>
          <a:ext cx="889000" cy="3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120917</xdr:rowOff>
    </xdr:from>
    <xdr:to>
      <xdr:col>10</xdr:col>
      <xdr:colOff>114300</xdr:colOff>
      <xdr:row>95</xdr:row>
      <xdr:rowOff>72473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065767"/>
          <a:ext cx="889000" cy="29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142145</xdr:rowOff>
    </xdr:from>
    <xdr:to>
      <xdr:col>24</xdr:col>
      <xdr:colOff>114300</xdr:colOff>
      <xdr:row>94</xdr:row>
      <xdr:rowOff>72295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165022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3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158508</xdr:rowOff>
    </xdr:from>
    <xdr:to>
      <xdr:col>20</xdr:col>
      <xdr:colOff>38100</xdr:colOff>
      <xdr:row>93</xdr:row>
      <xdr:rowOff>88658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105185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35807</xdr:rowOff>
    </xdr:from>
    <xdr:to>
      <xdr:col>15</xdr:col>
      <xdr:colOff>101600</xdr:colOff>
      <xdr:row>93</xdr:row>
      <xdr:rowOff>137407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153934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7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70117</xdr:rowOff>
    </xdr:from>
    <xdr:to>
      <xdr:col>10</xdr:col>
      <xdr:colOff>165100</xdr:colOff>
      <xdr:row>94</xdr:row>
      <xdr:rowOff>267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16794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79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21673</xdr:rowOff>
    </xdr:from>
    <xdr:to>
      <xdr:col>6</xdr:col>
      <xdr:colOff>38100</xdr:colOff>
      <xdr:row>95</xdr:row>
      <xdr:rowOff>123273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0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139800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8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152001</xdr:rowOff>
    </xdr:from>
    <xdr:to>
      <xdr:col>55</xdr:col>
      <xdr:colOff>0</xdr:colOff>
      <xdr:row>38</xdr:row>
      <xdr:rowOff>153851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67101"/>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153851</xdr:rowOff>
    </xdr:from>
    <xdr:to>
      <xdr:col>50</xdr:col>
      <xdr:colOff>114300</xdr:colOff>
      <xdr:row>38</xdr:row>
      <xdr:rowOff>154613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6895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154613</xdr:rowOff>
    </xdr:from>
    <xdr:to>
      <xdr:col>45</xdr:col>
      <xdr:colOff>177800</xdr:colOff>
      <xdr:row>38</xdr:row>
      <xdr:rowOff>158097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69713"/>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158097</xdr:rowOff>
    </xdr:from>
    <xdr:to>
      <xdr:col>41</xdr:col>
      <xdr:colOff>50800</xdr:colOff>
      <xdr:row>38</xdr:row>
      <xdr:rowOff>160492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73197"/>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101201</xdr:rowOff>
    </xdr:from>
    <xdr:to>
      <xdr:col>55</xdr:col>
      <xdr:colOff>50800</xdr:colOff>
      <xdr:row>39</xdr:row>
      <xdr:rowOff>31351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1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103051</xdr:rowOff>
    </xdr:from>
    <xdr:to>
      <xdr:col>50</xdr:col>
      <xdr:colOff>165100</xdr:colOff>
      <xdr:row>39</xdr:row>
      <xdr:rowOff>33201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1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24328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7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103813</xdr:rowOff>
    </xdr:from>
    <xdr:to>
      <xdr:col>46</xdr:col>
      <xdr:colOff>38100</xdr:colOff>
      <xdr:row>39</xdr:row>
      <xdr:rowOff>33963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25090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71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107297</xdr:rowOff>
    </xdr:from>
    <xdr:to>
      <xdr:col>41</xdr:col>
      <xdr:colOff>101600</xdr:colOff>
      <xdr:row>39</xdr:row>
      <xdr:rowOff>37447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28574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71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109692</xdr:rowOff>
    </xdr:from>
    <xdr:to>
      <xdr:col>36</xdr:col>
      <xdr:colOff>165100</xdr:colOff>
      <xdr:row>39</xdr:row>
      <xdr:rowOff>39842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2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30969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7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19772</xdr:rowOff>
    </xdr:from>
    <xdr:to>
      <xdr:col>55</xdr:col>
      <xdr:colOff>0</xdr:colOff>
      <xdr:row>59</xdr:row>
      <xdr:rowOff>27098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35322"/>
          <a:ext cx="8382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119496</xdr:rowOff>
    </xdr:from>
    <xdr:to>
      <xdr:col>50</xdr:col>
      <xdr:colOff>114300</xdr:colOff>
      <xdr:row>59</xdr:row>
      <xdr:rowOff>27098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63596"/>
          <a:ext cx="889000" cy="7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119496</xdr:rowOff>
    </xdr:from>
    <xdr:to>
      <xdr:col>45</xdr:col>
      <xdr:colOff>177800</xdr:colOff>
      <xdr:row>59</xdr:row>
      <xdr:rowOff>31616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63596"/>
          <a:ext cx="889000" cy="8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31376</xdr:rowOff>
    </xdr:from>
    <xdr:to>
      <xdr:col>41</xdr:col>
      <xdr:colOff>50800</xdr:colOff>
      <xdr:row>59</xdr:row>
      <xdr:rowOff>31616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46926"/>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140422</xdr:rowOff>
    </xdr:from>
    <xdr:to>
      <xdr:col>55</xdr:col>
      <xdr:colOff>50800</xdr:colOff>
      <xdr:row>59</xdr:row>
      <xdr:rowOff>70572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8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55349</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147748</xdr:rowOff>
    </xdr:from>
    <xdr:to>
      <xdr:col>50</xdr:col>
      <xdr:colOff>165100</xdr:colOff>
      <xdr:row>59</xdr:row>
      <xdr:rowOff>77898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9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69025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8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68696</xdr:rowOff>
    </xdr:from>
    <xdr:to>
      <xdr:col>46</xdr:col>
      <xdr:colOff>38100</xdr:colOff>
      <xdr:row>58</xdr:row>
      <xdr:rowOff>170296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1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161423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0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152266</xdr:rowOff>
    </xdr:from>
    <xdr:to>
      <xdr:col>41</xdr:col>
      <xdr:colOff>101600</xdr:colOff>
      <xdr:row>59</xdr:row>
      <xdr:rowOff>82416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9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73543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152026</xdr:rowOff>
    </xdr:from>
    <xdr:to>
      <xdr:col>36</xdr:col>
      <xdr:colOff>165100</xdr:colOff>
      <xdr:row>59</xdr:row>
      <xdr:rowOff>82176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9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73303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8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137871</xdr:rowOff>
    </xdr:from>
    <xdr:to>
      <xdr:col>55</xdr:col>
      <xdr:colOff>0</xdr:colOff>
      <xdr:row>77</xdr:row>
      <xdr:rowOff>155817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39521"/>
          <a:ext cx="8382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136477</xdr:rowOff>
    </xdr:from>
    <xdr:to>
      <xdr:col>50</xdr:col>
      <xdr:colOff>114300</xdr:colOff>
      <xdr:row>77</xdr:row>
      <xdr:rowOff>137871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38127"/>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10702</xdr:rowOff>
    </xdr:from>
    <xdr:to>
      <xdr:col>45</xdr:col>
      <xdr:colOff>177800</xdr:colOff>
      <xdr:row>77</xdr:row>
      <xdr:rowOff>136477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12352"/>
          <a:ext cx="889000" cy="1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10130</xdr:rowOff>
    </xdr:from>
    <xdr:to>
      <xdr:col>41</xdr:col>
      <xdr:colOff>50800</xdr:colOff>
      <xdr:row>77</xdr:row>
      <xdr:rowOff>10702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1178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105017</xdr:rowOff>
    </xdr:from>
    <xdr:to>
      <xdr:col>55</xdr:col>
      <xdr:colOff>50800</xdr:colOff>
      <xdr:row>78</xdr:row>
      <xdr:rowOff>35167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19944</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87071</xdr:rowOff>
    </xdr:from>
    <xdr:to>
      <xdr:col>50</xdr:col>
      <xdr:colOff>165100</xdr:colOff>
      <xdr:row>78</xdr:row>
      <xdr:rowOff>17221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8348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85677</xdr:rowOff>
    </xdr:from>
    <xdr:to>
      <xdr:col>46</xdr:col>
      <xdr:colOff>38100</xdr:colOff>
      <xdr:row>78</xdr:row>
      <xdr:rowOff>15827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8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6954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8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131352</xdr:rowOff>
    </xdr:from>
    <xdr:to>
      <xdr:col>41</xdr:col>
      <xdr:colOff>101600</xdr:colOff>
      <xdr:row>77</xdr:row>
      <xdr:rowOff>61502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52629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130780</xdr:rowOff>
    </xdr:from>
    <xdr:to>
      <xdr:col>36</xdr:col>
      <xdr:colOff>165100</xdr:colOff>
      <xdr:row>77</xdr:row>
      <xdr:rowOff>60930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52057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148806</xdr:rowOff>
    </xdr:from>
    <xdr:to>
      <xdr:col>55</xdr:col>
      <xdr:colOff>0</xdr:colOff>
      <xdr:row>95</xdr:row>
      <xdr:rowOff>36818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65106"/>
          <a:ext cx="838200" cy="5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36818</xdr:rowOff>
    </xdr:from>
    <xdr:to>
      <xdr:col>50</xdr:col>
      <xdr:colOff>114300</xdr:colOff>
      <xdr:row>95</xdr:row>
      <xdr:rowOff>47307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24568"/>
          <a:ext cx="889000" cy="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47307</xdr:rowOff>
    </xdr:from>
    <xdr:to>
      <xdr:col>45</xdr:col>
      <xdr:colOff>177800</xdr:colOff>
      <xdr:row>95</xdr:row>
      <xdr:rowOff>51918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35057"/>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137071</xdr:rowOff>
    </xdr:from>
    <xdr:to>
      <xdr:col>41</xdr:col>
      <xdr:colOff>50800</xdr:colOff>
      <xdr:row>95</xdr:row>
      <xdr:rowOff>51918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253371"/>
          <a:ext cx="889000" cy="8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98006</xdr:rowOff>
    </xdr:from>
    <xdr:to>
      <xdr:col>55</xdr:col>
      <xdr:colOff>50800</xdr:colOff>
      <xdr:row>95</xdr:row>
      <xdr:rowOff>28156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120883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6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157468</xdr:rowOff>
    </xdr:from>
    <xdr:to>
      <xdr:col>50</xdr:col>
      <xdr:colOff>165100</xdr:colOff>
      <xdr:row>95</xdr:row>
      <xdr:rowOff>87618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104145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4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167957</xdr:rowOff>
    </xdr:from>
    <xdr:to>
      <xdr:col>46</xdr:col>
      <xdr:colOff>38100</xdr:colOff>
      <xdr:row>95</xdr:row>
      <xdr:rowOff>98107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114634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5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1118</xdr:rowOff>
    </xdr:from>
    <xdr:to>
      <xdr:col>41</xdr:col>
      <xdr:colOff>101600</xdr:colOff>
      <xdr:row>95</xdr:row>
      <xdr:rowOff>102718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119245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86271</xdr:rowOff>
    </xdr:from>
    <xdr:to>
      <xdr:col>36</xdr:col>
      <xdr:colOff>165100</xdr:colOff>
      <xdr:row>95</xdr:row>
      <xdr:rowOff>16421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32948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97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130823</xdr:rowOff>
    </xdr:from>
    <xdr:to>
      <xdr:col>85</xdr:col>
      <xdr:colOff>127000</xdr:colOff>
      <xdr:row>38</xdr:row>
      <xdr:rowOff>16218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74473"/>
          <a:ext cx="8382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13741</xdr:rowOff>
    </xdr:from>
    <xdr:to>
      <xdr:col>81</xdr:col>
      <xdr:colOff>50800</xdr:colOff>
      <xdr:row>38</xdr:row>
      <xdr:rowOff>16218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28841"/>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13741</xdr:rowOff>
    </xdr:from>
    <xdr:to>
      <xdr:col>76</xdr:col>
      <xdr:colOff>114300</xdr:colOff>
      <xdr:row>38</xdr:row>
      <xdr:rowOff>55804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28841"/>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25171</xdr:rowOff>
    </xdr:from>
    <xdr:to>
      <xdr:col>71</xdr:col>
      <xdr:colOff>177800</xdr:colOff>
      <xdr:row>38</xdr:row>
      <xdr:rowOff>55804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40271"/>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80023</xdr:rowOff>
    </xdr:from>
    <xdr:to>
      <xdr:col>85</xdr:col>
      <xdr:colOff>177800</xdr:colOff>
      <xdr:row>38</xdr:row>
      <xdr:rowOff>10173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58450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0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136868</xdr:rowOff>
    </xdr:from>
    <xdr:to>
      <xdr:col>81</xdr:col>
      <xdr:colOff>101600</xdr:colOff>
      <xdr:row>38</xdr:row>
      <xdr:rowOff>67018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58145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134391</xdr:rowOff>
    </xdr:from>
    <xdr:to>
      <xdr:col>76</xdr:col>
      <xdr:colOff>165100</xdr:colOff>
      <xdr:row>38</xdr:row>
      <xdr:rowOff>64542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78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55668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5004</xdr:rowOff>
    </xdr:from>
    <xdr:to>
      <xdr:col>72</xdr:col>
      <xdr:colOff>38100</xdr:colOff>
      <xdr:row>38</xdr:row>
      <xdr:rowOff>106604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97731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145821</xdr:rowOff>
    </xdr:from>
    <xdr:to>
      <xdr:col>67</xdr:col>
      <xdr:colOff>101600</xdr:colOff>
      <xdr:row>38</xdr:row>
      <xdr:rowOff>75971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67098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122498</xdr:rowOff>
    </xdr:from>
    <xdr:to>
      <xdr:col>85</xdr:col>
      <xdr:colOff>127000</xdr:colOff>
      <xdr:row>55</xdr:row>
      <xdr:rowOff>50412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80798"/>
          <a:ext cx="838200" cy="9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14580</xdr:rowOff>
    </xdr:from>
    <xdr:to>
      <xdr:col>81</xdr:col>
      <xdr:colOff>50800</xdr:colOff>
      <xdr:row>55</xdr:row>
      <xdr:rowOff>50412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444330"/>
          <a:ext cx="889000" cy="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14580</xdr:rowOff>
    </xdr:from>
    <xdr:to>
      <xdr:col>76</xdr:col>
      <xdr:colOff>114300</xdr:colOff>
      <xdr:row>55</xdr:row>
      <xdr:rowOff>133376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444330"/>
          <a:ext cx="889000" cy="1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133376</xdr:rowOff>
    </xdr:from>
    <xdr:to>
      <xdr:col>71</xdr:col>
      <xdr:colOff>177800</xdr:colOff>
      <xdr:row>56</xdr:row>
      <xdr:rowOff>19076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5631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71698</xdr:rowOff>
    </xdr:from>
    <xdr:to>
      <xdr:col>85</xdr:col>
      <xdr:colOff>177800</xdr:colOff>
      <xdr:row>55</xdr:row>
      <xdr:rowOff>1848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94575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8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171062</xdr:rowOff>
    </xdr:from>
    <xdr:to>
      <xdr:col>81</xdr:col>
      <xdr:colOff>101600</xdr:colOff>
      <xdr:row>55</xdr:row>
      <xdr:rowOff>101212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2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117739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0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135230</xdr:rowOff>
    </xdr:from>
    <xdr:to>
      <xdr:col>76</xdr:col>
      <xdr:colOff>165100</xdr:colOff>
      <xdr:row>55</xdr:row>
      <xdr:rowOff>65380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81907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16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82576</xdr:rowOff>
    </xdr:from>
    <xdr:to>
      <xdr:col>72</xdr:col>
      <xdr:colOff>38100</xdr:colOff>
      <xdr:row>56</xdr:row>
      <xdr:rowOff>12726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1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3853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139726</xdr:rowOff>
    </xdr:from>
    <xdr:to>
      <xdr:col>67</xdr:col>
      <xdr:colOff>101600</xdr:colOff>
      <xdr:row>56</xdr:row>
      <xdr:rowOff>69876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6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61003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6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129870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029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129870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029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79070</xdr:rowOff>
    </xdr:from>
    <xdr:to>
      <xdr:col>76</xdr:col>
      <xdr:colOff>165100</xdr:colOff>
      <xdr:row>79</xdr:row>
      <xdr:rowOff>9220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347</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4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167557</xdr:rowOff>
    </xdr:from>
    <xdr:to>
      <xdr:col>85</xdr:col>
      <xdr:colOff>127000</xdr:colOff>
      <xdr:row>98</xdr:row>
      <xdr:rowOff>19931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798207"/>
          <a:ext cx="838200" cy="2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167557</xdr:rowOff>
    </xdr:from>
    <xdr:to>
      <xdr:col>81</xdr:col>
      <xdr:colOff>50800</xdr:colOff>
      <xdr:row>98</xdr:row>
      <xdr:rowOff>3879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79820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3879</xdr:rowOff>
    </xdr:from>
    <xdr:to>
      <xdr:col>76</xdr:col>
      <xdr:colOff>114300</xdr:colOff>
      <xdr:row>98</xdr:row>
      <xdr:rowOff>12632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805979"/>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12632</xdr:rowOff>
    </xdr:from>
    <xdr:to>
      <xdr:col>71</xdr:col>
      <xdr:colOff>177800</xdr:colOff>
      <xdr:row>98</xdr:row>
      <xdr:rowOff>27000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814732"/>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140581</xdr:rowOff>
    </xdr:from>
    <xdr:to>
      <xdr:col>85</xdr:col>
      <xdr:colOff>177800</xdr:colOff>
      <xdr:row>98</xdr:row>
      <xdr:rowOff>70731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7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55508</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68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116757</xdr:rowOff>
    </xdr:from>
    <xdr:to>
      <xdr:col>81</xdr:col>
      <xdr:colOff>101600</xdr:colOff>
      <xdr:row>98</xdr:row>
      <xdr:rowOff>46907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74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38034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8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124529</xdr:rowOff>
    </xdr:from>
    <xdr:to>
      <xdr:col>76</xdr:col>
      <xdr:colOff>165100</xdr:colOff>
      <xdr:row>98</xdr:row>
      <xdr:rowOff>54679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7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45806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84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133282</xdr:rowOff>
    </xdr:from>
    <xdr:to>
      <xdr:col>72</xdr:col>
      <xdr:colOff>38100</xdr:colOff>
      <xdr:row>98</xdr:row>
      <xdr:rowOff>63432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76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54559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85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147650</xdr:rowOff>
    </xdr:from>
    <xdr:to>
      <xdr:col>67</xdr:col>
      <xdr:colOff>101600</xdr:colOff>
      <xdr:row>98</xdr:row>
      <xdr:rowOff>77800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68927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87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決算額において、類似団体内平均値と比較して当市が高いものは、議会費、衛生費、土木費、教育費であり、反対に低いものは総務費、民生費、労働費、農林水産業費、商工費、消防費、災害復旧費、公債費、諸支出金と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年度と同様となった。</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前年度と比較して、</a:t>
          </a:r>
          <a:r>
            <a:rPr kumimoji="1" lang="ja-JP" altLang="en-US" sz="1100" b="0" i="0" baseline="0">
              <a:solidFill>
                <a:sysClr val="windowText" lastClr="000000"/>
              </a:solidFill>
              <a:effectLst/>
              <a:latin typeface="+mn-lt"/>
              <a:ea typeface="+mn-ea"/>
              <a:cs typeface="+mn-cs"/>
            </a:rPr>
            <a:t>衛生費</a:t>
          </a:r>
          <a:r>
            <a:rPr kumimoji="1" lang="ja-JP" altLang="ja-JP" sz="1100" b="0" i="0" baseline="0">
              <a:solidFill>
                <a:sysClr val="windowText" lastClr="000000"/>
              </a:solidFill>
              <a:effectLst/>
              <a:latin typeface="+mn-lt"/>
              <a:ea typeface="+mn-ea"/>
              <a:cs typeface="+mn-cs"/>
            </a:rPr>
            <a:t>が大幅な減となっている。主な要因は、</a:t>
          </a:r>
          <a:r>
            <a:rPr kumimoji="1" lang="ja-JP" altLang="en-US" sz="1100" b="0" i="0" baseline="0">
              <a:solidFill>
                <a:sysClr val="windowText" lastClr="000000"/>
              </a:solidFill>
              <a:effectLst/>
              <a:latin typeface="+mn-lt"/>
              <a:ea typeface="+mn-ea"/>
              <a:cs typeface="+mn-cs"/>
            </a:rPr>
            <a:t>新型コロナウイルスワクチン接種事業</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-484</a:t>
          </a:r>
          <a:r>
            <a:rPr kumimoji="1" lang="ja-JP" altLang="ja-JP" sz="1100" b="0" i="0" baseline="0">
              <a:solidFill>
                <a:sysClr val="windowText" lastClr="000000"/>
              </a:solidFill>
              <a:effectLst/>
              <a:latin typeface="+mn-lt"/>
              <a:ea typeface="+mn-ea"/>
              <a:cs typeface="+mn-cs"/>
            </a:rPr>
            <a:t>百万円）</a:t>
          </a:r>
          <a:r>
            <a:rPr kumimoji="1" lang="ja-JP" altLang="en-US" sz="1100" b="0" i="0" baseline="0">
              <a:solidFill>
                <a:sysClr val="windowText" lastClr="000000"/>
              </a:solidFill>
              <a:effectLst/>
              <a:latin typeface="+mn-lt"/>
              <a:ea typeface="+mn-ea"/>
              <a:cs typeface="+mn-cs"/>
            </a:rPr>
            <a:t>の他、病院事業会計負担事業（</a:t>
          </a:r>
          <a:r>
            <a:rPr kumimoji="1" lang="en-US" altLang="ja-JP" sz="1100" b="0" i="0" baseline="0">
              <a:solidFill>
                <a:sysClr val="windowText" lastClr="000000"/>
              </a:solidFill>
              <a:effectLst/>
              <a:latin typeface="+mn-lt"/>
              <a:ea typeface="+mn-ea"/>
              <a:cs typeface="+mn-cs"/>
            </a:rPr>
            <a:t>-351</a:t>
          </a:r>
          <a:r>
            <a:rPr kumimoji="1" lang="ja-JP" altLang="en-US" sz="1100" b="0" i="0" baseline="0">
              <a:solidFill>
                <a:sysClr val="windowText" lastClr="000000"/>
              </a:solidFill>
              <a:effectLst/>
              <a:latin typeface="+mn-lt"/>
              <a:ea typeface="+mn-ea"/>
              <a:cs typeface="+mn-cs"/>
            </a:rPr>
            <a:t>百万円）</a:t>
          </a:r>
          <a:r>
            <a:rPr kumimoji="1" lang="ja-JP" altLang="ja-JP" sz="1100" b="0" i="0" baseline="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年度は標準財政規模が前年比</a:t>
          </a:r>
          <a:r>
            <a:rPr kumimoji="1" lang="en-US" altLang="ja-JP" sz="1100" b="0" i="0" baseline="0">
              <a:solidFill>
                <a:sysClr val="windowText" lastClr="000000"/>
              </a:solidFill>
              <a:effectLst/>
              <a:latin typeface="+mn-lt"/>
              <a:ea typeface="+mn-ea"/>
              <a:cs typeface="+mn-cs"/>
            </a:rPr>
            <a:t>842</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となった。財政調整基金の年度末残高が</a:t>
          </a:r>
          <a:r>
            <a:rPr kumimoji="1" lang="en-US" altLang="ja-JP" sz="1100" b="0" i="0" baseline="0">
              <a:solidFill>
                <a:sysClr val="windowText" lastClr="000000"/>
              </a:solidFill>
              <a:effectLst/>
              <a:latin typeface="+mn-lt"/>
              <a:ea typeface="+mn-ea"/>
              <a:cs typeface="+mn-cs"/>
            </a:rPr>
            <a:t>19</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となったことで標準財政規模比が</a:t>
          </a:r>
          <a:r>
            <a:rPr kumimoji="1" lang="en-US" altLang="ja-JP" sz="1100" b="0" i="0" baseline="0">
              <a:solidFill>
                <a:sysClr val="windowText" lastClr="000000"/>
              </a:solidFill>
              <a:effectLst/>
              <a:latin typeface="+mn-lt"/>
              <a:ea typeface="+mn-ea"/>
              <a:cs typeface="+mn-cs"/>
            </a:rPr>
            <a:t>1.38</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上昇</a:t>
          </a:r>
          <a:r>
            <a:rPr kumimoji="1" lang="ja-JP" altLang="ja-JP" sz="1100" b="0" i="0" baseline="0">
              <a:solidFill>
                <a:sysClr val="windowText" lastClr="000000"/>
              </a:solidFill>
              <a:effectLst/>
              <a:latin typeface="+mn-lt"/>
              <a:ea typeface="+mn-ea"/>
              <a:cs typeface="+mn-cs"/>
            </a:rPr>
            <a:t>した。実質収支額も</a:t>
          </a:r>
          <a:r>
            <a:rPr kumimoji="1" lang="en-US" altLang="ja-JP" sz="1100" b="0" i="0" baseline="0">
              <a:solidFill>
                <a:sysClr val="windowText" lastClr="000000"/>
              </a:solidFill>
              <a:effectLst/>
              <a:latin typeface="+mn-lt"/>
              <a:ea typeface="+mn-ea"/>
              <a:cs typeface="+mn-cs"/>
            </a:rPr>
            <a:t>413</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となり、標準財政規模比は</a:t>
          </a:r>
          <a:r>
            <a:rPr kumimoji="1" lang="en-US" altLang="ja-JP" sz="1100" b="0" i="0" baseline="0">
              <a:solidFill>
                <a:sysClr val="windowText" lastClr="000000"/>
              </a:solidFill>
              <a:effectLst/>
              <a:latin typeface="+mn-lt"/>
              <a:ea typeface="+mn-ea"/>
              <a:cs typeface="+mn-cs"/>
            </a:rPr>
            <a:t>2.49</a:t>
          </a:r>
          <a:r>
            <a:rPr kumimoji="1" lang="ja-JP" altLang="ja-JP" sz="1100" b="0" i="0" baseline="0">
              <a:solidFill>
                <a:sysClr val="windowText" lastClr="000000"/>
              </a:solidFill>
              <a:effectLst/>
              <a:latin typeface="+mn-lt"/>
              <a:ea typeface="+mn-ea"/>
              <a:cs typeface="+mn-cs"/>
            </a:rPr>
            <a:t>ポイントの</a:t>
          </a:r>
          <a:r>
            <a:rPr kumimoji="1" lang="ja-JP" altLang="en-US" sz="1100" b="0" i="0" baseline="0">
              <a:solidFill>
                <a:sysClr val="windowText" lastClr="000000"/>
              </a:solidFill>
              <a:effectLst/>
              <a:latin typeface="+mn-lt"/>
              <a:ea typeface="+mn-ea"/>
              <a:cs typeface="+mn-cs"/>
            </a:rPr>
            <a:t>上昇</a:t>
          </a:r>
          <a:r>
            <a:rPr kumimoji="1" lang="ja-JP" altLang="ja-JP" sz="1100" b="0" i="0" baseline="0">
              <a:solidFill>
                <a:sysClr val="windowText" lastClr="000000"/>
              </a:solidFill>
              <a:effectLst/>
              <a:latin typeface="+mn-lt"/>
              <a:ea typeface="+mn-ea"/>
              <a:cs typeface="+mn-cs"/>
            </a:rPr>
            <a:t>となっている。実質単年度収支については、</a:t>
          </a:r>
          <a:r>
            <a:rPr kumimoji="1" lang="en-US" altLang="ja-JP" sz="1100" b="0" i="0" baseline="0">
              <a:solidFill>
                <a:sysClr val="windowText" lastClr="000000"/>
              </a:solidFill>
              <a:effectLst/>
              <a:latin typeface="+mn-lt"/>
              <a:ea typeface="+mn-ea"/>
              <a:cs typeface="+mn-cs"/>
            </a:rPr>
            <a:t>2,250</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のため、標準財政規模比で</a:t>
          </a:r>
          <a:r>
            <a:rPr kumimoji="1" lang="en-US" altLang="ja-JP" sz="1100" b="0" i="0" baseline="0">
              <a:solidFill>
                <a:sysClr val="windowText" lastClr="000000"/>
              </a:solidFill>
              <a:effectLst/>
              <a:latin typeface="+mn-lt"/>
              <a:ea typeface="+mn-ea"/>
              <a:cs typeface="+mn-cs"/>
            </a:rPr>
            <a:t>11.20</a:t>
          </a:r>
          <a:r>
            <a:rPr kumimoji="1" lang="ja-JP" altLang="ja-JP" sz="1100" b="0" i="0" baseline="0">
              <a:solidFill>
                <a:sysClr val="windowText" lastClr="000000"/>
              </a:solidFill>
              <a:effectLst/>
              <a:latin typeface="+mn-lt"/>
              <a:ea typeface="+mn-ea"/>
              <a:cs typeface="+mn-cs"/>
            </a:rPr>
            <a:t>ポイントの</a:t>
          </a:r>
          <a:r>
            <a:rPr kumimoji="1" lang="ja-JP" altLang="en-US" sz="1100" b="0" i="0" baseline="0">
              <a:solidFill>
                <a:sysClr val="windowText" lastClr="000000"/>
              </a:solidFill>
              <a:effectLst/>
              <a:latin typeface="+mn-lt"/>
              <a:ea typeface="+mn-ea"/>
              <a:cs typeface="+mn-cs"/>
            </a:rPr>
            <a:t>上昇</a:t>
          </a:r>
          <a:r>
            <a:rPr kumimoji="1" lang="ja-JP" altLang="ja-JP" sz="1100" b="0" i="0" baseline="0">
              <a:solidFill>
                <a:sysClr val="windowText" lastClr="000000"/>
              </a:solidFill>
              <a:effectLst/>
              <a:latin typeface="+mn-lt"/>
              <a:ea typeface="+mn-ea"/>
              <a:cs typeface="+mn-cs"/>
            </a:rPr>
            <a:t>となった。主な要因として、法人住民税法人税割（</a:t>
          </a:r>
          <a:r>
            <a:rPr kumimoji="1" lang="en-US" altLang="ja-JP" sz="1100" b="0" i="0" baseline="0">
              <a:solidFill>
                <a:sysClr val="windowText" lastClr="000000"/>
              </a:solidFill>
              <a:effectLst/>
              <a:latin typeface="+mn-lt"/>
              <a:ea typeface="+mn-ea"/>
              <a:cs typeface="+mn-cs"/>
            </a:rPr>
            <a:t>2,404</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の影響が大きい。</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tx1"/>
              </a:solidFill>
              <a:effectLst/>
              <a:latin typeface="+mn-lt"/>
              <a:ea typeface="+mn-ea"/>
              <a:cs typeface="+mn-cs"/>
            </a:rPr>
            <a:t>　令和</a:t>
          </a:r>
          <a:r>
            <a:rPr kumimoji="1" lang="ja-JP" altLang="en-US" sz="1000" b="0" i="0" baseline="0">
              <a:solidFill>
                <a:schemeClr val="tx1"/>
              </a:solidFill>
              <a:effectLst/>
              <a:latin typeface="+mn-lt"/>
              <a:ea typeface="+mn-ea"/>
              <a:cs typeface="+mn-cs"/>
            </a:rPr>
            <a:t>６</a:t>
          </a:r>
          <a:r>
            <a:rPr kumimoji="1" lang="ja-JP" altLang="ja-JP" sz="1000" b="0" i="0" baseline="0">
              <a:solidFill>
                <a:schemeClr val="tx1"/>
              </a:solidFill>
              <a:effectLst/>
              <a:latin typeface="+mn-lt"/>
              <a:ea typeface="+mn-ea"/>
              <a:cs typeface="+mn-cs"/>
            </a:rPr>
            <a:t>年度決算における一般会計、特別会計及び企業会計は、例年同様黒字となっている。グラフが示すとおり、実質収支額（黒字額）は、一般会計、</a:t>
          </a:r>
          <a:r>
            <a:rPr kumimoji="1" lang="ja-JP" altLang="ja-JP" sz="1000" b="0" i="0" baseline="0">
              <a:solidFill>
                <a:schemeClr val="dk1"/>
              </a:solidFill>
              <a:effectLst/>
              <a:latin typeface="+mn-lt"/>
              <a:ea typeface="+mn-ea"/>
              <a:cs typeface="+mn-cs"/>
            </a:rPr>
            <a:t>水道事業会計、</a:t>
          </a:r>
          <a:r>
            <a:rPr kumimoji="1" lang="ja-JP" altLang="ja-JP" sz="1000" b="0" i="0" baseline="0">
              <a:solidFill>
                <a:schemeClr val="tx1"/>
              </a:solidFill>
              <a:effectLst/>
              <a:latin typeface="+mn-lt"/>
              <a:ea typeface="+mn-ea"/>
              <a:cs typeface="+mn-cs"/>
            </a:rPr>
            <a:t>次いで病院事業会計となっている。</a:t>
          </a:r>
          <a:endParaRPr lang="ja-JP" altLang="ja-JP" sz="1000">
            <a:solidFill>
              <a:schemeClr val="tx1"/>
            </a:solidFill>
            <a:effectLst/>
          </a:endParaRPr>
        </a:p>
        <a:p>
          <a:pPr eaLnBrk="1" fontAlgn="auto" latinLnBrk="0" hangingPunct="1"/>
          <a:r>
            <a:rPr kumimoji="1" lang="en-US" altLang="ja-JP" sz="1000" b="0" i="0" baseline="0">
              <a:solidFill>
                <a:schemeClr val="tx1"/>
              </a:solidFill>
              <a:effectLst/>
              <a:latin typeface="+mn-lt"/>
              <a:ea typeface="+mn-ea"/>
              <a:cs typeface="+mn-cs"/>
            </a:rPr>
            <a:t>【</a:t>
          </a:r>
          <a:r>
            <a:rPr kumimoji="1" lang="ja-JP" altLang="ja-JP" sz="1000" b="0" i="0" baseline="0">
              <a:solidFill>
                <a:schemeClr val="tx1"/>
              </a:solidFill>
              <a:effectLst/>
              <a:latin typeface="+mn-lt"/>
              <a:ea typeface="+mn-ea"/>
              <a:cs typeface="+mn-cs"/>
            </a:rPr>
            <a:t>水道事業会計</a:t>
          </a:r>
          <a:r>
            <a:rPr kumimoji="1" lang="en-US" altLang="ja-JP" sz="1000" b="0" i="0" baseline="0">
              <a:solidFill>
                <a:schemeClr val="tx1"/>
              </a:solidFill>
              <a:effectLst/>
              <a:latin typeface="+mn-lt"/>
              <a:ea typeface="+mn-ea"/>
              <a:cs typeface="+mn-cs"/>
            </a:rPr>
            <a:t>】</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給水普及率が高い比率で推移しており、地方債現在高も少ないことから、給水収益の大幅な増加は期待できないものの、企業努力や経営の合理化を図るとともに、市民の水道として安全な水の安定供給を図るべく、一層の努力をする中で安定した黒字が見込まれる。</a:t>
          </a:r>
          <a:endParaRPr lang="ja-JP" altLang="ja-JP" sz="1000">
            <a:solidFill>
              <a:schemeClr val="tx1"/>
            </a:solidFill>
            <a:effectLst/>
          </a:endParaRPr>
        </a:p>
        <a:p>
          <a:pPr eaLnBrk="1" fontAlgn="auto" latinLnBrk="0" hangingPunct="1"/>
          <a:r>
            <a:rPr kumimoji="1" lang="en-US" altLang="ja-JP" sz="1000" b="0" i="0" baseline="0">
              <a:solidFill>
                <a:schemeClr val="tx1"/>
              </a:solidFill>
              <a:effectLst/>
              <a:latin typeface="+mn-lt"/>
              <a:ea typeface="+mn-ea"/>
              <a:cs typeface="+mn-cs"/>
            </a:rPr>
            <a:t>【</a:t>
          </a:r>
          <a:r>
            <a:rPr kumimoji="1" lang="ja-JP" altLang="ja-JP" sz="1000" b="0" i="0" baseline="0">
              <a:solidFill>
                <a:schemeClr val="tx1"/>
              </a:solidFill>
              <a:effectLst/>
              <a:latin typeface="+mn-lt"/>
              <a:ea typeface="+mn-ea"/>
              <a:cs typeface="+mn-cs"/>
            </a:rPr>
            <a:t>一般会計</a:t>
          </a:r>
          <a:r>
            <a:rPr kumimoji="1" lang="en-US" altLang="ja-JP" sz="1000" b="0" i="0" baseline="0">
              <a:solidFill>
                <a:schemeClr val="tx1"/>
              </a:solidFill>
              <a:effectLst/>
              <a:latin typeface="+mn-lt"/>
              <a:ea typeface="+mn-ea"/>
              <a:cs typeface="+mn-cs"/>
            </a:rPr>
            <a:t>】</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　歳入面では</a:t>
          </a:r>
          <a:r>
            <a:rPr kumimoji="1" lang="ja-JP" altLang="en-US" sz="1000" b="0" i="0" baseline="0">
              <a:solidFill>
                <a:schemeClr val="tx1"/>
              </a:solidFill>
              <a:effectLst/>
              <a:latin typeface="+mn-lt"/>
              <a:ea typeface="+mn-ea"/>
              <a:cs typeface="+mn-cs"/>
            </a:rPr>
            <a:t>令和６年度の時点では</a:t>
          </a:r>
          <a:r>
            <a:rPr kumimoji="1" lang="ja-JP" altLang="ja-JP" sz="1000" b="0" i="0" baseline="0">
              <a:solidFill>
                <a:schemeClr val="tx1"/>
              </a:solidFill>
              <a:effectLst/>
              <a:latin typeface="+mn-lt"/>
              <a:ea typeface="+mn-ea"/>
              <a:cs typeface="+mn-cs"/>
            </a:rPr>
            <a:t>法人市民税を含む税収の回復により、比率の改善を見込んでい</a:t>
          </a:r>
          <a:r>
            <a:rPr kumimoji="1" lang="ja-JP" altLang="en-US" sz="1000" b="0" i="0" baseline="0">
              <a:solidFill>
                <a:schemeClr val="tx1"/>
              </a:solidFill>
              <a:effectLst/>
              <a:latin typeface="+mn-lt"/>
              <a:ea typeface="+mn-ea"/>
              <a:cs typeface="+mn-cs"/>
            </a:rPr>
            <a:t>たが、アメリカの関税政策により今後は不透明である。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歳出では公共施設の老朽化や自然災害への備えなど安心安全な生活への対応、人口減少など人口構造変化に呼応する新たな財政需要への対応などが必要となる。今後も「税収に対応できる財政構造の確立」に努める。</a:t>
          </a:r>
          <a:endParaRPr lang="ja-JP" altLang="ja-JP" sz="1000">
            <a:solidFill>
              <a:schemeClr val="tx1"/>
            </a:solidFill>
            <a:effectLst/>
          </a:endParaRPr>
        </a:p>
        <a:p>
          <a:pPr eaLnBrk="1" fontAlgn="auto" latinLnBrk="0" hangingPunct="1"/>
          <a:r>
            <a:rPr kumimoji="1" lang="en-US" altLang="ja-JP" sz="1000" b="0" i="0" baseline="0">
              <a:solidFill>
                <a:schemeClr val="tx1"/>
              </a:solidFill>
              <a:effectLst/>
              <a:latin typeface="+mn-lt"/>
              <a:ea typeface="+mn-ea"/>
              <a:cs typeface="+mn-cs"/>
            </a:rPr>
            <a:t>【</a:t>
          </a:r>
          <a:r>
            <a:rPr kumimoji="1" lang="ja-JP" altLang="ja-JP" sz="1000" b="0" i="0" baseline="0">
              <a:solidFill>
                <a:schemeClr val="tx1"/>
              </a:solidFill>
              <a:effectLst/>
              <a:latin typeface="+mn-lt"/>
              <a:ea typeface="+mn-ea"/>
              <a:cs typeface="+mn-cs"/>
            </a:rPr>
            <a:t>下水道事業会計</a:t>
          </a:r>
          <a:r>
            <a:rPr kumimoji="1" lang="en-US" altLang="ja-JP" sz="1000" b="0" i="0" baseline="0">
              <a:solidFill>
                <a:schemeClr val="tx1"/>
              </a:solidFill>
              <a:effectLst/>
              <a:latin typeface="+mn-lt"/>
              <a:ea typeface="+mn-ea"/>
              <a:cs typeface="+mn-cs"/>
            </a:rPr>
            <a:t>】</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令和２年度から公営企業会計に移行し、それに伴い、従来、一般会計で行っていた認可区域内の雨水関連事業について公営企業に取り込んだ。また、汚水関連事業について、令和８年度概成（令和８年度末整備率９４．５％）を目標に事業を推進していく予定であるが、一般会計からの繰出金は、令和６年度で１７．８億円余、令和</a:t>
          </a:r>
          <a:r>
            <a:rPr kumimoji="1" lang="ja-JP" altLang="en-US" sz="1000" b="0" i="0" baseline="0">
              <a:solidFill>
                <a:schemeClr val="tx1"/>
              </a:solidFill>
              <a:effectLst/>
              <a:latin typeface="+mn-lt"/>
              <a:ea typeface="+mn-ea"/>
              <a:cs typeface="+mn-cs"/>
            </a:rPr>
            <a:t>７</a:t>
          </a:r>
          <a:r>
            <a:rPr kumimoji="1" lang="ja-JP" altLang="ja-JP" sz="1000" b="0" i="0" baseline="0">
              <a:solidFill>
                <a:schemeClr val="tx1"/>
              </a:solidFill>
              <a:effectLst/>
              <a:latin typeface="+mn-lt"/>
              <a:ea typeface="+mn-ea"/>
              <a:cs typeface="+mn-cs"/>
            </a:rPr>
            <a:t>年度で１７．</a:t>
          </a:r>
          <a:r>
            <a:rPr kumimoji="1" lang="ja-JP" altLang="en-US" sz="1000" b="0" i="0" baseline="0">
              <a:solidFill>
                <a:schemeClr val="tx1"/>
              </a:solidFill>
              <a:effectLst/>
              <a:latin typeface="+mn-lt"/>
              <a:ea typeface="+mn-ea"/>
              <a:cs typeface="+mn-cs"/>
            </a:rPr>
            <a:t>１</a:t>
          </a:r>
          <a:r>
            <a:rPr kumimoji="1" lang="ja-JP" altLang="ja-JP" sz="1000" b="0" i="0" baseline="0">
              <a:solidFill>
                <a:schemeClr val="tx1"/>
              </a:solidFill>
              <a:effectLst/>
              <a:latin typeface="+mn-lt"/>
              <a:ea typeface="+mn-ea"/>
              <a:cs typeface="+mn-cs"/>
            </a:rPr>
            <a:t>億円余となって</a:t>
          </a:r>
          <a:r>
            <a:rPr kumimoji="1" lang="ja-JP" altLang="en-US" sz="1000" b="0" i="0" baseline="0">
              <a:solidFill>
                <a:schemeClr val="tx1"/>
              </a:solidFill>
              <a:effectLst/>
              <a:latin typeface="+mn-lt"/>
              <a:ea typeface="+mn-ea"/>
              <a:cs typeface="+mn-cs"/>
            </a:rPr>
            <a:t>いるが、一般会計の財政状況の悪化に伴い</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しばらくは</a:t>
          </a:r>
          <a:r>
            <a:rPr kumimoji="1" lang="ja-JP" altLang="ja-JP" sz="1000" b="0" i="0" baseline="0">
              <a:solidFill>
                <a:schemeClr val="tx1"/>
              </a:solidFill>
              <a:effectLst/>
              <a:latin typeface="+mn-lt"/>
              <a:ea typeface="+mn-ea"/>
              <a:cs typeface="+mn-cs"/>
            </a:rPr>
            <a:t>繰出金</a:t>
          </a:r>
          <a:r>
            <a:rPr kumimoji="1" lang="ja-JP" altLang="en-US" sz="1000" b="0" i="0" baseline="0">
              <a:solidFill>
                <a:schemeClr val="tx1"/>
              </a:solidFill>
              <a:effectLst/>
              <a:latin typeface="+mn-lt"/>
              <a:ea typeface="+mn-ea"/>
              <a:cs typeface="+mn-cs"/>
            </a:rPr>
            <a:t>を抑制する必要もあると考えられる</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36967571</v>
      </c>
      <c r="BO4" s="358"/>
      <c r="BP4" s="358"/>
      <c r="BQ4" s="358"/>
      <c r="BR4" s="358"/>
      <c r="BS4" s="358"/>
      <c r="BT4" s="358"/>
      <c r="BU4" s="359"/>
      <c r="BV4" s="357">
        <v>35204146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10.9</v>
      </c>
      <c r="CU4" s="364"/>
      <c r="CV4" s="364"/>
      <c r="CW4" s="364"/>
      <c r="CX4" s="364"/>
      <c r="CY4" s="364"/>
      <c r="CZ4" s="364"/>
      <c r="DA4" s="365"/>
      <c r="DB4" s="363">
        <v>8.4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34582790</v>
      </c>
      <c r="BO5" s="395"/>
      <c r="BP5" s="395"/>
      <c r="BQ5" s="395"/>
      <c r="BR5" s="395"/>
      <c r="BS5" s="395"/>
      <c r="BT5" s="395"/>
      <c r="BU5" s="396"/>
      <c r="BV5" s="394">
        <v>33370490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89.7</v>
      </c>
      <c r="CU5" s="392"/>
      <c r="CV5" s="392"/>
      <c r="CW5" s="392"/>
      <c r="CX5" s="392"/>
      <c r="CY5" s="392"/>
      <c r="CZ5" s="392"/>
      <c r="DA5" s="393"/>
      <c r="DB5" s="391">
        <v>97.5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2384781</v>
      </c>
      <c r="BO6" s="395"/>
      <c r="BP6" s="395"/>
      <c r="BQ6" s="395"/>
      <c r="BR6" s="395"/>
      <c r="BS6" s="395"/>
      <c r="BT6" s="395"/>
      <c r="BU6" s="396"/>
      <c r="BV6" s="394">
        <v>1833656</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89.7</v>
      </c>
      <c r="CU6" s="432"/>
      <c r="CV6" s="432"/>
      <c r="CW6" s="432"/>
      <c r="CX6" s="432"/>
      <c r="CY6" s="432"/>
      <c r="CZ6" s="432"/>
      <c r="DA6" s="433"/>
      <c r="DB6" s="431">
        <v>97.5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260409</v>
      </c>
      <c r="BO7" s="395"/>
      <c r="BP7" s="395"/>
      <c r="BQ7" s="395"/>
      <c r="BR7" s="395"/>
      <c r="BS7" s="395"/>
      <c r="BT7" s="395"/>
      <c r="BU7" s="396"/>
      <c r="BV7" s="394">
        <v>122391</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19414660</v>
      </c>
      <c r="CU7" s="395"/>
      <c r="CV7" s="395"/>
      <c r="CW7" s="395"/>
      <c r="CX7" s="395"/>
      <c r="CY7" s="395"/>
      <c r="CZ7" s="395"/>
      <c r="DA7" s="396"/>
      <c r="DB7" s="394">
        <v>20256863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2124372</v>
      </c>
      <c r="BO8" s="395"/>
      <c r="BP8" s="395"/>
      <c r="BQ8" s="395"/>
      <c r="BR8" s="395"/>
      <c r="BS8" s="395"/>
      <c r="BT8" s="395"/>
      <c r="BU8" s="396"/>
      <c r="BV8" s="394">
        <v>1711265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1.17</v>
      </c>
      <c r="CU8" s="435"/>
      <c r="CV8" s="435"/>
      <c r="CW8" s="435"/>
      <c r="CX8" s="435"/>
      <c r="CY8" s="435"/>
      <c r="CZ8" s="435"/>
      <c r="DA8" s="436"/>
      <c r="DB8" s="434">
        <v>1.1599999999999999</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72458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98</v>
      </c>
      <c r="AV9" s="427"/>
      <c r="AW9" s="427"/>
      <c r="AX9" s="427"/>
      <c r="AY9" s="428" t="s">
        <v>111</v>
      </c>
      <c r="AZ9" s="429"/>
      <c r="BA9" s="429"/>
      <c r="BB9" s="429"/>
      <c r="BC9" s="429"/>
      <c r="BD9" s="429"/>
      <c r="BE9" s="429"/>
      <c r="BF9" s="429"/>
      <c r="BG9" s="429"/>
      <c r="BH9" s="429"/>
      <c r="BI9" s="429"/>
      <c r="BJ9" s="429"/>
      <c r="BK9" s="429"/>
      <c r="BL9" s="429"/>
      <c r="BM9" s="430"/>
      <c r="BN9" s="394">
        <v>413107</v>
      </c>
      <c r="BO9" s="395"/>
      <c r="BP9" s="395"/>
      <c r="BQ9" s="395"/>
      <c r="BR9" s="395"/>
      <c r="BS9" s="395"/>
      <c r="BT9" s="395"/>
      <c r="BU9" s="396"/>
      <c r="BV9" s="394">
        <v>-1377923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3.9</v>
      </c>
      <c r="CU9" s="392"/>
      <c r="CV9" s="392"/>
      <c r="CW9" s="392"/>
      <c r="CX9" s="392"/>
      <c r="CY9" s="392"/>
      <c r="CZ9" s="392"/>
      <c r="DA9" s="393"/>
      <c r="DB9" s="391">
        <v>4.4000000000000004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71346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19433</v>
      </c>
      <c r="BO10" s="395"/>
      <c r="BP10" s="395"/>
      <c r="BQ10" s="395"/>
      <c r="BR10" s="395"/>
      <c r="BS10" s="395"/>
      <c r="BT10" s="395"/>
      <c r="BU10" s="396"/>
      <c r="BV10" s="394">
        <v>8945</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72242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448659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65731</v>
      </c>
      <c r="S13" s="479"/>
      <c r="T13" s="479"/>
      <c r="U13" s="479"/>
      <c r="V13" s="480"/>
      <c r="W13" s="410" t="s">
        <v>131</v>
      </c>
      <c r="X13" s="411"/>
      <c r="Y13" s="411"/>
      <c r="Z13" s="411"/>
      <c r="AA13" s="411"/>
      <c r="AB13" s="401"/>
      <c r="AC13" s="445">
        <v>1386</v>
      </c>
      <c r="AD13" s="446"/>
      <c r="AE13" s="446"/>
      <c r="AF13" s="446"/>
      <c r="AG13" s="488"/>
      <c r="AH13" s="445">
        <v>1577</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432540</v>
      </c>
      <c r="BO13" s="395"/>
      <c r="BP13" s="395"/>
      <c r="BQ13" s="395"/>
      <c r="BR13" s="395"/>
      <c r="BS13" s="395"/>
      <c r="BT13" s="395"/>
      <c r="BU13" s="396"/>
      <c r="BV13" s="394">
        <v>-1817637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3.7</v>
      </c>
      <c r="CU13" s="392"/>
      <c r="CV13" s="392"/>
      <c r="CW13" s="392"/>
      <c r="CX13" s="392"/>
      <c r="CY13" s="392"/>
      <c r="CZ13" s="392"/>
      <c r="DA13" s="393"/>
      <c r="DB13" s="391">
        <v>3.1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72534</v>
      </c>
      <c r="S14" s="479"/>
      <c r="T14" s="479"/>
      <c r="U14" s="479"/>
      <c r="V14" s="480"/>
      <c r="W14" s="384"/>
      <c r="X14" s="385"/>
      <c r="Y14" s="385"/>
      <c r="Z14" s="385"/>
      <c r="AA14" s="385"/>
      <c r="AB14" s="374"/>
      <c r="AC14" s="481">
        <v>3.8</v>
      </c>
      <c r="AD14" s="482"/>
      <c r="AE14" s="482"/>
      <c r="AF14" s="482"/>
      <c r="AG14" s="483"/>
      <c r="AH14" s="481">
        <v>4.2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2.8</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66253</v>
      </c>
      <c r="S15" s="479"/>
      <c r="T15" s="479"/>
      <c r="U15" s="479"/>
      <c r="V15" s="480"/>
      <c r="W15" s="410" t="s">
        <v>137</v>
      </c>
      <c r="X15" s="411"/>
      <c r="Y15" s="411"/>
      <c r="Z15" s="411"/>
      <c r="AA15" s="411"/>
      <c r="AB15" s="401"/>
      <c r="AC15" s="445">
        <v>17797</v>
      </c>
      <c r="AD15" s="446"/>
      <c r="AE15" s="446"/>
      <c r="AF15" s="446"/>
      <c r="AG15" s="488"/>
      <c r="AH15" s="445">
        <v>18303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15053224</v>
      </c>
      <c r="BO15" s="358"/>
      <c r="BP15" s="358"/>
      <c r="BQ15" s="358"/>
      <c r="BR15" s="358"/>
      <c r="BS15" s="358"/>
      <c r="BT15" s="358"/>
      <c r="BU15" s="359"/>
      <c r="BV15" s="357">
        <v>15700444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48.3</v>
      </c>
      <c r="AD16" s="482"/>
      <c r="AE16" s="482"/>
      <c r="AF16" s="482"/>
      <c r="AG16" s="483"/>
      <c r="AH16" s="481">
        <v>49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12969000</v>
      </c>
      <c r="BO16" s="395"/>
      <c r="BP16" s="395"/>
      <c r="BQ16" s="395"/>
      <c r="BR16" s="395"/>
      <c r="BS16" s="395"/>
      <c r="BT16" s="395"/>
      <c r="BU16" s="396"/>
      <c r="BV16" s="394">
        <v>12618072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17629</v>
      </c>
      <c r="AD17" s="446"/>
      <c r="AE17" s="446"/>
      <c r="AF17" s="446"/>
      <c r="AG17" s="488"/>
      <c r="AH17" s="445">
        <v>17484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19414660</v>
      </c>
      <c r="BO17" s="395"/>
      <c r="BP17" s="395"/>
      <c r="BQ17" s="395"/>
      <c r="BR17" s="395"/>
      <c r="BS17" s="395"/>
      <c r="BT17" s="395"/>
      <c r="BU17" s="396"/>
      <c r="BV17" s="394">
        <v>20256863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36.68</v>
      </c>
      <c r="M18" s="518"/>
      <c r="N18" s="518"/>
      <c r="O18" s="518"/>
      <c r="P18" s="518"/>
      <c r="Q18" s="518"/>
      <c r="R18" s="519"/>
      <c r="S18" s="519"/>
      <c r="T18" s="519"/>
      <c r="U18" s="519"/>
      <c r="V18" s="520"/>
      <c r="W18" s="412"/>
      <c r="X18" s="413"/>
      <c r="Y18" s="413"/>
      <c r="Z18" s="413"/>
      <c r="AA18" s="413"/>
      <c r="AB18" s="404"/>
      <c r="AC18" s="521">
        <v>47.9</v>
      </c>
      <c r="AD18" s="522"/>
      <c r="AE18" s="522"/>
      <c r="AF18" s="522"/>
      <c r="AG18" s="523"/>
      <c r="AH18" s="521">
        <v>46.8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19685317</v>
      </c>
      <c r="BO18" s="395"/>
      <c r="BP18" s="395"/>
      <c r="BQ18" s="395"/>
      <c r="BR18" s="395"/>
      <c r="BS18" s="395"/>
      <c r="BT18" s="395"/>
      <c r="BU18" s="396"/>
      <c r="BV18" s="394">
        <v>18943443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1975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28591984</v>
      </c>
      <c r="BO19" s="395"/>
      <c r="BP19" s="395"/>
      <c r="BQ19" s="395"/>
      <c r="BR19" s="395"/>
      <c r="BS19" s="395"/>
      <c r="BT19" s="395"/>
      <c r="BU19" s="396"/>
      <c r="BV19" s="394">
        <v>27806077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28277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8056355</v>
      </c>
      <c r="BO22" s="358"/>
      <c r="BP22" s="358"/>
      <c r="BQ22" s="358"/>
      <c r="BR22" s="358"/>
      <c r="BS22" s="358"/>
      <c r="BT22" s="358"/>
      <c r="BU22" s="359"/>
      <c r="BV22" s="357">
        <v>8191053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4055628</v>
      </c>
      <c r="BO23" s="395"/>
      <c r="BP23" s="395"/>
      <c r="BQ23" s="395"/>
      <c r="BR23" s="395"/>
      <c r="BS23" s="395"/>
      <c r="BT23" s="395"/>
      <c r="BU23" s="396"/>
      <c r="BV23" s="394">
        <v>4616239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10030</v>
      </c>
      <c r="R24" s="446"/>
      <c r="S24" s="446"/>
      <c r="T24" s="446"/>
      <c r="U24" s="446"/>
      <c r="V24" s="488"/>
      <c r="W24" s="540"/>
      <c r="X24" s="541"/>
      <c r="Y24" s="542"/>
      <c r="Z24" s="444" t="s">
        <v>162</v>
      </c>
      <c r="AA24" s="424"/>
      <c r="AB24" s="424"/>
      <c r="AC24" s="424"/>
      <c r="AD24" s="424"/>
      <c r="AE24" s="424"/>
      <c r="AF24" s="424"/>
      <c r="AG24" s="425"/>
      <c r="AH24" s="445">
        <v>429</v>
      </c>
      <c r="AI24" s="446"/>
      <c r="AJ24" s="446"/>
      <c r="AK24" s="446"/>
      <c r="AL24" s="488"/>
      <c r="AM24" s="445">
        <v>1368939</v>
      </c>
      <c r="AN24" s="446"/>
      <c r="AO24" s="446"/>
      <c r="AP24" s="446"/>
      <c r="AQ24" s="446"/>
      <c r="AR24" s="488"/>
      <c r="AS24" s="445">
        <v>3191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7167636</v>
      </c>
      <c r="BO24" s="395"/>
      <c r="BP24" s="395"/>
      <c r="BQ24" s="395"/>
      <c r="BR24" s="395"/>
      <c r="BS24" s="395"/>
      <c r="BT24" s="395"/>
      <c r="BU24" s="396"/>
      <c r="BV24" s="394">
        <v>7154158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8220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1171086</v>
      </c>
      <c r="BO25" s="358"/>
      <c r="BP25" s="358"/>
      <c r="BQ25" s="358"/>
      <c r="BR25" s="358"/>
      <c r="BS25" s="358"/>
      <c r="BT25" s="358"/>
      <c r="BU25" s="359"/>
      <c r="BV25" s="357">
        <v>1151672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7150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5430</v>
      </c>
      <c r="R27" s="446"/>
      <c r="S27" s="446"/>
      <c r="T27" s="446"/>
      <c r="U27" s="446"/>
      <c r="V27" s="488"/>
      <c r="W27" s="540"/>
      <c r="X27" s="541"/>
      <c r="Y27" s="542"/>
      <c r="Z27" s="444" t="s">
        <v>171</v>
      </c>
      <c r="AA27" s="424"/>
      <c r="AB27" s="424"/>
      <c r="AC27" s="424"/>
      <c r="AD27" s="424"/>
      <c r="AE27" s="424"/>
      <c r="AF27" s="424"/>
      <c r="AG27" s="425"/>
      <c r="AH27" s="445">
        <v>42</v>
      </c>
      <c r="AI27" s="446"/>
      <c r="AJ27" s="446"/>
      <c r="AK27" s="446"/>
      <c r="AL27" s="488"/>
      <c r="AM27" s="445">
        <v>131390</v>
      </c>
      <c r="AN27" s="446"/>
      <c r="AO27" s="446"/>
      <c r="AP27" s="446"/>
      <c r="AQ27" s="446"/>
      <c r="AR27" s="488"/>
      <c r="AS27" s="445">
        <v>3128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5030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5990121</v>
      </c>
      <c r="BO28" s="358"/>
      <c r="BP28" s="358"/>
      <c r="BQ28" s="358"/>
      <c r="BR28" s="358"/>
      <c r="BS28" s="358"/>
      <c r="BT28" s="358"/>
      <c r="BU28" s="359"/>
      <c r="BV28" s="357">
        <v>5970688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20</v>
      </c>
      <c r="M29" s="446"/>
      <c r="N29" s="446"/>
      <c r="O29" s="446"/>
      <c r="P29" s="488"/>
      <c r="Q29" s="445">
        <v>4480</v>
      </c>
      <c r="R29" s="446"/>
      <c r="S29" s="446"/>
      <c r="T29" s="446"/>
      <c r="U29" s="446"/>
      <c r="V29" s="488"/>
      <c r="W29" s="543"/>
      <c r="X29" s="544"/>
      <c r="Y29" s="545"/>
      <c r="Z29" s="444" t="s">
        <v>177</v>
      </c>
      <c r="AA29" s="424"/>
      <c r="AB29" s="424"/>
      <c r="AC29" s="424"/>
      <c r="AD29" s="424"/>
      <c r="AE29" s="424"/>
      <c r="AF29" s="424"/>
      <c r="AG29" s="425"/>
      <c r="AH29" s="445">
        <v>471</v>
      </c>
      <c r="AI29" s="446"/>
      <c r="AJ29" s="446"/>
      <c r="AK29" s="446"/>
      <c r="AL29" s="488"/>
      <c r="AM29" s="445">
        <v>1500329</v>
      </c>
      <c r="AN29" s="446"/>
      <c r="AO29" s="446"/>
      <c r="AP29" s="446"/>
      <c r="AQ29" s="446"/>
      <c r="AR29" s="488"/>
      <c r="AS29" s="445">
        <v>3185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6808</v>
      </c>
      <c r="BO29" s="395"/>
      <c r="BP29" s="395"/>
      <c r="BQ29" s="395"/>
      <c r="BR29" s="395"/>
      <c r="BS29" s="395"/>
      <c r="BT29" s="395"/>
      <c r="BU29" s="396"/>
      <c r="BV29" s="394">
        <v>6782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2312811</v>
      </c>
      <c r="BO30" s="514"/>
      <c r="BP30" s="514"/>
      <c r="BQ30" s="514"/>
      <c r="BR30" s="514"/>
      <c r="BS30" s="514"/>
      <c r="BT30" s="514"/>
      <c r="BU30" s="515"/>
      <c r="BV30" s="513">
        <v>2084246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衣浦衛生組合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㈱ヘキナンシティカンパニー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訪問看護事業特別会計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介護保険（保険事業勘定）特別会計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衣浦東部広域連合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碧南市土地開発公社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介護保険（介護サービス事業勘定）特別会計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愛知県後期高齢者医療広域連合（一般会計）</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㈶碧南市健康増進会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後期高齢者医療保険特別会計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愛知県後期高齢者医療広域連合（後期高齢者医療特別会計）</v>
      </c>
      <c r="BZ37" s="585"/>
      <c r="CA37" s="585"/>
      <c r="CB37" s="585"/>
      <c r="CC37" s="585"/>
      <c r="CD37" s="585"/>
      <c r="CE37" s="585"/>
      <c r="CF37" s="585"/>
      <c r="CG37" s="585"/>
      <c r="CH37" s="585"/>
      <c r="CI37" s="585"/>
      <c r="CJ37" s="585"/>
      <c r="CK37" s="585"/>
      <c r="CL37" s="585"/>
      <c r="CM37" s="585"/>
      <c r="CN37" s="163"/>
      <c r="CO37" s="584">
        <f t="shared" si="3"/>
        <v>17</v>
      </c>
      <c r="CP37" s="584"/>
      <c r="CQ37" s="585" t="str">
        <f>IF('各会計、関係団体の財政状況及び健全化判断比率'!BS10="","",'各会計、関係団体の財政状況及び健全化判断比率'!BS10)</f>
        <v>㈶衣浦港福祉協会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m1KBrDRpylap3AA9fcCNtaNq/OyVm1Hcacvhbuy6iNdN6keCo/E3BsN5f55tDRu4vjkqw8QR1O0M24PBu7spBQ==" saltValue="6XGCs6fjygNaq7oyspar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14.07</v>
      </c>
      <c r="G34" s="33">
        <v>15.01</v>
      </c>
      <c r="H34" s="33">
        <v>16.71</v>
      </c>
      <c r="I34" s="33">
        <v>8.06</v>
      </c>
      <c r="J34" s="34">
        <v>10.63</v>
      </c>
      <c r="K34" s="22"/>
      <c r="L34" s="22"/>
      <c r="M34" s="22"/>
      <c r="N34" s="22"/>
      <c r="O34" s="22"/>
      <c r="P34" s="22"/>
    </row>
    <row r="35" spans="1:16" ht="39" customHeight="1" x14ac:dyDescent="0.2">
      <c r="A35" s="22"/>
      <c r="B35" s="35"/>
      <c r="C35" s="1132" t="s">
        <v>535</v>
      </c>
      <c r="D35" s="1132"/>
      <c r="E35" s="1133"/>
      <c r="F35" s="36">
        <v>14.16</v>
      </c>
      <c r="G35" s="37">
        <v>13.12</v>
      </c>
      <c r="H35" s="37">
        <v>10</v>
      </c>
      <c r="I35" s="37">
        <v>9.14</v>
      </c>
      <c r="J35" s="38">
        <v>9.7100000000000009</v>
      </c>
      <c r="K35" s="22"/>
      <c r="L35" s="22"/>
      <c r="M35" s="22"/>
      <c r="N35" s="22"/>
      <c r="O35" s="22"/>
      <c r="P35" s="22"/>
    </row>
    <row r="36" spans="1:16" ht="39" customHeight="1" x14ac:dyDescent="0.2">
      <c r="A36" s="22"/>
      <c r="B36" s="35"/>
      <c r="C36" s="1132" t="s">
        <v>536</v>
      </c>
      <c r="D36" s="1132"/>
      <c r="E36" s="1133"/>
      <c r="F36" s="36">
        <v>0.6</v>
      </c>
      <c r="G36" s="37">
        <v>8.82</v>
      </c>
      <c r="H36" s="37">
        <v>6.32</v>
      </c>
      <c r="I36" s="37">
        <v>7.33</v>
      </c>
      <c r="J36" s="38">
        <v>4.58</v>
      </c>
      <c r="K36" s="22"/>
      <c r="L36" s="22"/>
      <c r="M36" s="22"/>
      <c r="N36" s="22"/>
      <c r="O36" s="22"/>
      <c r="P36" s="22"/>
    </row>
    <row r="37" spans="1:16" ht="39" customHeight="1" x14ac:dyDescent="0.2">
      <c r="A37" s="22"/>
      <c r="B37" s="35"/>
      <c r="C37" s="1132" t="s">
        <v>537</v>
      </c>
      <c r="D37" s="1132"/>
      <c r="E37" s="1133"/>
      <c r="F37" s="36">
        <v>1.43</v>
      </c>
      <c r="G37" s="37">
        <v>1.71</v>
      </c>
      <c r="H37" s="37">
        <v>1.72</v>
      </c>
      <c r="I37" s="37">
        <v>2.4</v>
      </c>
      <c r="J37" s="38">
        <v>3.93</v>
      </c>
      <c r="K37" s="22"/>
      <c r="L37" s="22"/>
      <c r="M37" s="22"/>
      <c r="N37" s="22"/>
      <c r="O37" s="22"/>
      <c r="P37" s="22"/>
    </row>
    <row r="38" spans="1:16" ht="39" customHeight="1" x14ac:dyDescent="0.2">
      <c r="A38" s="22"/>
      <c r="B38" s="35"/>
      <c r="C38" s="1132" t="s">
        <v>538</v>
      </c>
      <c r="D38" s="1132"/>
      <c r="E38" s="1133"/>
      <c r="F38" s="36">
        <v>1.05</v>
      </c>
      <c r="G38" s="37">
        <v>1.22</v>
      </c>
      <c r="H38" s="37">
        <v>1.46</v>
      </c>
      <c r="I38" s="37">
        <v>1.42</v>
      </c>
      <c r="J38" s="38">
        <v>0.56999999999999995</v>
      </c>
      <c r="K38" s="22"/>
      <c r="L38" s="22"/>
      <c r="M38" s="22"/>
      <c r="N38" s="22"/>
      <c r="O38" s="22"/>
      <c r="P38" s="22"/>
    </row>
    <row r="39" spans="1:16" ht="39" customHeight="1" x14ac:dyDescent="0.2">
      <c r="A39" s="22"/>
      <c r="B39" s="35"/>
      <c r="C39" s="1132" t="s">
        <v>539</v>
      </c>
      <c r="D39" s="1132"/>
      <c r="E39" s="1133"/>
      <c r="F39" s="36">
        <v>0.33</v>
      </c>
      <c r="G39" s="37">
        <v>0.56000000000000005</v>
      </c>
      <c r="H39" s="37">
        <v>0.47</v>
      </c>
      <c r="I39" s="37">
        <v>0.19</v>
      </c>
      <c r="J39" s="38">
        <v>0.33</v>
      </c>
      <c r="K39" s="22"/>
      <c r="L39" s="22"/>
      <c r="M39" s="22"/>
      <c r="N39" s="22"/>
      <c r="O39" s="22"/>
      <c r="P39" s="22"/>
    </row>
    <row r="40" spans="1:16" ht="39" customHeight="1" x14ac:dyDescent="0.2">
      <c r="A40" s="22"/>
      <c r="B40" s="35"/>
      <c r="C40" s="1132" t="s">
        <v>540</v>
      </c>
      <c r="D40" s="1132"/>
      <c r="E40" s="1133"/>
      <c r="F40" s="36">
        <v>0.37</v>
      </c>
      <c r="G40" s="37">
        <v>0.48</v>
      </c>
      <c r="H40" s="37">
        <v>0.49</v>
      </c>
      <c r="I40" s="37">
        <v>0.38</v>
      </c>
      <c r="J40" s="38">
        <v>0.3</v>
      </c>
      <c r="K40" s="22"/>
      <c r="L40" s="22"/>
      <c r="M40" s="22"/>
      <c r="N40" s="22"/>
      <c r="O40" s="22"/>
      <c r="P40" s="22"/>
    </row>
    <row r="41" spans="1:16" ht="39" customHeight="1" x14ac:dyDescent="0.2">
      <c r="A41" s="22"/>
      <c r="B41" s="35"/>
      <c r="C41" s="1132" t="s">
        <v>541</v>
      </c>
      <c r="D41" s="1132"/>
      <c r="E41" s="1133"/>
      <c r="F41" s="36">
        <v>0</v>
      </c>
      <c r="G41" s="37">
        <v>0.06</v>
      </c>
      <c r="H41" s="37">
        <v>0.15</v>
      </c>
      <c r="I41" s="37">
        <v>0.14000000000000001</v>
      </c>
      <c r="J41" s="38">
        <v>0.15</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v>0.01</v>
      </c>
      <c r="G43" s="42">
        <v>0</v>
      </c>
      <c r="H43" s="42">
        <v>0.01</v>
      </c>
      <c r="I43" s="42">
        <v>0.03</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2+KYi6DACbWOQds0/2WkXRUrHtp7JNbckNU1htlnYoKWslEUghuu8gwq7tzshaFTLcRuHxkpp6xeqkKMUnRpQ==" saltValue="ybzHKq7ptgE8VTANivNf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1085</v>
      </c>
      <c r="L45" s="58">
        <v>1148</v>
      </c>
      <c r="M45" s="58">
        <v>1179</v>
      </c>
      <c r="N45" s="58">
        <v>1218</v>
      </c>
      <c r="O45" s="59">
        <v>1108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1754</v>
      </c>
      <c r="L48" s="62">
        <v>1592</v>
      </c>
      <c r="M48" s="62">
        <v>1620</v>
      </c>
      <c r="N48" s="62">
        <v>1500</v>
      </c>
      <c r="O48" s="63">
        <v>1397</v>
      </c>
      <c r="P48" s="46"/>
      <c r="Q48" s="46"/>
      <c r="R48" s="46"/>
      <c r="S48" s="46"/>
      <c r="T48" s="46"/>
      <c r="U48" s="46"/>
    </row>
    <row r="49" spans="1:21" ht="30.75" customHeight="1" x14ac:dyDescent="0.2">
      <c r="A49" s="46"/>
      <c r="B49" s="1140"/>
      <c r="C49" s="1141"/>
      <c r="D49" s="60"/>
      <c r="E49" s="1146" t="s">
        <v>14</v>
      </c>
      <c r="F49" s="1146"/>
      <c r="G49" s="1146"/>
      <c r="H49" s="1146"/>
      <c r="I49" s="1146"/>
      <c r="J49" s="1147"/>
      <c r="K49" s="61">
        <v>179</v>
      </c>
      <c r="L49" s="62">
        <v>153</v>
      </c>
      <c r="M49" s="62">
        <v>221</v>
      </c>
      <c r="N49" s="62">
        <v>295</v>
      </c>
      <c r="O49" s="63">
        <v>303</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2573</v>
      </c>
      <c r="L52" s="62">
        <v>2498</v>
      </c>
      <c r="M52" s="62">
        <v>2481</v>
      </c>
      <c r="N52" s="62">
        <v>2290</v>
      </c>
      <c r="O52" s="63">
        <v>2087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445</v>
      </c>
      <c r="L53" s="67">
        <v>395</v>
      </c>
      <c r="M53" s="67">
        <v>539</v>
      </c>
      <c r="N53" s="67">
        <v>723</v>
      </c>
      <c r="O53" s="68">
        <v>721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549</v>
      </c>
      <c r="L58" s="82" t="s">
        <v>489</v>
      </c>
      <c r="M58" s="82" t="s">
        <v>489</v>
      </c>
      <c r="N58" s="82" t="s">
        <v>489</v>
      </c>
      <c r="O58" s="83" t="s">
        <v>489</v>
      </c>
    </row>
    <row r="59" spans="1:21" ht="31.5" customHeight="1" x14ac:dyDescent="0.2">
      <c r="B59" s="1156"/>
      <c r="C59" s="1157"/>
      <c r="D59" s="1163" t="s">
        <v>26</v>
      </c>
      <c r="E59" s="1164"/>
      <c r="F59" s="1164"/>
      <c r="G59" s="1164"/>
      <c r="H59" s="1164"/>
      <c r="I59" s="1164"/>
      <c r="J59" s="1165"/>
      <c r="K59" s="84" t="s">
        <v>489</v>
      </c>
      <c r="L59" s="85" t="s">
        <v>489</v>
      </c>
      <c r="M59" s="85" t="s">
        <v>489</v>
      </c>
      <c r="N59" s="85" t="s">
        <v>489</v>
      </c>
      <c r="O59" s="86" t="s">
        <v>489</v>
      </c>
    </row>
    <row r="60" spans="1:21" ht="31.5" customHeight="1" thickBot="1" x14ac:dyDescent="0.25">
      <c r="B60" s="1158"/>
      <c r="C60" s="1159"/>
      <c r="D60" s="1166" t="s">
        <v>27</v>
      </c>
      <c r="E60" s="1167"/>
      <c r="F60" s="1167"/>
      <c r="G60" s="1167"/>
      <c r="H60" s="1167"/>
      <c r="I60" s="1167"/>
      <c r="J60" s="1168"/>
      <c r="K60" s="87" t="s">
        <v>489</v>
      </c>
      <c r="L60" s="88" t="s">
        <v>489</v>
      </c>
      <c r="M60" s="88" t="s">
        <v>489</v>
      </c>
      <c r="N60" s="88" t="s">
        <v>489</v>
      </c>
      <c r="O60" s="89" t="s">
        <v>489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p+PN0uKt8/JJtONOdUTPhANzmZvYic4Wv30rTTzNXGImMMreyMptIig7nloFx/Ctrws9di0IGBH/clC/5bBew==" saltValue="U/lDK13YcYc/LwQTy7ca5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9115</v>
      </c>
      <c r="J41" s="331">
        <v>8878</v>
      </c>
      <c r="K41" s="331">
        <v>8713</v>
      </c>
      <c r="L41" s="331">
        <v>8191</v>
      </c>
      <c r="M41" s="332">
        <v>8056</v>
      </c>
    </row>
    <row r="42" spans="2:13" ht="27.75" customHeight="1" x14ac:dyDescent="0.2">
      <c r="B42" s="1171"/>
      <c r="C42" s="1172"/>
      <c r="D42" s="104"/>
      <c r="E42" s="1177" t="s">
        <v>32</v>
      </c>
      <c r="F42" s="1177"/>
      <c r="G42" s="1177"/>
      <c r="H42" s="1178"/>
      <c r="I42" s="333">
        <v>642</v>
      </c>
      <c r="J42" s="334">
        <v>622</v>
      </c>
      <c r="K42" s="334">
        <v>722</v>
      </c>
      <c r="L42" s="334">
        <v>775</v>
      </c>
      <c r="M42" s="335">
        <v>644</v>
      </c>
    </row>
    <row r="43" spans="2:13" ht="27.75" customHeight="1" x14ac:dyDescent="0.2">
      <c r="B43" s="1171"/>
      <c r="C43" s="1172"/>
      <c r="D43" s="104"/>
      <c r="E43" s="1177" t="s">
        <v>33</v>
      </c>
      <c r="F43" s="1177"/>
      <c r="G43" s="1177"/>
      <c r="H43" s="1178"/>
      <c r="I43" s="333">
        <v>14986</v>
      </c>
      <c r="J43" s="334">
        <v>15551</v>
      </c>
      <c r="K43" s="334">
        <v>15697</v>
      </c>
      <c r="L43" s="334">
        <v>15611</v>
      </c>
      <c r="M43" s="335">
        <v>15677</v>
      </c>
    </row>
    <row r="44" spans="2:13" ht="27.75" customHeight="1" x14ac:dyDescent="0.2">
      <c r="B44" s="1171"/>
      <c r="C44" s="1172"/>
      <c r="D44" s="104"/>
      <c r="E44" s="1177" t="s">
        <v>34</v>
      </c>
      <c r="F44" s="1177"/>
      <c r="G44" s="1177"/>
      <c r="H44" s="1178"/>
      <c r="I44" s="333">
        <v>2282</v>
      </c>
      <c r="J44" s="334">
        <v>2405</v>
      </c>
      <c r="K44" s="334">
        <v>2312</v>
      </c>
      <c r="L44" s="334">
        <v>2171</v>
      </c>
      <c r="M44" s="335">
        <v>1991</v>
      </c>
    </row>
    <row r="45" spans="2:13" ht="27.75" customHeight="1" x14ac:dyDescent="0.2">
      <c r="B45" s="1171"/>
      <c r="C45" s="1172"/>
      <c r="D45" s="104"/>
      <c r="E45" s="1177" t="s">
        <v>35</v>
      </c>
      <c r="F45" s="1177"/>
      <c r="G45" s="1177"/>
      <c r="H45" s="1178"/>
      <c r="I45" s="333">
        <v>3088</v>
      </c>
      <c r="J45" s="334">
        <v>3097</v>
      </c>
      <c r="K45" s="334">
        <v>3125</v>
      </c>
      <c r="L45" s="334">
        <v>3266</v>
      </c>
      <c r="M45" s="335">
        <v>3177</v>
      </c>
    </row>
    <row r="46" spans="2:13" ht="27.75" customHeight="1" x14ac:dyDescent="0.2">
      <c r="B46" s="1171"/>
      <c r="C46" s="1172"/>
      <c r="D46" s="105"/>
      <c r="E46" s="1177" t="s">
        <v>36</v>
      </c>
      <c r="F46" s="1177"/>
      <c r="G46" s="1177"/>
      <c r="H46" s="1178"/>
      <c r="I46" s="333">
        <v>1099</v>
      </c>
      <c r="J46" s="334">
        <v>1079</v>
      </c>
      <c r="K46" s="334">
        <v>1111</v>
      </c>
      <c r="L46" s="334">
        <v>1065</v>
      </c>
      <c r="M46" s="335">
        <v>1032</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7886</v>
      </c>
      <c r="J50" s="334">
        <v>8516</v>
      </c>
      <c r="K50" s="334">
        <v>8701</v>
      </c>
      <c r="L50" s="334">
        <v>8468</v>
      </c>
      <c r="M50" s="335">
        <v>8763</v>
      </c>
    </row>
    <row r="51" spans="2:13" ht="27.75" customHeight="1" x14ac:dyDescent="0.2">
      <c r="B51" s="1171"/>
      <c r="C51" s="1172"/>
      <c r="D51" s="104"/>
      <c r="E51" s="1177" t="s">
        <v>42</v>
      </c>
      <c r="F51" s="1177"/>
      <c r="G51" s="1177"/>
      <c r="H51" s="1178"/>
      <c r="I51" s="333">
        <v>10450</v>
      </c>
      <c r="J51" s="334">
        <v>9916</v>
      </c>
      <c r="K51" s="334">
        <v>9092</v>
      </c>
      <c r="L51" s="334">
        <v>8809</v>
      </c>
      <c r="M51" s="335">
        <v>8800</v>
      </c>
    </row>
    <row r="52" spans="2:13" ht="27.75" customHeight="1" x14ac:dyDescent="0.2">
      <c r="B52" s="1173"/>
      <c r="C52" s="1174"/>
      <c r="D52" s="104"/>
      <c r="E52" s="1177" t="s">
        <v>43</v>
      </c>
      <c r="F52" s="1177"/>
      <c r="G52" s="1177"/>
      <c r="H52" s="1178"/>
      <c r="I52" s="333">
        <v>13848</v>
      </c>
      <c r="J52" s="334">
        <v>13790</v>
      </c>
      <c r="K52" s="334">
        <v>13521</v>
      </c>
      <c r="L52" s="334">
        <v>13267</v>
      </c>
      <c r="M52" s="335">
        <v>14214</v>
      </c>
    </row>
    <row r="53" spans="2:13" ht="27.75" customHeight="1" thickBot="1" x14ac:dyDescent="0.25">
      <c r="B53" s="1184" t="s">
        <v>19</v>
      </c>
      <c r="C53" s="1185"/>
      <c r="D53" s="108"/>
      <c r="E53" s="1186" t="s">
        <v>44</v>
      </c>
      <c r="F53" s="1186"/>
      <c r="G53" s="1186"/>
      <c r="H53" s="1187"/>
      <c r="I53" s="336">
        <v>-974</v>
      </c>
      <c r="J53" s="337">
        <v>-591</v>
      </c>
      <c r="K53" s="337">
        <v>365</v>
      </c>
      <c r="L53" s="337">
        <v>536</v>
      </c>
      <c r="M53" s="338">
        <v>-1199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BTgcxaobfsd7XB4YccWfmqKPdWlISHvR756MceM04o7YK4a5vnZToELDzVbjTo7gSOEHkkVCwepZ9/BOCOo6eQ==" saltValue="J639LDlOyySYw7g4EkoR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6410</v>
      </c>
      <c r="G55" s="339">
        <v>5971</v>
      </c>
      <c r="H55" s="340">
        <v>5990</v>
      </c>
    </row>
    <row r="56" spans="2:8" ht="52.5" customHeight="1" x14ac:dyDescent="0.2">
      <c r="B56" s="120"/>
      <c r="C56" s="1198" t="s">
        <v>47</v>
      </c>
      <c r="D56" s="1198"/>
      <c r="E56" s="1199"/>
      <c r="F56" s="341">
        <v>7</v>
      </c>
      <c r="G56" s="341">
        <v>7</v>
      </c>
      <c r="H56" s="342">
        <v>7</v>
      </c>
    </row>
    <row r="57" spans="2:8" ht="53.25" customHeight="1" x14ac:dyDescent="0.2">
      <c r="B57" s="120"/>
      <c r="C57" s="1200" t="s">
        <v>48</v>
      </c>
      <c r="D57" s="1200"/>
      <c r="E57" s="1201"/>
      <c r="F57" s="343">
        <v>1880</v>
      </c>
      <c r="G57" s="343">
        <v>2084</v>
      </c>
      <c r="H57" s="344">
        <v>2313</v>
      </c>
    </row>
    <row r="58" spans="2:8" ht="45.75" customHeight="1" x14ac:dyDescent="0.2">
      <c r="B58" s="121"/>
      <c r="C58" s="1188" t="s">
        <v>561</v>
      </c>
      <c r="D58" s="1189"/>
      <c r="E58" s="1190"/>
      <c r="F58" s="345">
        <v>1040</v>
      </c>
      <c r="G58" s="345">
        <v>1149</v>
      </c>
      <c r="H58" s="346">
        <v>1363</v>
      </c>
    </row>
    <row r="59" spans="2:8" ht="45.75" customHeight="1" x14ac:dyDescent="0.2">
      <c r="B59" s="121"/>
      <c r="C59" s="1188" t="s">
        <v>565</v>
      </c>
      <c r="D59" s="1189"/>
      <c r="E59" s="1190"/>
      <c r="F59" s="345">
        <v>315</v>
      </c>
      <c r="G59" s="345">
        <v>314</v>
      </c>
      <c r="H59" s="346">
        <v>313</v>
      </c>
    </row>
    <row r="60" spans="2:8" ht="45.75" customHeight="1" x14ac:dyDescent="0.2">
      <c r="B60" s="121"/>
      <c r="C60" s="1188" t="s">
        <v>562</v>
      </c>
      <c r="D60" s="1189"/>
      <c r="E60" s="1190"/>
      <c r="F60" s="345">
        <v>172</v>
      </c>
      <c r="G60" s="345">
        <v>167</v>
      </c>
      <c r="H60" s="346">
        <v>164</v>
      </c>
    </row>
    <row r="61" spans="2:8" ht="45.75" customHeight="1" x14ac:dyDescent="0.2">
      <c r="B61" s="121"/>
      <c r="C61" s="1188" t="s">
        <v>564</v>
      </c>
      <c r="D61" s="1189"/>
      <c r="E61" s="1190"/>
      <c r="F61" s="345">
        <v>0</v>
      </c>
      <c r="G61" s="345">
        <v>100</v>
      </c>
      <c r="H61" s="346">
        <v>125</v>
      </c>
    </row>
    <row r="62" spans="2:8" ht="45.75" customHeight="1" thickBot="1" x14ac:dyDescent="0.25">
      <c r="B62" s="122"/>
      <c r="C62" s="1191" t="s">
        <v>563</v>
      </c>
      <c r="D62" s="1192"/>
      <c r="E62" s="1193"/>
      <c r="F62" s="347">
        <v>111</v>
      </c>
      <c r="G62" s="347">
        <v>111</v>
      </c>
      <c r="H62" s="348">
        <v>111</v>
      </c>
    </row>
    <row r="63" spans="2:8" ht="52.5" customHeight="1" thickBot="1" x14ac:dyDescent="0.25">
      <c r="B63" s="123"/>
      <c r="C63" s="1194" t="s">
        <v>49</v>
      </c>
      <c r="D63" s="1194"/>
      <c r="E63" s="1195"/>
      <c r="F63" s="349">
        <v>8297</v>
      </c>
      <c r="G63" s="349">
        <v>8062</v>
      </c>
      <c r="H63" s="350">
        <v>8310</v>
      </c>
    </row>
    <row r="64" spans="2:8" ht="13" x14ac:dyDescent="0.2"/>
  </sheetData>
  <sheetProtection algorithmName="SHA-512" hashValue="v3QkCZmqFtP0+rSawd5y1p7LLp2CtCB34uo1srtGGbs2fR7IJ4uo41eisBUEVJIjnTVEVMFY56GETMezakD0Xg==" saltValue="1KZqiAmblJvw4Z6/lsy4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33962</v>
      </c>
      <c r="E3" s="142"/>
      <c r="F3" s="143">
        <v>63812</v>
      </c>
      <c r="G3" s="144"/>
      <c r="H3" s="145"/>
    </row>
    <row r="4" spans="1:8" x14ac:dyDescent="0.2">
      <c r="A4" s="146"/>
      <c r="B4" s="147"/>
      <c r="C4" s="148"/>
      <c r="D4" s="149">
        <v>18694</v>
      </c>
      <c r="E4" s="150"/>
      <c r="F4" s="151">
        <v>33848</v>
      </c>
      <c r="G4" s="152"/>
      <c r="H4" s="153"/>
    </row>
    <row r="5" spans="1:8" x14ac:dyDescent="0.2">
      <c r="A5" s="134" t="s">
        <v>521</v>
      </c>
      <c r="B5" s="139"/>
      <c r="C5" s="140"/>
      <c r="D5" s="141">
        <v>32307</v>
      </c>
      <c r="E5" s="142"/>
      <c r="F5" s="143">
        <v>54225</v>
      </c>
      <c r="G5" s="144"/>
      <c r="H5" s="145"/>
    </row>
    <row r="6" spans="1:8" x14ac:dyDescent="0.2">
      <c r="A6" s="146"/>
      <c r="B6" s="147"/>
      <c r="C6" s="148"/>
      <c r="D6" s="149">
        <v>20120</v>
      </c>
      <c r="E6" s="150"/>
      <c r="F6" s="151">
        <v>27337</v>
      </c>
      <c r="G6" s="152"/>
      <c r="H6" s="153"/>
    </row>
    <row r="7" spans="1:8" x14ac:dyDescent="0.2">
      <c r="A7" s="134" t="s">
        <v>522</v>
      </c>
      <c r="B7" s="139"/>
      <c r="C7" s="140"/>
      <c r="D7" s="141">
        <v>37784</v>
      </c>
      <c r="E7" s="142"/>
      <c r="F7" s="143">
        <v>54016</v>
      </c>
      <c r="G7" s="144"/>
      <c r="H7" s="145"/>
    </row>
    <row r="8" spans="1:8" x14ac:dyDescent="0.2">
      <c r="A8" s="146"/>
      <c r="B8" s="147"/>
      <c r="C8" s="148"/>
      <c r="D8" s="149">
        <v>23098</v>
      </c>
      <c r="E8" s="150"/>
      <c r="F8" s="151">
        <v>28078</v>
      </c>
      <c r="G8" s="152"/>
      <c r="H8" s="153"/>
    </row>
    <row r="9" spans="1:8" x14ac:dyDescent="0.2">
      <c r="A9" s="134" t="s">
        <v>523</v>
      </c>
      <c r="B9" s="139"/>
      <c r="C9" s="140"/>
      <c r="D9" s="141">
        <v>28151</v>
      </c>
      <c r="E9" s="142"/>
      <c r="F9" s="143">
        <v>52786</v>
      </c>
      <c r="G9" s="144"/>
      <c r="H9" s="145"/>
    </row>
    <row r="10" spans="1:8" x14ac:dyDescent="0.2">
      <c r="A10" s="146"/>
      <c r="B10" s="147"/>
      <c r="C10" s="148"/>
      <c r="D10" s="149">
        <v>19826</v>
      </c>
      <c r="E10" s="150"/>
      <c r="F10" s="151">
        <v>28742</v>
      </c>
      <c r="G10" s="152"/>
      <c r="H10" s="153"/>
    </row>
    <row r="11" spans="1:8" x14ac:dyDescent="0.2">
      <c r="A11" s="134" t="s">
        <v>524</v>
      </c>
      <c r="B11" s="139"/>
      <c r="C11" s="140"/>
      <c r="D11" s="141">
        <v>37564</v>
      </c>
      <c r="E11" s="142"/>
      <c r="F11" s="143">
        <v>58465</v>
      </c>
      <c r="G11" s="144"/>
      <c r="H11" s="145"/>
    </row>
    <row r="12" spans="1:8" x14ac:dyDescent="0.2">
      <c r="A12" s="146"/>
      <c r="B12" s="147"/>
      <c r="C12" s="154"/>
      <c r="D12" s="149">
        <v>25059</v>
      </c>
      <c r="E12" s="150"/>
      <c r="F12" s="151">
        <v>34452</v>
      </c>
      <c r="G12" s="152"/>
      <c r="H12" s="153"/>
    </row>
    <row r="13" spans="1:8" x14ac:dyDescent="0.2">
      <c r="A13" s="134"/>
      <c r="B13" s="139"/>
      <c r="C13" s="140"/>
      <c r="D13" s="141">
        <v>33954</v>
      </c>
      <c r="E13" s="142"/>
      <c r="F13" s="143">
        <v>56661</v>
      </c>
      <c r="G13" s="155"/>
      <c r="H13" s="145"/>
    </row>
    <row r="14" spans="1:8" x14ac:dyDescent="0.2">
      <c r="A14" s="146"/>
      <c r="B14" s="147"/>
      <c r="C14" s="148"/>
      <c r="D14" s="149">
        <v>21359</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14.45</v>
      </c>
      <c r="C19" s="156">
        <f>ROUND(VALUE(SUBSTITUTE(実質収支比率等に係る経年分析!G$48,"▲","-")),2)</f>
        <v>15.5</v>
      </c>
      <c r="D19" s="156">
        <f>ROUND(VALUE(SUBSTITUTE(実質収支比率等に係る経年分析!H$48,"▲","-")),2)</f>
        <v>17.21</v>
      </c>
      <c r="E19" s="156">
        <f>ROUND(VALUE(SUBSTITUTE(実質収支比率等に係る経年分析!I$48,"▲","-")),2)</f>
        <v>8.4499999999999993</v>
      </c>
      <c r="F19" s="156">
        <f>ROUND(VALUE(SUBSTITUTE(実質収支比率等に係る経年分析!J$48,"▲","-")),2)</f>
        <v>10.94</v>
      </c>
    </row>
    <row r="20" spans="1:11" x14ac:dyDescent="0.2">
      <c r="A20" s="156" t="s">
        <v>53</v>
      </c>
      <c r="B20" s="156">
        <f>ROUND(VALUE(SUBSTITUTE(実質収支比率等に係る経年分析!F$47,"▲","-")),2)</f>
        <v>31.83</v>
      </c>
      <c r="C20" s="156">
        <f>ROUND(VALUE(SUBSTITUTE(実質収支比率等に係る経年分析!G$47,"▲","-")),2)</f>
        <v>32.17</v>
      </c>
      <c r="D20" s="156">
        <f>ROUND(VALUE(SUBSTITUTE(実質収支比率等に係る経年分析!H$47,"▲","-")),2)</f>
        <v>35.71</v>
      </c>
      <c r="E20" s="156">
        <f>ROUND(VALUE(SUBSTITUTE(実質収支比率等に係る経年分析!I$47,"▲","-")),2)</f>
        <v>29.47</v>
      </c>
      <c r="F20" s="156">
        <f>ROUND(VALUE(SUBSTITUTE(実質収支比率等に係る経年分析!J$47,"▲","-")),2)</f>
        <v>30.85</v>
      </c>
    </row>
    <row r="21" spans="1:11" x14ac:dyDescent="0.2">
      <c r="A21" s="156" t="s">
        <v>54</v>
      </c>
      <c r="B21" s="156">
        <f>IF(ISNUMBER(VALUE(SUBSTITUTE(実質収支比率等に係る経年分析!F$49,"▲","-"))),ROUND(VALUE(SUBSTITUTE(実質収支比率等に係る経年分析!F$49,"▲","-")),2),NA())</f>
        <v>6.3</v>
      </c>
      <c r="C21" s="156">
        <f>IF(ISNUMBER(VALUE(SUBSTITUTE(実質収支比率等に係る経年分析!G$49,"▲","-"))),ROUND(VALUE(SUBSTITUTE(実質収支比率等に係る経年分析!G$49,"▲","-")),2),NA())</f>
        <v>-0.24</v>
      </c>
      <c r="D21" s="156">
        <f>IF(ISNUMBER(VALUE(SUBSTITUTE(実質収支比率等に係る経年分析!H$49,"▲","-"))),ROUND(VALUE(SUBSTITUTE(実質収支比率等に係る経年分析!H$49,"▲","-")),2),NA())</f>
        <v>3.94</v>
      </c>
      <c r="E21" s="156">
        <f>IF(ISNUMBER(VALUE(SUBSTITUTE(実質収支比率等に係る経年分析!I$49,"▲","-"))),ROUND(VALUE(SUBSTITUTE(実質収支比率等に係る経年分析!I$49,"▲","-")),2),NA())</f>
        <v>-8.9700000000000006</v>
      </c>
      <c r="F21" s="156">
        <f>IF(ISNUMBER(VALUE(SUBSTITUTE(実質収支比率等に係る経年分析!J$49,"▲","-"))),ROUND(VALUE(SUBSTITUTE(実質収支比率等に係る経年分析!J$49,"▲","-")),2),NA())</f>
        <v>2.23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介護保険（介護サービス事業勘定）特別会計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0.14000000000000001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0.15</v>
      </c>
    </row>
    <row r="30" spans="1:11" x14ac:dyDescent="0.2">
      <c r="A30" s="157" t="str">
        <f>IF(連結実質赤字比率に係る赤字・黒字の構成分析!C$40="",NA(),連結実質赤字比率に係る赤字・黒字の構成分析!C$40)</f>
        <v>訪問看護事業特別会計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0.48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0.56000000000000005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0.33</v>
      </c>
    </row>
    <row r="32" spans="1:11" x14ac:dyDescent="0.2">
      <c r="A32" s="157" t="str">
        <f>IF(連結実質赤字比率に係る赤字・黒字の構成分析!C$38="",NA(),連結実質赤字比率に係る赤字・黒字の構成分析!C$38)</f>
        <v>介護保険（保険事業勘定）特別会計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0.56999999999999995</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1.71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1.72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3.93</v>
      </c>
    </row>
    <row r="34" spans="1:16" x14ac:dyDescent="0.2">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8.82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6.32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7.33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4.58</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14.16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9.14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9.7100000000000009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14.07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10.63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2573</v>
      </c>
      <c r="E42" s="158"/>
      <c r="F42" s="158"/>
      <c r="G42" s="158">
        <f>'実質公債費比率（分子）の構造'!L$52</f>
        <v>2498</v>
      </c>
      <c r="H42" s="158"/>
      <c r="I42" s="158"/>
      <c r="J42" s="158">
        <f>'実質公債費比率（分子）の構造'!M$52</f>
        <v>2481</v>
      </c>
      <c r="K42" s="158"/>
      <c r="L42" s="158"/>
      <c r="M42" s="158">
        <f>'実質公債費比率（分子）の構造'!N$52</f>
        <v>2290</v>
      </c>
      <c r="N42" s="158"/>
      <c r="O42" s="158"/>
      <c r="P42" s="158">
        <f>'実質公債費比率（分子）の構造'!O$52</f>
        <v>2087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179</v>
      </c>
      <c r="C45" s="158"/>
      <c r="D45" s="158"/>
      <c r="E45" s="158">
        <f>'実質公債費比率（分子）の構造'!L$49</f>
        <v>153</v>
      </c>
      <c r="F45" s="158"/>
      <c r="G45" s="158"/>
      <c r="H45" s="158">
        <f>'実質公債費比率（分子）の構造'!M$49</f>
        <v>221</v>
      </c>
      <c r="I45" s="158"/>
      <c r="J45" s="158"/>
      <c r="K45" s="158">
        <f>'実質公債費比率（分子）の構造'!N$49</f>
        <v>295</v>
      </c>
      <c r="L45" s="158"/>
      <c r="M45" s="158"/>
      <c r="N45" s="158">
        <f>'実質公債費比率（分子）の構造'!O$49</f>
        <v>303</v>
      </c>
      <c r="O45" s="158"/>
      <c r="P45" s="158"/>
    </row>
    <row r="46" spans="1:16" x14ac:dyDescent="0.2">
      <c r="A46" s="158" t="s">
        <v>64</v>
      </c>
      <c r="B46" s="158">
        <f>'実質公債費比率（分子）の構造'!K$48</f>
        <v>1754</v>
      </c>
      <c r="C46" s="158"/>
      <c r="D46" s="158"/>
      <c r="E46" s="158">
        <f>'実質公債費比率（分子）の構造'!L$48</f>
        <v>1592</v>
      </c>
      <c r="F46" s="158"/>
      <c r="G46" s="158"/>
      <c r="H46" s="158">
        <f>'実質公債費比率（分子）の構造'!M$48</f>
        <v>1620</v>
      </c>
      <c r="I46" s="158"/>
      <c r="J46" s="158"/>
      <c r="K46" s="158">
        <f>'実質公債費比率（分子）の構造'!N$48</f>
        <v>1500</v>
      </c>
      <c r="L46" s="158"/>
      <c r="M46" s="158"/>
      <c r="N46" s="158">
        <f>'実質公債費比率（分子）の構造'!O$48</f>
        <v>1397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1085</v>
      </c>
      <c r="C49" s="158"/>
      <c r="D49" s="158"/>
      <c r="E49" s="158">
        <f>'実質公債費比率（分子）の構造'!L$45</f>
        <v>1148</v>
      </c>
      <c r="F49" s="158"/>
      <c r="G49" s="158"/>
      <c r="H49" s="158">
        <f>'実質公債費比率（分子）の構造'!M$45</f>
        <v>1179</v>
      </c>
      <c r="I49" s="158"/>
      <c r="J49" s="158"/>
      <c r="K49" s="158">
        <f>'実質公債費比率（分子）の構造'!N$45</f>
        <v>1218</v>
      </c>
      <c r="L49" s="158"/>
      <c r="M49" s="158"/>
      <c r="N49" s="158">
        <f>'実質公債費比率（分子）の構造'!O$45</f>
        <v>1108</v>
      </c>
      <c r="O49" s="158"/>
      <c r="P49" s="158"/>
    </row>
    <row r="50" spans="1:16" x14ac:dyDescent="0.2">
      <c r="A50" s="158" t="s">
        <v>67</v>
      </c>
      <c r="B50" s="158" t="e">
        <f>NA()</f>
        <v>#N/A</v>
      </c>
      <c r="C50" s="158">
        <f>IF(ISNUMBER('実質公債費比率（分子）の構造'!K$53),'実質公債費比率（分子）の構造'!K$53,NA())</f>
        <v>445</v>
      </c>
      <c r="D50" s="158" t="e">
        <f>NA()</f>
        <v>#N/A</v>
      </c>
      <c r="E50" s="158" t="e">
        <f>NA()</f>
        <v>#N/A</v>
      </c>
      <c r="F50" s="158">
        <f>IF(ISNUMBER('実質公債費比率（分子）の構造'!L$53),'実質公債費比率（分子）の構造'!L$53,NA())</f>
        <v>395</v>
      </c>
      <c r="G50" s="158" t="e">
        <f>NA()</f>
        <v>#N/A</v>
      </c>
      <c r="H50" s="158" t="e">
        <f>NA()</f>
        <v>#N/A</v>
      </c>
      <c r="I50" s="158">
        <f>IF(ISNUMBER('実質公債費比率（分子）の構造'!M$53),'実質公債費比率（分子）の構造'!M$53,NA())</f>
        <v>539</v>
      </c>
      <c r="J50" s="158" t="e">
        <f>NA()</f>
        <v>#N/A</v>
      </c>
      <c r="K50" s="158" t="e">
        <f>NA()</f>
        <v>#N/A</v>
      </c>
      <c r="L50" s="158">
        <f>IF(ISNUMBER('実質公債費比率（分子）の構造'!N$53),'実質公債費比率（分子）の構造'!N$53,NA())</f>
        <v>723</v>
      </c>
      <c r="M50" s="158" t="e">
        <f>NA()</f>
        <v>#N/A</v>
      </c>
      <c r="N50" s="158" t="e">
        <f>NA()</f>
        <v>#N/A</v>
      </c>
      <c r="O50" s="158">
        <f>IF(ISNUMBER('実質公債費比率（分子）の構造'!O$53),'実質公債費比率（分子）の構造'!O$53,NA())</f>
        <v>721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13848</v>
      </c>
      <c r="E56" s="157"/>
      <c r="F56" s="157"/>
      <c r="G56" s="157">
        <f>'将来負担比率（分子）の構造'!J$52</f>
        <v>13790</v>
      </c>
      <c r="H56" s="157"/>
      <c r="I56" s="157"/>
      <c r="J56" s="157">
        <f>'将来負担比率（分子）の構造'!K$52</f>
        <v>13521</v>
      </c>
      <c r="K56" s="157"/>
      <c r="L56" s="157"/>
      <c r="M56" s="157">
        <f>'将来負担比率（分子）の構造'!L$52</f>
        <v>13267</v>
      </c>
      <c r="N56" s="157"/>
      <c r="O56" s="157"/>
      <c r="P56" s="157">
        <f>'将来負担比率（分子）の構造'!M$52</f>
        <v>14214</v>
      </c>
    </row>
    <row r="57" spans="1:16" x14ac:dyDescent="0.2">
      <c r="A57" s="157" t="s">
        <v>42</v>
      </c>
      <c r="B57" s="157"/>
      <c r="C57" s="157"/>
      <c r="D57" s="157">
        <f>'将来負担比率（分子）の構造'!I$51</f>
        <v>10450</v>
      </c>
      <c r="E57" s="157"/>
      <c r="F57" s="157"/>
      <c r="G57" s="157">
        <f>'将来負担比率（分子）の構造'!J$51</f>
        <v>9916</v>
      </c>
      <c r="H57" s="157"/>
      <c r="I57" s="157"/>
      <c r="J57" s="157">
        <f>'将来負担比率（分子）の構造'!K$51</f>
        <v>9092</v>
      </c>
      <c r="K57" s="157"/>
      <c r="L57" s="157"/>
      <c r="M57" s="157">
        <f>'将来負担比率（分子）の構造'!L$51</f>
        <v>8809</v>
      </c>
      <c r="N57" s="157"/>
      <c r="O57" s="157"/>
      <c r="P57" s="157">
        <f>'将来負担比率（分子）の構造'!M$51</f>
        <v>8800</v>
      </c>
    </row>
    <row r="58" spans="1:16" x14ac:dyDescent="0.2">
      <c r="A58" s="157" t="s">
        <v>41</v>
      </c>
      <c r="B58" s="157"/>
      <c r="C58" s="157"/>
      <c r="D58" s="157">
        <f>'将来負担比率（分子）の構造'!I$50</f>
        <v>7886</v>
      </c>
      <c r="E58" s="157"/>
      <c r="F58" s="157"/>
      <c r="G58" s="157">
        <f>'将来負担比率（分子）の構造'!J$50</f>
        <v>8516</v>
      </c>
      <c r="H58" s="157"/>
      <c r="I58" s="157"/>
      <c r="J58" s="157">
        <f>'将来負担比率（分子）の構造'!K$50</f>
        <v>8701</v>
      </c>
      <c r="K58" s="157"/>
      <c r="L58" s="157"/>
      <c r="M58" s="157">
        <f>'将来負担比率（分子）の構造'!L$50</f>
        <v>8468</v>
      </c>
      <c r="N58" s="157"/>
      <c r="O58" s="157"/>
      <c r="P58" s="157">
        <f>'将来負担比率（分子）の構造'!M$50</f>
        <v>8763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1099</v>
      </c>
      <c r="C61" s="157"/>
      <c r="D61" s="157"/>
      <c r="E61" s="157">
        <f>'将来負担比率（分子）の構造'!J$46</f>
        <v>1079</v>
      </c>
      <c r="F61" s="157"/>
      <c r="G61" s="157"/>
      <c r="H61" s="157">
        <f>'将来負担比率（分子）の構造'!K$46</f>
        <v>1111</v>
      </c>
      <c r="I61" s="157"/>
      <c r="J61" s="157"/>
      <c r="K61" s="157">
        <f>'将来負担比率（分子）の構造'!L$46</f>
        <v>1065</v>
      </c>
      <c r="L61" s="157"/>
      <c r="M61" s="157"/>
      <c r="N61" s="157">
        <f>'将来負担比率（分子）の構造'!M$46</f>
        <v>1032</v>
      </c>
      <c r="O61" s="157"/>
      <c r="P61" s="157"/>
    </row>
    <row r="62" spans="1:16" x14ac:dyDescent="0.2">
      <c r="A62" s="157" t="s">
        <v>35</v>
      </c>
      <c r="B62" s="157">
        <f>'将来負担比率（分子）の構造'!I$45</f>
        <v>3088</v>
      </c>
      <c r="C62" s="157"/>
      <c r="D62" s="157"/>
      <c r="E62" s="157">
        <f>'将来負担比率（分子）の構造'!J$45</f>
        <v>3097</v>
      </c>
      <c r="F62" s="157"/>
      <c r="G62" s="157"/>
      <c r="H62" s="157">
        <f>'将来負担比率（分子）の構造'!K$45</f>
        <v>3125</v>
      </c>
      <c r="I62" s="157"/>
      <c r="J62" s="157"/>
      <c r="K62" s="157">
        <f>'将来負担比率（分子）の構造'!L$45</f>
        <v>3266</v>
      </c>
      <c r="L62" s="157"/>
      <c r="M62" s="157"/>
      <c r="N62" s="157">
        <f>'将来負担比率（分子）の構造'!M$45</f>
        <v>3177</v>
      </c>
      <c r="O62" s="157"/>
      <c r="P62" s="157"/>
    </row>
    <row r="63" spans="1:16" x14ac:dyDescent="0.2">
      <c r="A63" s="157" t="s">
        <v>34</v>
      </c>
      <c r="B63" s="157">
        <f>'将来負担比率（分子）の構造'!I$44</f>
        <v>2282</v>
      </c>
      <c r="C63" s="157"/>
      <c r="D63" s="157"/>
      <c r="E63" s="157">
        <f>'将来負担比率（分子）の構造'!J$44</f>
        <v>2405</v>
      </c>
      <c r="F63" s="157"/>
      <c r="G63" s="157"/>
      <c r="H63" s="157">
        <f>'将来負担比率（分子）の構造'!K$44</f>
        <v>2312</v>
      </c>
      <c r="I63" s="157"/>
      <c r="J63" s="157"/>
      <c r="K63" s="157">
        <f>'将来負担比率（分子）の構造'!L$44</f>
        <v>2171</v>
      </c>
      <c r="L63" s="157"/>
      <c r="M63" s="157"/>
      <c r="N63" s="157">
        <f>'将来負担比率（分子）の構造'!M$44</f>
        <v>1991</v>
      </c>
      <c r="O63" s="157"/>
      <c r="P63" s="157"/>
    </row>
    <row r="64" spans="1:16" x14ac:dyDescent="0.2">
      <c r="A64" s="157" t="s">
        <v>33</v>
      </c>
      <c r="B64" s="157">
        <f>'将来負担比率（分子）の構造'!I$43</f>
        <v>14986</v>
      </c>
      <c r="C64" s="157"/>
      <c r="D64" s="157"/>
      <c r="E64" s="157">
        <f>'将来負担比率（分子）の構造'!J$43</f>
        <v>15551</v>
      </c>
      <c r="F64" s="157"/>
      <c r="G64" s="157"/>
      <c r="H64" s="157">
        <f>'将来負担比率（分子）の構造'!K$43</f>
        <v>15697</v>
      </c>
      <c r="I64" s="157"/>
      <c r="J64" s="157"/>
      <c r="K64" s="157">
        <f>'将来負担比率（分子）の構造'!L$43</f>
        <v>15611</v>
      </c>
      <c r="L64" s="157"/>
      <c r="M64" s="157"/>
      <c r="N64" s="157">
        <f>'将来負担比率（分子）の構造'!M$43</f>
        <v>15677</v>
      </c>
      <c r="O64" s="157"/>
      <c r="P64" s="157"/>
    </row>
    <row r="65" spans="1:16" x14ac:dyDescent="0.2">
      <c r="A65" s="157" t="s">
        <v>32</v>
      </c>
      <c r="B65" s="157">
        <f>'将来負担比率（分子）の構造'!I$42</f>
        <v>642</v>
      </c>
      <c r="C65" s="157"/>
      <c r="D65" s="157"/>
      <c r="E65" s="157">
        <f>'将来負担比率（分子）の構造'!J$42</f>
        <v>622</v>
      </c>
      <c r="F65" s="157"/>
      <c r="G65" s="157"/>
      <c r="H65" s="157">
        <f>'将来負担比率（分子）の構造'!K$42</f>
        <v>722</v>
      </c>
      <c r="I65" s="157"/>
      <c r="J65" s="157"/>
      <c r="K65" s="157">
        <f>'将来負担比率（分子）の構造'!L$42</f>
        <v>775</v>
      </c>
      <c r="L65" s="157"/>
      <c r="M65" s="157"/>
      <c r="N65" s="157">
        <f>'将来負担比率（分子）の構造'!M$42</f>
        <v>644</v>
      </c>
      <c r="O65" s="157"/>
      <c r="P65" s="157"/>
    </row>
    <row r="66" spans="1:16" x14ac:dyDescent="0.2">
      <c r="A66" s="157" t="s">
        <v>31</v>
      </c>
      <c r="B66" s="157">
        <f>'将来負担比率（分子）の構造'!I$41</f>
        <v>9115</v>
      </c>
      <c r="C66" s="157"/>
      <c r="D66" s="157"/>
      <c r="E66" s="157">
        <f>'将来負担比率（分子）の構造'!J$41</f>
        <v>8878</v>
      </c>
      <c r="F66" s="157"/>
      <c r="G66" s="157"/>
      <c r="H66" s="157">
        <f>'将来負担比率（分子）の構造'!K$41</f>
        <v>8713</v>
      </c>
      <c r="I66" s="157"/>
      <c r="J66" s="157"/>
      <c r="K66" s="157">
        <f>'将来負担比率（分子）の構造'!L$41</f>
        <v>8191</v>
      </c>
      <c r="L66" s="157"/>
      <c r="M66" s="157"/>
      <c r="N66" s="157">
        <f>'将来負担比率（分子）の構造'!M$41</f>
        <v>8056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365</v>
      </c>
      <c r="J67" s="157" t="e">
        <f>NA()</f>
        <v>#N/A</v>
      </c>
      <c r="K67" s="157" t="e">
        <f>NA()</f>
        <v>#N/A</v>
      </c>
      <c r="L67" s="157">
        <f>IF(ISNUMBER('将来負担比率（分子）の構造'!L$53), IF('将来負担比率（分子）の構造'!L$53 &lt; 0, 0, '将来負担比率（分子）の構造'!L$53), NA())</f>
        <v>536</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6410</v>
      </c>
      <c r="C72" s="161">
        <f>基金残高に係る経年分析!G55</f>
        <v>5971</v>
      </c>
      <c r="D72" s="161">
        <f>基金残高に係る経年分析!H55</f>
        <v>5990</v>
      </c>
    </row>
    <row r="73" spans="1:16" x14ac:dyDescent="0.2">
      <c r="A73" s="160" t="s">
        <v>74</v>
      </c>
      <c r="B73" s="161">
        <f>基金残高に係る経年分析!F56</f>
        <v>7</v>
      </c>
      <c r="C73" s="161">
        <f>基金残高に係る経年分析!G56</f>
        <v>7</v>
      </c>
      <c r="D73" s="161">
        <f>基金残高に係る経年分析!H56</f>
        <v>7</v>
      </c>
    </row>
    <row r="74" spans="1:16" x14ac:dyDescent="0.2">
      <c r="A74" s="160" t="s">
        <v>75</v>
      </c>
      <c r="B74" s="161">
        <f>基金残高に係る経年分析!F57</f>
        <v>1880</v>
      </c>
      <c r="C74" s="161">
        <f>基金残高に係る経年分析!G57</f>
        <v>2084</v>
      </c>
      <c r="D74" s="161">
        <f>基金残高に係る経年分析!H57</f>
        <v>2313</v>
      </c>
    </row>
  </sheetData>
  <sheetProtection algorithmName="SHA-512" hashValue="SaU4m/dO0SR59mmVbVA9pkwY2/D/64h9/jDmQIU0sP4kgNSApRgKYlqJc04hQ03hCE6CbKL0o5k97ZvTOa5Q+A==" saltValue="HJJNXX7hRAeh+XAya+7W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19564014</v>
      </c>
      <c r="S5" s="600"/>
      <c r="T5" s="600"/>
      <c r="U5" s="600"/>
      <c r="V5" s="600"/>
      <c r="W5" s="600"/>
      <c r="X5" s="600"/>
      <c r="Y5" s="601"/>
      <c r="Z5" s="602">
        <v>52.9</v>
      </c>
      <c r="AA5" s="602"/>
      <c r="AB5" s="602"/>
      <c r="AC5" s="602"/>
      <c r="AD5" s="603">
        <v>18388469</v>
      </c>
      <c r="AE5" s="603"/>
      <c r="AF5" s="603"/>
      <c r="AG5" s="603"/>
      <c r="AH5" s="603"/>
      <c r="AI5" s="603"/>
      <c r="AJ5" s="603"/>
      <c r="AK5" s="603"/>
      <c r="AL5" s="604">
        <v>83.7</v>
      </c>
      <c r="AM5" s="605"/>
      <c r="AN5" s="605"/>
      <c r="AO5" s="606"/>
      <c r="AP5" s="596" t="s">
        <v>216</v>
      </c>
      <c r="AQ5" s="597"/>
      <c r="AR5" s="597"/>
      <c r="AS5" s="597"/>
      <c r="AT5" s="597"/>
      <c r="AU5" s="597"/>
      <c r="AV5" s="597"/>
      <c r="AW5" s="597"/>
      <c r="AX5" s="597"/>
      <c r="AY5" s="597"/>
      <c r="AZ5" s="597"/>
      <c r="BA5" s="597"/>
      <c r="BB5" s="597"/>
      <c r="BC5" s="597"/>
      <c r="BD5" s="597"/>
      <c r="BE5" s="597"/>
      <c r="BF5" s="598"/>
      <c r="BG5" s="610">
        <v>18388469</v>
      </c>
      <c r="BH5" s="611"/>
      <c r="BI5" s="611"/>
      <c r="BJ5" s="611"/>
      <c r="BK5" s="611"/>
      <c r="BL5" s="611"/>
      <c r="BM5" s="611"/>
      <c r="BN5" s="612"/>
      <c r="BO5" s="613">
        <v>94</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251423</v>
      </c>
      <c r="S6" s="611"/>
      <c r="T6" s="611"/>
      <c r="U6" s="611"/>
      <c r="V6" s="611"/>
      <c r="W6" s="611"/>
      <c r="X6" s="611"/>
      <c r="Y6" s="612"/>
      <c r="Z6" s="613">
        <v>0.7</v>
      </c>
      <c r="AA6" s="613"/>
      <c r="AB6" s="613"/>
      <c r="AC6" s="613"/>
      <c r="AD6" s="614">
        <v>251423</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18388469</v>
      </c>
      <c r="BH6" s="611"/>
      <c r="BI6" s="611"/>
      <c r="BJ6" s="611"/>
      <c r="BK6" s="611"/>
      <c r="BL6" s="611"/>
      <c r="BM6" s="611"/>
      <c r="BN6" s="612"/>
      <c r="BO6" s="613">
        <v>94</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261364</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261364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7126</v>
      </c>
      <c r="S7" s="611"/>
      <c r="T7" s="611"/>
      <c r="U7" s="611"/>
      <c r="V7" s="611"/>
      <c r="W7" s="611"/>
      <c r="X7" s="611"/>
      <c r="Y7" s="612"/>
      <c r="Z7" s="613">
        <v>0</v>
      </c>
      <c r="AA7" s="613"/>
      <c r="AB7" s="613"/>
      <c r="AC7" s="613"/>
      <c r="AD7" s="614">
        <v>7126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8675295</v>
      </c>
      <c r="BH7" s="611"/>
      <c r="BI7" s="611"/>
      <c r="BJ7" s="611"/>
      <c r="BK7" s="611"/>
      <c r="BL7" s="611"/>
      <c r="BM7" s="611"/>
      <c r="BN7" s="612"/>
      <c r="BO7" s="613">
        <v>44.3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5088434</v>
      </c>
      <c r="CS7" s="611"/>
      <c r="CT7" s="611"/>
      <c r="CU7" s="611"/>
      <c r="CV7" s="611"/>
      <c r="CW7" s="611"/>
      <c r="CX7" s="611"/>
      <c r="CY7" s="612"/>
      <c r="CZ7" s="613">
        <v>14.7</v>
      </c>
      <c r="DA7" s="613"/>
      <c r="DB7" s="613"/>
      <c r="DC7" s="613"/>
      <c r="DD7" s="619">
        <v>111010</v>
      </c>
      <c r="DE7" s="611"/>
      <c r="DF7" s="611"/>
      <c r="DG7" s="611"/>
      <c r="DH7" s="611"/>
      <c r="DI7" s="611"/>
      <c r="DJ7" s="611"/>
      <c r="DK7" s="611"/>
      <c r="DL7" s="611"/>
      <c r="DM7" s="611"/>
      <c r="DN7" s="611"/>
      <c r="DO7" s="611"/>
      <c r="DP7" s="612"/>
      <c r="DQ7" s="619">
        <v>4553603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145966</v>
      </c>
      <c r="S8" s="611"/>
      <c r="T8" s="611"/>
      <c r="U8" s="611"/>
      <c r="V8" s="611"/>
      <c r="W8" s="611"/>
      <c r="X8" s="611"/>
      <c r="Y8" s="612"/>
      <c r="Z8" s="613">
        <v>0.4</v>
      </c>
      <c r="AA8" s="613"/>
      <c r="AB8" s="613"/>
      <c r="AC8" s="613"/>
      <c r="AD8" s="614">
        <v>145966</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123741</v>
      </c>
      <c r="BH8" s="611"/>
      <c r="BI8" s="611"/>
      <c r="BJ8" s="611"/>
      <c r="BK8" s="611"/>
      <c r="BL8" s="611"/>
      <c r="BM8" s="611"/>
      <c r="BN8" s="612"/>
      <c r="BO8" s="613">
        <v>0.6</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12356709</v>
      </c>
      <c r="CS8" s="611"/>
      <c r="CT8" s="611"/>
      <c r="CU8" s="611"/>
      <c r="CV8" s="611"/>
      <c r="CW8" s="611"/>
      <c r="CX8" s="611"/>
      <c r="CY8" s="612"/>
      <c r="CZ8" s="613">
        <v>35.700000000000003</v>
      </c>
      <c r="DA8" s="613"/>
      <c r="DB8" s="613"/>
      <c r="DC8" s="613"/>
      <c r="DD8" s="619">
        <v>87588</v>
      </c>
      <c r="DE8" s="611"/>
      <c r="DF8" s="611"/>
      <c r="DG8" s="611"/>
      <c r="DH8" s="611"/>
      <c r="DI8" s="611"/>
      <c r="DJ8" s="611"/>
      <c r="DK8" s="611"/>
      <c r="DL8" s="611"/>
      <c r="DM8" s="611"/>
      <c r="DN8" s="611"/>
      <c r="DO8" s="611"/>
      <c r="DP8" s="612"/>
      <c r="DQ8" s="619">
        <v>7172546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193611</v>
      </c>
      <c r="S9" s="611"/>
      <c r="T9" s="611"/>
      <c r="U9" s="611"/>
      <c r="V9" s="611"/>
      <c r="W9" s="611"/>
      <c r="X9" s="611"/>
      <c r="Y9" s="612"/>
      <c r="Z9" s="613">
        <v>0.5</v>
      </c>
      <c r="AA9" s="613"/>
      <c r="AB9" s="613"/>
      <c r="AC9" s="613"/>
      <c r="AD9" s="614">
        <v>193611</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4441459</v>
      </c>
      <c r="BH9" s="611"/>
      <c r="BI9" s="611"/>
      <c r="BJ9" s="611"/>
      <c r="BK9" s="611"/>
      <c r="BL9" s="611"/>
      <c r="BM9" s="611"/>
      <c r="BN9" s="612"/>
      <c r="BO9" s="613">
        <v>22.7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4782768</v>
      </c>
      <c r="CS9" s="611"/>
      <c r="CT9" s="611"/>
      <c r="CU9" s="611"/>
      <c r="CV9" s="611"/>
      <c r="CW9" s="611"/>
      <c r="CX9" s="611"/>
      <c r="CY9" s="612"/>
      <c r="CZ9" s="613">
        <v>13.8</v>
      </c>
      <c r="DA9" s="613"/>
      <c r="DB9" s="613"/>
      <c r="DC9" s="613"/>
      <c r="DD9" s="619">
        <v>40357</v>
      </c>
      <c r="DE9" s="611"/>
      <c r="DF9" s="611"/>
      <c r="DG9" s="611"/>
      <c r="DH9" s="611"/>
      <c r="DI9" s="611"/>
      <c r="DJ9" s="611"/>
      <c r="DK9" s="611"/>
      <c r="DL9" s="611"/>
      <c r="DM9" s="611"/>
      <c r="DN9" s="611"/>
      <c r="DO9" s="611"/>
      <c r="DP9" s="612"/>
      <c r="DQ9" s="619">
        <v>4596866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184208</v>
      </c>
      <c r="BH10" s="611"/>
      <c r="BI10" s="611"/>
      <c r="BJ10" s="611"/>
      <c r="BK10" s="611"/>
      <c r="BL10" s="611"/>
      <c r="BM10" s="611"/>
      <c r="BN10" s="612"/>
      <c r="BO10" s="613">
        <v>0.9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78541</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37825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1923224</v>
      </c>
      <c r="S11" s="611"/>
      <c r="T11" s="611"/>
      <c r="U11" s="611"/>
      <c r="V11" s="611"/>
      <c r="W11" s="611"/>
      <c r="X11" s="611"/>
      <c r="Y11" s="612"/>
      <c r="Z11" s="615">
        <v>5.2</v>
      </c>
      <c r="AA11" s="616"/>
      <c r="AB11" s="616"/>
      <c r="AC11" s="622"/>
      <c r="AD11" s="619">
        <v>1923224</v>
      </c>
      <c r="AE11" s="611"/>
      <c r="AF11" s="611"/>
      <c r="AG11" s="611"/>
      <c r="AH11" s="611"/>
      <c r="AI11" s="611"/>
      <c r="AJ11" s="611"/>
      <c r="AK11" s="612"/>
      <c r="AL11" s="615">
        <v>8.8000000000000007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3925887</v>
      </c>
      <c r="BH11" s="611"/>
      <c r="BI11" s="611"/>
      <c r="BJ11" s="611"/>
      <c r="BK11" s="611"/>
      <c r="BL11" s="611"/>
      <c r="BM11" s="611"/>
      <c r="BN11" s="612"/>
      <c r="BO11" s="613">
        <v>20.100000000000001</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524996</v>
      </c>
      <c r="CS11" s="611"/>
      <c r="CT11" s="611"/>
      <c r="CU11" s="611"/>
      <c r="CV11" s="611"/>
      <c r="CW11" s="611"/>
      <c r="CX11" s="611"/>
      <c r="CY11" s="612"/>
      <c r="CZ11" s="613">
        <v>1.5</v>
      </c>
      <c r="DA11" s="613"/>
      <c r="DB11" s="613"/>
      <c r="DC11" s="613"/>
      <c r="DD11" s="619">
        <v>198438</v>
      </c>
      <c r="DE11" s="611"/>
      <c r="DF11" s="611"/>
      <c r="DG11" s="611"/>
      <c r="DH11" s="611"/>
      <c r="DI11" s="611"/>
      <c r="DJ11" s="611"/>
      <c r="DK11" s="611"/>
      <c r="DL11" s="611"/>
      <c r="DM11" s="611"/>
      <c r="DN11" s="611"/>
      <c r="DO11" s="611"/>
      <c r="DP11" s="612"/>
      <c r="DQ11" s="619">
        <v>354804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8976506</v>
      </c>
      <c r="BH12" s="611"/>
      <c r="BI12" s="611"/>
      <c r="BJ12" s="611"/>
      <c r="BK12" s="611"/>
      <c r="BL12" s="611"/>
      <c r="BM12" s="611"/>
      <c r="BN12" s="612"/>
      <c r="BO12" s="613">
        <v>45.9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490863</v>
      </c>
      <c r="CS12" s="611"/>
      <c r="CT12" s="611"/>
      <c r="CU12" s="611"/>
      <c r="CV12" s="611"/>
      <c r="CW12" s="611"/>
      <c r="CX12" s="611"/>
      <c r="CY12" s="612"/>
      <c r="CZ12" s="613">
        <v>1.4</v>
      </c>
      <c r="DA12" s="613"/>
      <c r="DB12" s="613"/>
      <c r="DC12" s="613"/>
      <c r="DD12" s="619">
        <v>53055</v>
      </c>
      <c r="DE12" s="611"/>
      <c r="DF12" s="611"/>
      <c r="DG12" s="611"/>
      <c r="DH12" s="611"/>
      <c r="DI12" s="611"/>
      <c r="DJ12" s="611"/>
      <c r="DK12" s="611"/>
      <c r="DL12" s="611"/>
      <c r="DM12" s="611"/>
      <c r="DN12" s="611"/>
      <c r="DO12" s="611"/>
      <c r="DP12" s="612"/>
      <c r="DQ12" s="619">
        <v>328206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2927</v>
      </c>
      <c r="S13" s="611"/>
      <c r="T13" s="611"/>
      <c r="U13" s="611"/>
      <c r="V13" s="611"/>
      <c r="W13" s="611"/>
      <c r="X13" s="611"/>
      <c r="Y13" s="612"/>
      <c r="Z13" s="613">
        <v>0</v>
      </c>
      <c r="AA13" s="613"/>
      <c r="AB13" s="613"/>
      <c r="AC13" s="613"/>
      <c r="AD13" s="614">
        <v>2927</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8951034</v>
      </c>
      <c r="BH13" s="611"/>
      <c r="BI13" s="611"/>
      <c r="BJ13" s="611"/>
      <c r="BK13" s="611"/>
      <c r="BL13" s="611"/>
      <c r="BM13" s="611"/>
      <c r="BN13" s="612"/>
      <c r="BO13" s="613">
        <v>45.8</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4282721</v>
      </c>
      <c r="CS13" s="611"/>
      <c r="CT13" s="611"/>
      <c r="CU13" s="611"/>
      <c r="CV13" s="611"/>
      <c r="CW13" s="611"/>
      <c r="CX13" s="611"/>
      <c r="CY13" s="612"/>
      <c r="CZ13" s="613">
        <v>12.4</v>
      </c>
      <c r="DA13" s="613"/>
      <c r="DB13" s="613"/>
      <c r="DC13" s="613"/>
      <c r="DD13" s="619">
        <v>1619761</v>
      </c>
      <c r="DE13" s="611"/>
      <c r="DF13" s="611"/>
      <c r="DG13" s="611"/>
      <c r="DH13" s="611"/>
      <c r="DI13" s="611"/>
      <c r="DJ13" s="611"/>
      <c r="DK13" s="611"/>
      <c r="DL13" s="611"/>
      <c r="DM13" s="611"/>
      <c r="DN13" s="611"/>
      <c r="DO13" s="611"/>
      <c r="DP13" s="612"/>
      <c r="DQ13" s="619">
        <v>3081774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234705</v>
      </c>
      <c r="BH14" s="611"/>
      <c r="BI14" s="611"/>
      <c r="BJ14" s="611"/>
      <c r="BK14" s="611"/>
      <c r="BL14" s="611"/>
      <c r="BM14" s="611"/>
      <c r="BN14" s="612"/>
      <c r="BO14" s="613">
        <v>1.2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1208795</v>
      </c>
      <c r="CS14" s="611"/>
      <c r="CT14" s="611"/>
      <c r="CU14" s="611"/>
      <c r="CV14" s="611"/>
      <c r="CW14" s="611"/>
      <c r="CX14" s="611"/>
      <c r="CY14" s="612"/>
      <c r="CZ14" s="613">
        <v>3.5</v>
      </c>
      <c r="DA14" s="613"/>
      <c r="DB14" s="613"/>
      <c r="DC14" s="613"/>
      <c r="DD14" s="619">
        <v>13875</v>
      </c>
      <c r="DE14" s="611"/>
      <c r="DF14" s="611"/>
      <c r="DG14" s="611"/>
      <c r="DH14" s="611"/>
      <c r="DI14" s="611"/>
      <c r="DJ14" s="611"/>
      <c r="DK14" s="611"/>
      <c r="DL14" s="611"/>
      <c r="DM14" s="611"/>
      <c r="DN14" s="611"/>
      <c r="DO14" s="611"/>
      <c r="DP14" s="612"/>
      <c r="DQ14" s="619">
        <v>1193240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57056</v>
      </c>
      <c r="S15" s="611"/>
      <c r="T15" s="611"/>
      <c r="U15" s="611"/>
      <c r="V15" s="611"/>
      <c r="W15" s="611"/>
      <c r="X15" s="611"/>
      <c r="Y15" s="612"/>
      <c r="Z15" s="613">
        <v>0.2</v>
      </c>
      <c r="AA15" s="613"/>
      <c r="AB15" s="613"/>
      <c r="AC15" s="613"/>
      <c r="AD15" s="614">
        <v>57056</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501963</v>
      </c>
      <c r="BH15" s="611"/>
      <c r="BI15" s="611"/>
      <c r="BJ15" s="611"/>
      <c r="BK15" s="611"/>
      <c r="BL15" s="611"/>
      <c r="BM15" s="611"/>
      <c r="BN15" s="612"/>
      <c r="BO15" s="613">
        <v>2.6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4399756</v>
      </c>
      <c r="CS15" s="611"/>
      <c r="CT15" s="611"/>
      <c r="CU15" s="611"/>
      <c r="CV15" s="611"/>
      <c r="CW15" s="611"/>
      <c r="CX15" s="611"/>
      <c r="CY15" s="612"/>
      <c r="CZ15" s="613">
        <v>12.7</v>
      </c>
      <c r="DA15" s="613"/>
      <c r="DB15" s="613"/>
      <c r="DC15" s="613"/>
      <c r="DD15" s="619">
        <v>589613</v>
      </c>
      <c r="DE15" s="611"/>
      <c r="DF15" s="611"/>
      <c r="DG15" s="611"/>
      <c r="DH15" s="611"/>
      <c r="DI15" s="611"/>
      <c r="DJ15" s="611"/>
      <c r="DK15" s="611"/>
      <c r="DL15" s="611"/>
      <c r="DM15" s="611"/>
      <c r="DN15" s="611"/>
      <c r="DO15" s="611"/>
      <c r="DP15" s="612"/>
      <c r="DQ15" s="619">
        <v>3519132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351916</v>
      </c>
      <c r="S16" s="611"/>
      <c r="T16" s="611"/>
      <c r="U16" s="611"/>
      <c r="V16" s="611"/>
      <c r="W16" s="611"/>
      <c r="X16" s="611"/>
      <c r="Y16" s="612"/>
      <c r="Z16" s="613">
        <v>1</v>
      </c>
      <c r="AA16" s="613"/>
      <c r="AB16" s="613"/>
      <c r="AC16" s="613"/>
      <c r="AD16" s="614">
        <v>351916</v>
      </c>
      <c r="AE16" s="614"/>
      <c r="AF16" s="614"/>
      <c r="AG16" s="614"/>
      <c r="AH16" s="614"/>
      <c r="AI16" s="614"/>
      <c r="AJ16" s="614"/>
      <c r="AK16" s="614"/>
      <c r="AL16" s="615">
        <v>1.6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482277</v>
      </c>
      <c r="S17" s="611"/>
      <c r="T17" s="611"/>
      <c r="U17" s="611"/>
      <c r="V17" s="611"/>
      <c r="W17" s="611"/>
      <c r="X17" s="611"/>
      <c r="Y17" s="612"/>
      <c r="Z17" s="613">
        <v>1.3</v>
      </c>
      <c r="AA17" s="613"/>
      <c r="AB17" s="613"/>
      <c r="AC17" s="613"/>
      <c r="AD17" s="614">
        <v>482277</v>
      </c>
      <c r="AE17" s="614"/>
      <c r="AF17" s="614"/>
      <c r="AG17" s="614"/>
      <c r="AH17" s="614"/>
      <c r="AI17" s="614"/>
      <c r="AJ17" s="614"/>
      <c r="AK17" s="614"/>
      <c r="AL17" s="615">
        <v>2.2000000000000002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1107843</v>
      </c>
      <c r="CS17" s="611"/>
      <c r="CT17" s="611"/>
      <c r="CU17" s="611"/>
      <c r="CV17" s="611"/>
      <c r="CW17" s="611"/>
      <c r="CX17" s="611"/>
      <c r="CY17" s="612"/>
      <c r="CZ17" s="613">
        <v>3.2</v>
      </c>
      <c r="DA17" s="613"/>
      <c r="DB17" s="613"/>
      <c r="DC17" s="613"/>
      <c r="DD17" s="619" t="s">
        <v>122</v>
      </c>
      <c r="DE17" s="611"/>
      <c r="DF17" s="611"/>
      <c r="DG17" s="611"/>
      <c r="DH17" s="611"/>
      <c r="DI17" s="611"/>
      <c r="DJ17" s="611"/>
      <c r="DK17" s="611"/>
      <c r="DL17" s="611"/>
      <c r="DM17" s="611"/>
      <c r="DN17" s="611"/>
      <c r="DO17" s="611"/>
      <c r="DP17" s="612"/>
      <c r="DQ17" s="619">
        <v>1107843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110589</v>
      </c>
      <c r="S18" s="611"/>
      <c r="T18" s="611"/>
      <c r="U18" s="611"/>
      <c r="V18" s="611"/>
      <c r="W18" s="611"/>
      <c r="X18" s="611"/>
      <c r="Y18" s="612"/>
      <c r="Z18" s="613">
        <v>0.3</v>
      </c>
      <c r="AA18" s="613"/>
      <c r="AB18" s="613"/>
      <c r="AC18" s="613"/>
      <c r="AD18" s="614">
        <v>110589</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351188</v>
      </c>
      <c r="S19" s="611"/>
      <c r="T19" s="611"/>
      <c r="U19" s="611"/>
      <c r="V19" s="611"/>
      <c r="W19" s="611"/>
      <c r="X19" s="611"/>
      <c r="Y19" s="612"/>
      <c r="Z19" s="613">
        <v>0.9</v>
      </c>
      <c r="AA19" s="613"/>
      <c r="AB19" s="613"/>
      <c r="AC19" s="613"/>
      <c r="AD19" s="614">
        <v>351188</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1175545</v>
      </c>
      <c r="BH19" s="611"/>
      <c r="BI19" s="611"/>
      <c r="BJ19" s="611"/>
      <c r="BK19" s="611"/>
      <c r="BL19" s="611"/>
      <c r="BM19" s="611"/>
      <c r="BN19" s="612"/>
      <c r="BO19" s="613">
        <v>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20500</v>
      </c>
      <c r="S20" s="611"/>
      <c r="T20" s="611"/>
      <c r="U20" s="611"/>
      <c r="V20" s="611"/>
      <c r="W20" s="611"/>
      <c r="X20" s="611"/>
      <c r="Y20" s="612"/>
      <c r="Z20" s="613">
        <v>0.1</v>
      </c>
      <c r="AA20" s="613"/>
      <c r="AB20" s="613"/>
      <c r="AC20" s="613"/>
      <c r="AD20" s="614">
        <v>20500</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1175545</v>
      </c>
      <c r="BH20" s="611"/>
      <c r="BI20" s="611"/>
      <c r="BJ20" s="611"/>
      <c r="BK20" s="611"/>
      <c r="BL20" s="611"/>
      <c r="BM20" s="611"/>
      <c r="BN20" s="612"/>
      <c r="BO20" s="613">
        <v>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34582790</v>
      </c>
      <c r="CS20" s="611"/>
      <c r="CT20" s="611"/>
      <c r="CU20" s="611"/>
      <c r="CV20" s="611"/>
      <c r="CW20" s="611"/>
      <c r="CX20" s="611"/>
      <c r="CY20" s="612"/>
      <c r="CZ20" s="613">
        <v>100</v>
      </c>
      <c r="DA20" s="613"/>
      <c r="DB20" s="613"/>
      <c r="DC20" s="613"/>
      <c r="DD20" s="619">
        <v>2713697</v>
      </c>
      <c r="DE20" s="611"/>
      <c r="DF20" s="611"/>
      <c r="DG20" s="611"/>
      <c r="DH20" s="611"/>
      <c r="DI20" s="611"/>
      <c r="DJ20" s="611"/>
      <c r="DK20" s="611"/>
      <c r="DL20" s="611"/>
      <c r="DM20" s="611"/>
      <c r="DN20" s="611"/>
      <c r="DO20" s="611"/>
      <c r="DP20" s="612"/>
      <c r="DQ20" s="619">
        <v>26207203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54146</v>
      </c>
      <c r="S21" s="611"/>
      <c r="T21" s="611"/>
      <c r="U21" s="611"/>
      <c r="V21" s="611"/>
      <c r="W21" s="611"/>
      <c r="X21" s="611"/>
      <c r="Y21" s="612"/>
      <c r="Z21" s="613">
        <v>0.1</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54146</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1175545</v>
      </c>
      <c r="BH23" s="611"/>
      <c r="BI23" s="611"/>
      <c r="BJ23" s="611"/>
      <c r="BK23" s="611"/>
      <c r="BL23" s="611"/>
      <c r="BM23" s="611"/>
      <c r="BN23" s="612"/>
      <c r="BO23" s="613">
        <v>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14532321</v>
      </c>
      <c r="CS24" s="600"/>
      <c r="CT24" s="600"/>
      <c r="CU24" s="600"/>
      <c r="CV24" s="600"/>
      <c r="CW24" s="600"/>
      <c r="CX24" s="600"/>
      <c r="CY24" s="601"/>
      <c r="CZ24" s="604">
        <v>42</v>
      </c>
      <c r="DA24" s="605"/>
      <c r="DB24" s="605"/>
      <c r="DC24" s="621"/>
      <c r="DD24" s="645">
        <v>9564467</v>
      </c>
      <c r="DE24" s="600"/>
      <c r="DF24" s="600"/>
      <c r="DG24" s="600"/>
      <c r="DH24" s="600"/>
      <c r="DI24" s="600"/>
      <c r="DJ24" s="600"/>
      <c r="DK24" s="601"/>
      <c r="DL24" s="645">
        <v>8358724</v>
      </c>
      <c r="DM24" s="600"/>
      <c r="DN24" s="600"/>
      <c r="DO24" s="600"/>
      <c r="DP24" s="600"/>
      <c r="DQ24" s="600"/>
      <c r="DR24" s="600"/>
      <c r="DS24" s="600"/>
      <c r="DT24" s="600"/>
      <c r="DU24" s="600"/>
      <c r="DV24" s="601"/>
      <c r="DW24" s="604">
        <v>38.1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23033686</v>
      </c>
      <c r="S25" s="611"/>
      <c r="T25" s="611"/>
      <c r="U25" s="611"/>
      <c r="V25" s="611"/>
      <c r="W25" s="611"/>
      <c r="X25" s="611"/>
      <c r="Y25" s="612"/>
      <c r="Z25" s="613">
        <v>62.3</v>
      </c>
      <c r="AA25" s="613"/>
      <c r="AB25" s="613"/>
      <c r="AC25" s="613"/>
      <c r="AD25" s="614">
        <v>21803995</v>
      </c>
      <c r="AE25" s="614"/>
      <c r="AF25" s="614"/>
      <c r="AG25" s="614"/>
      <c r="AH25" s="614"/>
      <c r="AI25" s="614"/>
      <c r="AJ25" s="614"/>
      <c r="AK25" s="614"/>
      <c r="AL25" s="615">
        <v>99.3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5327841</v>
      </c>
      <c r="CS25" s="642"/>
      <c r="CT25" s="642"/>
      <c r="CU25" s="642"/>
      <c r="CV25" s="642"/>
      <c r="CW25" s="642"/>
      <c r="CX25" s="642"/>
      <c r="CY25" s="643"/>
      <c r="CZ25" s="615">
        <v>15.4</v>
      </c>
      <c r="DA25" s="640"/>
      <c r="DB25" s="640"/>
      <c r="DC25" s="644"/>
      <c r="DD25" s="619">
        <v>4945543</v>
      </c>
      <c r="DE25" s="642"/>
      <c r="DF25" s="642"/>
      <c r="DG25" s="642"/>
      <c r="DH25" s="642"/>
      <c r="DI25" s="642"/>
      <c r="DJ25" s="642"/>
      <c r="DK25" s="643"/>
      <c r="DL25" s="619">
        <v>4646602</v>
      </c>
      <c r="DM25" s="642"/>
      <c r="DN25" s="642"/>
      <c r="DO25" s="642"/>
      <c r="DP25" s="642"/>
      <c r="DQ25" s="642"/>
      <c r="DR25" s="642"/>
      <c r="DS25" s="642"/>
      <c r="DT25" s="642"/>
      <c r="DU25" s="642"/>
      <c r="DV25" s="643"/>
      <c r="DW25" s="615">
        <v>21.2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8162</v>
      </c>
      <c r="S26" s="611"/>
      <c r="T26" s="611"/>
      <c r="U26" s="611"/>
      <c r="V26" s="611"/>
      <c r="W26" s="611"/>
      <c r="X26" s="611"/>
      <c r="Y26" s="612"/>
      <c r="Z26" s="613">
        <v>0</v>
      </c>
      <c r="AA26" s="613"/>
      <c r="AB26" s="613"/>
      <c r="AC26" s="613"/>
      <c r="AD26" s="614">
        <v>8162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2853744</v>
      </c>
      <c r="CS26" s="611"/>
      <c r="CT26" s="611"/>
      <c r="CU26" s="611"/>
      <c r="CV26" s="611"/>
      <c r="CW26" s="611"/>
      <c r="CX26" s="611"/>
      <c r="CY26" s="612"/>
      <c r="CZ26" s="615">
        <v>8.3000000000000007</v>
      </c>
      <c r="DA26" s="640"/>
      <c r="DB26" s="640"/>
      <c r="DC26" s="644"/>
      <c r="DD26" s="619">
        <v>2552942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73254</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19564014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8096637</v>
      </c>
      <c r="CS27" s="642"/>
      <c r="CT27" s="642"/>
      <c r="CU27" s="642"/>
      <c r="CV27" s="642"/>
      <c r="CW27" s="642"/>
      <c r="CX27" s="642"/>
      <c r="CY27" s="643"/>
      <c r="CZ27" s="615">
        <v>23.4</v>
      </c>
      <c r="DA27" s="640"/>
      <c r="DB27" s="640"/>
      <c r="DC27" s="644"/>
      <c r="DD27" s="619">
        <v>3511081</v>
      </c>
      <c r="DE27" s="642"/>
      <c r="DF27" s="642"/>
      <c r="DG27" s="642"/>
      <c r="DH27" s="642"/>
      <c r="DI27" s="642"/>
      <c r="DJ27" s="642"/>
      <c r="DK27" s="643"/>
      <c r="DL27" s="619">
        <v>2604279</v>
      </c>
      <c r="DM27" s="642"/>
      <c r="DN27" s="642"/>
      <c r="DO27" s="642"/>
      <c r="DP27" s="642"/>
      <c r="DQ27" s="642"/>
      <c r="DR27" s="642"/>
      <c r="DS27" s="642"/>
      <c r="DT27" s="642"/>
      <c r="DU27" s="642"/>
      <c r="DV27" s="643"/>
      <c r="DW27" s="615">
        <v>11.9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308948</v>
      </c>
      <c r="S28" s="611"/>
      <c r="T28" s="611"/>
      <c r="U28" s="611"/>
      <c r="V28" s="611"/>
      <c r="W28" s="611"/>
      <c r="X28" s="611"/>
      <c r="Y28" s="612"/>
      <c r="Z28" s="613">
        <v>0.8</v>
      </c>
      <c r="AA28" s="613"/>
      <c r="AB28" s="613"/>
      <c r="AC28" s="613"/>
      <c r="AD28" s="614">
        <v>51976</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1107843</v>
      </c>
      <c r="CS28" s="611"/>
      <c r="CT28" s="611"/>
      <c r="CU28" s="611"/>
      <c r="CV28" s="611"/>
      <c r="CW28" s="611"/>
      <c r="CX28" s="611"/>
      <c r="CY28" s="612"/>
      <c r="CZ28" s="615">
        <v>3.2</v>
      </c>
      <c r="DA28" s="640"/>
      <c r="DB28" s="640"/>
      <c r="DC28" s="644"/>
      <c r="DD28" s="619">
        <v>1107843</v>
      </c>
      <c r="DE28" s="611"/>
      <c r="DF28" s="611"/>
      <c r="DG28" s="611"/>
      <c r="DH28" s="611"/>
      <c r="DI28" s="611"/>
      <c r="DJ28" s="611"/>
      <c r="DK28" s="612"/>
      <c r="DL28" s="619">
        <v>1107843</v>
      </c>
      <c r="DM28" s="611"/>
      <c r="DN28" s="611"/>
      <c r="DO28" s="611"/>
      <c r="DP28" s="611"/>
      <c r="DQ28" s="611"/>
      <c r="DR28" s="611"/>
      <c r="DS28" s="611"/>
      <c r="DT28" s="611"/>
      <c r="DU28" s="611"/>
      <c r="DV28" s="612"/>
      <c r="DW28" s="615">
        <v>5</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100305</v>
      </c>
      <c r="S29" s="611"/>
      <c r="T29" s="611"/>
      <c r="U29" s="611"/>
      <c r="V29" s="611"/>
      <c r="W29" s="611"/>
      <c r="X29" s="611"/>
      <c r="Y29" s="612"/>
      <c r="Z29" s="613">
        <v>0.3</v>
      </c>
      <c r="AA29" s="613"/>
      <c r="AB29" s="613"/>
      <c r="AC29" s="613"/>
      <c r="AD29" s="614">
        <v>43424</v>
      </c>
      <c r="AE29" s="614"/>
      <c r="AF29" s="614"/>
      <c r="AG29" s="614"/>
      <c r="AH29" s="614"/>
      <c r="AI29" s="614"/>
      <c r="AJ29" s="614"/>
      <c r="AK29" s="614"/>
      <c r="AL29" s="615">
        <v>0.2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1107843</v>
      </c>
      <c r="CS29" s="642"/>
      <c r="CT29" s="642"/>
      <c r="CU29" s="642"/>
      <c r="CV29" s="642"/>
      <c r="CW29" s="642"/>
      <c r="CX29" s="642"/>
      <c r="CY29" s="643"/>
      <c r="CZ29" s="615">
        <v>3.2</v>
      </c>
      <c r="DA29" s="640"/>
      <c r="DB29" s="640"/>
      <c r="DC29" s="644"/>
      <c r="DD29" s="619">
        <v>1107843</v>
      </c>
      <c r="DE29" s="642"/>
      <c r="DF29" s="642"/>
      <c r="DG29" s="642"/>
      <c r="DH29" s="642"/>
      <c r="DI29" s="642"/>
      <c r="DJ29" s="642"/>
      <c r="DK29" s="643"/>
      <c r="DL29" s="619">
        <v>1107843</v>
      </c>
      <c r="DM29" s="642"/>
      <c r="DN29" s="642"/>
      <c r="DO29" s="642"/>
      <c r="DP29" s="642"/>
      <c r="DQ29" s="642"/>
      <c r="DR29" s="642"/>
      <c r="DS29" s="642"/>
      <c r="DT29" s="642"/>
      <c r="DU29" s="642"/>
      <c r="DV29" s="643"/>
      <c r="DW29" s="615">
        <v>5</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4919755</v>
      </c>
      <c r="S30" s="611"/>
      <c r="T30" s="611"/>
      <c r="U30" s="611"/>
      <c r="V30" s="611"/>
      <c r="W30" s="611"/>
      <c r="X30" s="611"/>
      <c r="Y30" s="612"/>
      <c r="Z30" s="613">
        <v>13.3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1084498</v>
      </c>
      <c r="CS30" s="611"/>
      <c r="CT30" s="611"/>
      <c r="CU30" s="611"/>
      <c r="CV30" s="611"/>
      <c r="CW30" s="611"/>
      <c r="CX30" s="611"/>
      <c r="CY30" s="612"/>
      <c r="CZ30" s="615">
        <v>3.1</v>
      </c>
      <c r="DA30" s="640"/>
      <c r="DB30" s="640"/>
      <c r="DC30" s="644"/>
      <c r="DD30" s="619">
        <v>1084498</v>
      </c>
      <c r="DE30" s="611"/>
      <c r="DF30" s="611"/>
      <c r="DG30" s="611"/>
      <c r="DH30" s="611"/>
      <c r="DI30" s="611"/>
      <c r="DJ30" s="611"/>
      <c r="DK30" s="612"/>
      <c r="DL30" s="619">
        <v>1084498</v>
      </c>
      <c r="DM30" s="611"/>
      <c r="DN30" s="611"/>
      <c r="DO30" s="611"/>
      <c r="DP30" s="611"/>
      <c r="DQ30" s="611"/>
      <c r="DR30" s="611"/>
      <c r="DS30" s="611"/>
      <c r="DT30" s="611"/>
      <c r="DU30" s="611"/>
      <c r="DV30" s="612"/>
      <c r="DW30" s="615">
        <v>4.9000000000000004</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99.3</v>
      </c>
      <c r="BN31" s="654"/>
      <c r="BO31" s="654"/>
      <c r="BP31" s="654"/>
      <c r="BQ31" s="655"/>
      <c r="BR31" s="666">
        <v>99.6</v>
      </c>
      <c r="BS31" s="654"/>
      <c r="BT31" s="654"/>
      <c r="BU31" s="654"/>
      <c r="BV31" s="654"/>
      <c r="BW31" s="654"/>
      <c r="BX31" s="605">
        <v>99.2</v>
      </c>
      <c r="BY31" s="654"/>
      <c r="BZ31" s="654"/>
      <c r="CA31" s="654"/>
      <c r="CB31" s="655"/>
      <c r="CD31" s="648"/>
      <c r="CE31" s="649"/>
      <c r="CF31" s="607" t="s">
        <v>300</v>
      </c>
      <c r="CG31" s="608"/>
      <c r="CH31" s="608"/>
      <c r="CI31" s="608"/>
      <c r="CJ31" s="608"/>
      <c r="CK31" s="608"/>
      <c r="CL31" s="608"/>
      <c r="CM31" s="608"/>
      <c r="CN31" s="608"/>
      <c r="CO31" s="608"/>
      <c r="CP31" s="608"/>
      <c r="CQ31" s="609"/>
      <c r="CR31" s="610">
        <v>23345</v>
      </c>
      <c r="CS31" s="642"/>
      <c r="CT31" s="642"/>
      <c r="CU31" s="642"/>
      <c r="CV31" s="642"/>
      <c r="CW31" s="642"/>
      <c r="CX31" s="642"/>
      <c r="CY31" s="643"/>
      <c r="CZ31" s="615">
        <v>0.1</v>
      </c>
      <c r="DA31" s="640"/>
      <c r="DB31" s="640"/>
      <c r="DC31" s="644"/>
      <c r="DD31" s="619">
        <v>23345</v>
      </c>
      <c r="DE31" s="642"/>
      <c r="DF31" s="642"/>
      <c r="DG31" s="642"/>
      <c r="DH31" s="642"/>
      <c r="DI31" s="642"/>
      <c r="DJ31" s="642"/>
      <c r="DK31" s="643"/>
      <c r="DL31" s="619">
        <v>23345</v>
      </c>
      <c r="DM31" s="642"/>
      <c r="DN31" s="642"/>
      <c r="DO31" s="642"/>
      <c r="DP31" s="642"/>
      <c r="DQ31" s="642"/>
      <c r="DR31" s="642"/>
      <c r="DS31" s="642"/>
      <c r="DT31" s="642"/>
      <c r="DU31" s="642"/>
      <c r="DV31" s="643"/>
      <c r="DW31" s="615">
        <v>0.1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1957008</v>
      </c>
      <c r="S32" s="611"/>
      <c r="T32" s="611"/>
      <c r="U32" s="611"/>
      <c r="V32" s="611"/>
      <c r="W32" s="611"/>
      <c r="X32" s="611"/>
      <c r="Y32" s="612"/>
      <c r="Z32" s="613">
        <v>5.3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2"/>
      <c r="BI32" s="642"/>
      <c r="BJ32" s="642"/>
      <c r="BK32" s="642"/>
      <c r="BL32" s="642"/>
      <c r="BM32" s="616">
        <v>98.9</v>
      </c>
      <c r="BN32" s="642"/>
      <c r="BO32" s="642"/>
      <c r="BP32" s="642"/>
      <c r="BQ32" s="665"/>
      <c r="BR32" s="667">
        <v>99.2</v>
      </c>
      <c r="BS32" s="642"/>
      <c r="BT32" s="642"/>
      <c r="BU32" s="642"/>
      <c r="BV32" s="642"/>
      <c r="BW32" s="642"/>
      <c r="BX32" s="616">
        <v>98.3</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96996</v>
      </c>
      <c r="S33" s="611"/>
      <c r="T33" s="611"/>
      <c r="U33" s="611"/>
      <c r="V33" s="611"/>
      <c r="W33" s="611"/>
      <c r="X33" s="611"/>
      <c r="Y33" s="612"/>
      <c r="Z33" s="613">
        <v>0.3</v>
      </c>
      <c r="AA33" s="613"/>
      <c r="AB33" s="613"/>
      <c r="AC33" s="613"/>
      <c r="AD33" s="614">
        <v>24572</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99.6</v>
      </c>
      <c r="BN33" s="669"/>
      <c r="BO33" s="669"/>
      <c r="BP33" s="669"/>
      <c r="BQ33" s="671"/>
      <c r="BR33" s="668">
        <v>99.8</v>
      </c>
      <c r="BS33" s="669"/>
      <c r="BT33" s="669"/>
      <c r="BU33" s="669"/>
      <c r="BV33" s="669"/>
      <c r="BW33" s="669"/>
      <c r="BX33" s="670">
        <v>99.7</v>
      </c>
      <c r="BY33" s="669"/>
      <c r="BZ33" s="669"/>
      <c r="CA33" s="669"/>
      <c r="CB33" s="671"/>
      <c r="CD33" s="607" t="s">
        <v>307</v>
      </c>
      <c r="CE33" s="608"/>
      <c r="CF33" s="608"/>
      <c r="CG33" s="608"/>
      <c r="CH33" s="608"/>
      <c r="CI33" s="608"/>
      <c r="CJ33" s="608"/>
      <c r="CK33" s="608"/>
      <c r="CL33" s="608"/>
      <c r="CM33" s="608"/>
      <c r="CN33" s="608"/>
      <c r="CO33" s="608"/>
      <c r="CP33" s="608"/>
      <c r="CQ33" s="609"/>
      <c r="CR33" s="610">
        <v>17336772</v>
      </c>
      <c r="CS33" s="642"/>
      <c r="CT33" s="642"/>
      <c r="CU33" s="642"/>
      <c r="CV33" s="642"/>
      <c r="CW33" s="642"/>
      <c r="CX33" s="642"/>
      <c r="CY33" s="643"/>
      <c r="CZ33" s="615">
        <v>50.1</v>
      </c>
      <c r="DA33" s="640"/>
      <c r="DB33" s="640"/>
      <c r="DC33" s="644"/>
      <c r="DD33" s="619">
        <v>15566886</v>
      </c>
      <c r="DE33" s="642"/>
      <c r="DF33" s="642"/>
      <c r="DG33" s="642"/>
      <c r="DH33" s="642"/>
      <c r="DI33" s="642"/>
      <c r="DJ33" s="642"/>
      <c r="DK33" s="643"/>
      <c r="DL33" s="619">
        <v>11326593</v>
      </c>
      <c r="DM33" s="642"/>
      <c r="DN33" s="642"/>
      <c r="DO33" s="642"/>
      <c r="DP33" s="642"/>
      <c r="DQ33" s="642"/>
      <c r="DR33" s="642"/>
      <c r="DS33" s="642"/>
      <c r="DT33" s="642"/>
      <c r="DU33" s="642"/>
      <c r="DV33" s="643"/>
      <c r="DW33" s="615">
        <v>51.6</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2471782</v>
      </c>
      <c r="S34" s="611"/>
      <c r="T34" s="611"/>
      <c r="U34" s="611"/>
      <c r="V34" s="611"/>
      <c r="W34" s="611"/>
      <c r="X34" s="611"/>
      <c r="Y34" s="612"/>
      <c r="Z34" s="613">
        <v>6.7</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6736302</v>
      </c>
      <c r="CS34" s="611"/>
      <c r="CT34" s="611"/>
      <c r="CU34" s="611"/>
      <c r="CV34" s="611"/>
      <c r="CW34" s="611"/>
      <c r="CX34" s="611"/>
      <c r="CY34" s="612"/>
      <c r="CZ34" s="615">
        <v>19.5</v>
      </c>
      <c r="DA34" s="640"/>
      <c r="DB34" s="640"/>
      <c r="DC34" s="644"/>
      <c r="DD34" s="619">
        <v>5944126</v>
      </c>
      <c r="DE34" s="611"/>
      <c r="DF34" s="611"/>
      <c r="DG34" s="611"/>
      <c r="DH34" s="611"/>
      <c r="DI34" s="611"/>
      <c r="DJ34" s="611"/>
      <c r="DK34" s="612"/>
      <c r="DL34" s="619">
        <v>3903965</v>
      </c>
      <c r="DM34" s="611"/>
      <c r="DN34" s="611"/>
      <c r="DO34" s="611"/>
      <c r="DP34" s="611"/>
      <c r="DQ34" s="611"/>
      <c r="DR34" s="611"/>
      <c r="DS34" s="611"/>
      <c r="DT34" s="611"/>
      <c r="DU34" s="611"/>
      <c r="DV34" s="612"/>
      <c r="DW34" s="615">
        <v>17.8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177943</v>
      </c>
      <c r="S35" s="611"/>
      <c r="T35" s="611"/>
      <c r="U35" s="611"/>
      <c r="V35" s="611"/>
      <c r="W35" s="611"/>
      <c r="X35" s="611"/>
      <c r="Y35" s="612"/>
      <c r="Z35" s="613">
        <v>0.5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317512</v>
      </c>
      <c r="CS35" s="642"/>
      <c r="CT35" s="642"/>
      <c r="CU35" s="642"/>
      <c r="CV35" s="642"/>
      <c r="CW35" s="642"/>
      <c r="CX35" s="642"/>
      <c r="CY35" s="643"/>
      <c r="CZ35" s="615">
        <v>0.9</v>
      </c>
      <c r="DA35" s="640"/>
      <c r="DB35" s="640"/>
      <c r="DC35" s="644"/>
      <c r="DD35" s="619">
        <v>296758</v>
      </c>
      <c r="DE35" s="642"/>
      <c r="DF35" s="642"/>
      <c r="DG35" s="642"/>
      <c r="DH35" s="642"/>
      <c r="DI35" s="642"/>
      <c r="DJ35" s="642"/>
      <c r="DK35" s="643"/>
      <c r="DL35" s="619">
        <v>243395</v>
      </c>
      <c r="DM35" s="642"/>
      <c r="DN35" s="642"/>
      <c r="DO35" s="642"/>
      <c r="DP35" s="642"/>
      <c r="DQ35" s="642"/>
      <c r="DR35" s="642"/>
      <c r="DS35" s="642"/>
      <c r="DT35" s="642"/>
      <c r="DU35" s="642"/>
      <c r="DV35" s="643"/>
      <c r="DW35" s="615">
        <v>1.1000000000000001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1833656</v>
      </c>
      <c r="S36" s="611"/>
      <c r="T36" s="611"/>
      <c r="U36" s="611"/>
      <c r="V36" s="611"/>
      <c r="W36" s="611"/>
      <c r="X36" s="611"/>
      <c r="Y36" s="612"/>
      <c r="Z36" s="613">
        <v>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6037538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65069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6391255</v>
      </c>
      <c r="CS36" s="611"/>
      <c r="CT36" s="611"/>
      <c r="CU36" s="611"/>
      <c r="CV36" s="611"/>
      <c r="CW36" s="611"/>
      <c r="CX36" s="611"/>
      <c r="CY36" s="612"/>
      <c r="CZ36" s="615">
        <v>18.5</v>
      </c>
      <c r="DA36" s="640"/>
      <c r="DB36" s="640"/>
      <c r="DC36" s="644"/>
      <c r="DD36" s="619">
        <v>6065902</v>
      </c>
      <c r="DE36" s="611"/>
      <c r="DF36" s="611"/>
      <c r="DG36" s="611"/>
      <c r="DH36" s="611"/>
      <c r="DI36" s="611"/>
      <c r="DJ36" s="611"/>
      <c r="DK36" s="612"/>
      <c r="DL36" s="619">
        <v>5334598</v>
      </c>
      <c r="DM36" s="611"/>
      <c r="DN36" s="611"/>
      <c r="DO36" s="611"/>
      <c r="DP36" s="611"/>
      <c r="DQ36" s="611"/>
      <c r="DR36" s="611"/>
      <c r="DS36" s="611"/>
      <c r="DT36" s="611"/>
      <c r="DU36" s="611"/>
      <c r="DV36" s="612"/>
      <c r="DW36" s="615">
        <v>24.3</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1036276</v>
      </c>
      <c r="S37" s="611"/>
      <c r="T37" s="611"/>
      <c r="U37" s="611"/>
      <c r="V37" s="611"/>
      <c r="W37" s="611"/>
      <c r="X37" s="611"/>
      <c r="Y37" s="612"/>
      <c r="Z37" s="613">
        <v>2.8</v>
      </c>
      <c r="AA37" s="613"/>
      <c r="AB37" s="613"/>
      <c r="AC37" s="613"/>
      <c r="AD37" s="614">
        <v>24683</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1781929</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-238212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2310364</v>
      </c>
      <c r="CS37" s="642"/>
      <c r="CT37" s="642"/>
      <c r="CU37" s="642"/>
      <c r="CV37" s="642"/>
      <c r="CW37" s="642"/>
      <c r="CX37" s="642"/>
      <c r="CY37" s="643"/>
      <c r="CZ37" s="615">
        <v>6.7</v>
      </c>
      <c r="DA37" s="640"/>
      <c r="DB37" s="640"/>
      <c r="DC37" s="644"/>
      <c r="DD37" s="619">
        <v>2302410</v>
      </c>
      <c r="DE37" s="642"/>
      <c r="DF37" s="642"/>
      <c r="DG37" s="642"/>
      <c r="DH37" s="642"/>
      <c r="DI37" s="642"/>
      <c r="DJ37" s="642"/>
      <c r="DK37" s="643"/>
      <c r="DL37" s="619">
        <v>2163781</v>
      </c>
      <c r="DM37" s="642"/>
      <c r="DN37" s="642"/>
      <c r="DO37" s="642"/>
      <c r="DP37" s="642"/>
      <c r="DQ37" s="642"/>
      <c r="DR37" s="642"/>
      <c r="DS37" s="642"/>
      <c r="DT37" s="642"/>
      <c r="DU37" s="642"/>
      <c r="DV37" s="643"/>
      <c r="DW37" s="615">
        <v>9.9</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949800</v>
      </c>
      <c r="S38" s="611"/>
      <c r="T38" s="611"/>
      <c r="U38" s="611"/>
      <c r="V38" s="611"/>
      <c r="W38" s="611"/>
      <c r="X38" s="611"/>
      <c r="Y38" s="612"/>
      <c r="Z38" s="613">
        <v>2.6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1746530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7518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2435055</v>
      </c>
      <c r="CS38" s="611"/>
      <c r="CT38" s="611"/>
      <c r="CU38" s="611"/>
      <c r="CV38" s="611"/>
      <c r="CW38" s="611"/>
      <c r="CX38" s="611"/>
      <c r="CY38" s="612"/>
      <c r="CZ38" s="615">
        <v>7</v>
      </c>
      <c r="DA38" s="640"/>
      <c r="DB38" s="640"/>
      <c r="DC38" s="644"/>
      <c r="DD38" s="619">
        <v>2063751</v>
      </c>
      <c r="DE38" s="611"/>
      <c r="DF38" s="611"/>
      <c r="DG38" s="611"/>
      <c r="DH38" s="611"/>
      <c r="DI38" s="611"/>
      <c r="DJ38" s="611"/>
      <c r="DK38" s="612"/>
      <c r="DL38" s="619">
        <v>1844635</v>
      </c>
      <c r="DM38" s="611"/>
      <c r="DN38" s="611"/>
      <c r="DO38" s="611"/>
      <c r="DP38" s="611"/>
      <c r="DQ38" s="611"/>
      <c r="DR38" s="611"/>
      <c r="DS38" s="611"/>
      <c r="DT38" s="611"/>
      <c r="DU38" s="611"/>
      <c r="DV38" s="612"/>
      <c r="DW38" s="615">
        <v>8.4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74024</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11688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425967</v>
      </c>
      <c r="CS39" s="642"/>
      <c r="CT39" s="642"/>
      <c r="CU39" s="642"/>
      <c r="CV39" s="642"/>
      <c r="CW39" s="642"/>
      <c r="CX39" s="642"/>
      <c r="CY39" s="643"/>
      <c r="CZ39" s="615">
        <v>1.2</v>
      </c>
      <c r="DA39" s="640"/>
      <c r="DB39" s="640"/>
      <c r="DC39" s="644"/>
      <c r="DD39" s="619">
        <v>345668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128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1030681</v>
      </c>
      <c r="CS40" s="611"/>
      <c r="CT40" s="611"/>
      <c r="CU40" s="611"/>
      <c r="CV40" s="611"/>
      <c r="CW40" s="611"/>
      <c r="CX40" s="611"/>
      <c r="CY40" s="612"/>
      <c r="CZ40" s="615">
        <v>3</v>
      </c>
      <c r="DA40" s="640"/>
      <c r="DB40" s="640"/>
      <c r="DC40" s="644"/>
      <c r="DD40" s="619">
        <v>850681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36967571</v>
      </c>
      <c r="S41" s="683"/>
      <c r="T41" s="683"/>
      <c r="U41" s="683"/>
      <c r="V41" s="683"/>
      <c r="W41" s="683"/>
      <c r="X41" s="683"/>
      <c r="Y41" s="687"/>
      <c r="Z41" s="688">
        <v>100</v>
      </c>
      <c r="AA41" s="688"/>
      <c r="AB41" s="688"/>
      <c r="AC41" s="688"/>
      <c r="AD41" s="689">
        <v>21956812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695915</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1739140</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343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2713697</v>
      </c>
      <c r="CS42" s="642"/>
      <c r="CT42" s="642"/>
      <c r="CU42" s="642"/>
      <c r="CV42" s="642"/>
      <c r="CW42" s="642"/>
      <c r="CX42" s="642"/>
      <c r="CY42" s="643"/>
      <c r="CZ42" s="615">
        <v>7.8</v>
      </c>
      <c r="DA42" s="640"/>
      <c r="DB42" s="640"/>
      <c r="DC42" s="644"/>
      <c r="DD42" s="619">
        <v>1075850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223628</v>
      </c>
      <c r="CS43" s="642"/>
      <c r="CT43" s="642"/>
      <c r="CU43" s="642"/>
      <c r="CV43" s="642"/>
      <c r="CW43" s="642"/>
      <c r="CX43" s="642"/>
      <c r="CY43" s="643"/>
      <c r="CZ43" s="615">
        <v>0.6</v>
      </c>
      <c r="DA43" s="640"/>
      <c r="DB43" s="640"/>
      <c r="DC43" s="644"/>
      <c r="DD43" s="619">
        <v>211788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2713697</v>
      </c>
      <c r="CS44" s="611"/>
      <c r="CT44" s="611"/>
      <c r="CU44" s="611"/>
      <c r="CV44" s="611"/>
      <c r="CW44" s="611"/>
      <c r="CX44" s="611"/>
      <c r="CY44" s="612"/>
      <c r="CZ44" s="615">
        <v>7.8</v>
      </c>
      <c r="DA44" s="616"/>
      <c r="DB44" s="616"/>
      <c r="DC44" s="622"/>
      <c r="DD44" s="619">
        <v>1075850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673275</v>
      </c>
      <c r="CS45" s="642"/>
      <c r="CT45" s="642"/>
      <c r="CU45" s="642"/>
      <c r="CV45" s="642"/>
      <c r="CW45" s="642"/>
      <c r="CX45" s="642"/>
      <c r="CY45" s="643"/>
      <c r="CZ45" s="615">
        <v>1.9</v>
      </c>
      <c r="DA45" s="640"/>
      <c r="DB45" s="640"/>
      <c r="DC45" s="644"/>
      <c r="DD45" s="619">
        <v>166430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1810337</v>
      </c>
      <c r="CS46" s="611"/>
      <c r="CT46" s="611"/>
      <c r="CU46" s="611"/>
      <c r="CV46" s="611"/>
      <c r="CW46" s="611"/>
      <c r="CX46" s="611"/>
      <c r="CY46" s="612"/>
      <c r="CZ46" s="615">
        <v>5.2</v>
      </c>
      <c r="DA46" s="616"/>
      <c r="DB46" s="616"/>
      <c r="DC46" s="622"/>
      <c r="DD46" s="619">
        <v>893543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34582790</v>
      </c>
      <c r="CS49" s="669"/>
      <c r="CT49" s="669"/>
      <c r="CU49" s="669"/>
      <c r="CV49" s="669"/>
      <c r="CW49" s="669"/>
      <c r="CX49" s="669"/>
      <c r="CY49" s="698"/>
      <c r="CZ49" s="690">
        <v>100</v>
      </c>
      <c r="DA49" s="699"/>
      <c r="DB49" s="699"/>
      <c r="DC49" s="700"/>
      <c r="DD49" s="701">
        <v>26207203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83xwBeuiJnvGdqSEO9R4kZeegxoW1DmFmdByF1uuyLmyIMhaulBjlW4GrpVnsyapbfUgydZRAPyV6wNd3Bq/A==" saltValue="lXzamyk7jVe/HJdG1O5z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36847</v>
      </c>
      <c r="R7" s="740"/>
      <c r="S7" s="740"/>
      <c r="T7" s="740"/>
      <c r="U7" s="740"/>
      <c r="V7" s="740">
        <v>34521</v>
      </c>
      <c r="W7" s="740"/>
      <c r="X7" s="740"/>
      <c r="Y7" s="740"/>
      <c r="Z7" s="740"/>
      <c r="AA7" s="740">
        <v>2326</v>
      </c>
      <c r="AB7" s="740"/>
      <c r="AC7" s="740"/>
      <c r="AD7" s="740"/>
      <c r="AE7" s="741"/>
      <c r="AF7" s="742">
        <v>2065</v>
      </c>
      <c r="AG7" s="743"/>
      <c r="AH7" s="743"/>
      <c r="AI7" s="743"/>
      <c r="AJ7" s="744"/>
      <c r="AK7" s="745">
        <v>1756</v>
      </c>
      <c r="AL7" s="746"/>
      <c r="AM7" s="746"/>
      <c r="AN7" s="746"/>
      <c r="AO7" s="746"/>
      <c r="AP7" s="746">
        <v>8056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558</v>
      </c>
      <c r="BT7" s="734" t="s">
        <v>554</v>
      </c>
      <c r="BU7" s="734" t="s">
        <v>554</v>
      </c>
      <c r="BV7" s="734" t="s">
        <v>554</v>
      </c>
      <c r="BW7" s="734" t="s">
        <v>554</v>
      </c>
      <c r="BX7" s="734" t="s">
        <v>554</v>
      </c>
      <c r="BY7" s="734" t="s">
        <v>554</v>
      </c>
      <c r="BZ7" s="734" t="s">
        <v>554</v>
      </c>
      <c r="CA7" s="734" t="s">
        <v>554</v>
      </c>
      <c r="CB7" s="734" t="s">
        <v>554</v>
      </c>
      <c r="CC7" s="734" t="s">
        <v>554</v>
      </c>
      <c r="CD7" s="734" t="s">
        <v>554</v>
      </c>
      <c r="CE7" s="734" t="s">
        <v>554</v>
      </c>
      <c r="CF7" s="734" t="s">
        <v>554</v>
      </c>
      <c r="CG7" s="749" t="s">
        <v>554</v>
      </c>
      <c r="CH7" s="730">
        <v>3</v>
      </c>
      <c r="CI7" s="731"/>
      <c r="CJ7" s="731"/>
      <c r="CK7" s="731"/>
      <c r="CL7" s="732"/>
      <c r="CM7" s="730">
        <v>68</v>
      </c>
      <c r="CN7" s="731"/>
      <c r="CO7" s="731"/>
      <c r="CP7" s="731"/>
      <c r="CQ7" s="732"/>
      <c r="CR7" s="730">
        <v>10</v>
      </c>
      <c r="CS7" s="731"/>
      <c r="CT7" s="731"/>
      <c r="CU7" s="731"/>
      <c r="CV7" s="732"/>
      <c r="CW7" s="730" t="s">
        <v>549</v>
      </c>
      <c r="CX7" s="731"/>
      <c r="CY7" s="731"/>
      <c r="CZ7" s="731"/>
      <c r="DA7" s="732"/>
      <c r="DB7" s="730" t="s">
        <v>489</v>
      </c>
      <c r="DC7" s="731"/>
      <c r="DD7" s="731"/>
      <c r="DE7" s="731"/>
      <c r="DF7" s="732"/>
      <c r="DG7" s="730" t="s">
        <v>549</v>
      </c>
      <c r="DH7" s="731"/>
      <c r="DI7" s="731"/>
      <c r="DJ7" s="731"/>
      <c r="DK7" s="732"/>
      <c r="DL7" s="730" t="s">
        <v>549</v>
      </c>
      <c r="DM7" s="731"/>
      <c r="DN7" s="731"/>
      <c r="DO7" s="731"/>
      <c r="DP7" s="732"/>
      <c r="DQ7" s="730" t="s">
        <v>549</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121</v>
      </c>
      <c r="R8" s="771"/>
      <c r="S8" s="771"/>
      <c r="T8" s="771"/>
      <c r="U8" s="771"/>
      <c r="V8" s="771">
        <v>62</v>
      </c>
      <c r="W8" s="771"/>
      <c r="X8" s="771"/>
      <c r="Y8" s="771"/>
      <c r="Z8" s="771"/>
      <c r="AA8" s="771">
        <v>59</v>
      </c>
      <c r="AB8" s="771"/>
      <c r="AC8" s="771"/>
      <c r="AD8" s="771"/>
      <c r="AE8" s="772"/>
      <c r="AF8" s="773">
        <v>59</v>
      </c>
      <c r="AG8" s="774"/>
      <c r="AH8" s="774"/>
      <c r="AI8" s="774"/>
      <c r="AJ8" s="775"/>
      <c r="AK8" s="756">
        <v>0</v>
      </c>
      <c r="AL8" s="757"/>
      <c r="AM8" s="757"/>
      <c r="AN8" s="757"/>
      <c r="AO8" s="757"/>
      <c r="AP8" s="757" t="s">
        <v>549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555</v>
      </c>
      <c r="BT8" s="761" t="s">
        <v>555</v>
      </c>
      <c r="BU8" s="761" t="s">
        <v>555</v>
      </c>
      <c r="BV8" s="761" t="s">
        <v>555</v>
      </c>
      <c r="BW8" s="761" t="s">
        <v>555</v>
      </c>
      <c r="BX8" s="761" t="s">
        <v>555</v>
      </c>
      <c r="BY8" s="761" t="s">
        <v>555</v>
      </c>
      <c r="BZ8" s="761" t="s">
        <v>555</v>
      </c>
      <c r="CA8" s="761" t="s">
        <v>555</v>
      </c>
      <c r="CB8" s="761" t="s">
        <v>555</v>
      </c>
      <c r="CC8" s="761" t="s">
        <v>555</v>
      </c>
      <c r="CD8" s="761" t="s">
        <v>555</v>
      </c>
      <c r="CE8" s="761" t="s">
        <v>555</v>
      </c>
      <c r="CF8" s="761" t="s">
        <v>555</v>
      </c>
      <c r="CG8" s="762" t="s">
        <v>555</v>
      </c>
      <c r="CH8" s="763">
        <v>3</v>
      </c>
      <c r="CI8" s="764"/>
      <c r="CJ8" s="764"/>
      <c r="CK8" s="764"/>
      <c r="CL8" s="765"/>
      <c r="CM8" s="763">
        <v>148</v>
      </c>
      <c r="CN8" s="764"/>
      <c r="CO8" s="764"/>
      <c r="CP8" s="764"/>
      <c r="CQ8" s="765"/>
      <c r="CR8" s="763">
        <v>10</v>
      </c>
      <c r="CS8" s="764"/>
      <c r="CT8" s="764"/>
      <c r="CU8" s="764"/>
      <c r="CV8" s="765"/>
      <c r="CW8" s="763" t="s">
        <v>489</v>
      </c>
      <c r="CX8" s="764"/>
      <c r="CY8" s="764"/>
      <c r="CZ8" s="764"/>
      <c r="DA8" s="765"/>
      <c r="DB8" s="763" t="s">
        <v>489</v>
      </c>
      <c r="DC8" s="764"/>
      <c r="DD8" s="764"/>
      <c r="DE8" s="764"/>
      <c r="DF8" s="765"/>
      <c r="DG8" s="763">
        <v>1725</v>
      </c>
      <c r="DH8" s="764"/>
      <c r="DI8" s="764"/>
      <c r="DJ8" s="764"/>
      <c r="DK8" s="765"/>
      <c r="DL8" s="763" t="s">
        <v>489</v>
      </c>
      <c r="DM8" s="764"/>
      <c r="DN8" s="764"/>
      <c r="DO8" s="764"/>
      <c r="DP8" s="765"/>
      <c r="DQ8" s="763">
        <v>1032</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559</v>
      </c>
      <c r="BT9" s="761" t="s">
        <v>556</v>
      </c>
      <c r="BU9" s="761" t="s">
        <v>556</v>
      </c>
      <c r="BV9" s="761" t="s">
        <v>556</v>
      </c>
      <c r="BW9" s="761" t="s">
        <v>556</v>
      </c>
      <c r="BX9" s="761" t="s">
        <v>556</v>
      </c>
      <c r="BY9" s="761" t="s">
        <v>556</v>
      </c>
      <c r="BZ9" s="761" t="s">
        <v>556</v>
      </c>
      <c r="CA9" s="761" t="s">
        <v>556</v>
      </c>
      <c r="CB9" s="761" t="s">
        <v>556</v>
      </c>
      <c r="CC9" s="761" t="s">
        <v>556</v>
      </c>
      <c r="CD9" s="761" t="s">
        <v>556</v>
      </c>
      <c r="CE9" s="761" t="s">
        <v>556</v>
      </c>
      <c r="CF9" s="761" t="s">
        <v>556</v>
      </c>
      <c r="CG9" s="762" t="s">
        <v>556</v>
      </c>
      <c r="CH9" s="763">
        <v>1</v>
      </c>
      <c r="CI9" s="764"/>
      <c r="CJ9" s="764"/>
      <c r="CK9" s="764"/>
      <c r="CL9" s="765"/>
      <c r="CM9" s="763">
        <v>315</v>
      </c>
      <c r="CN9" s="764"/>
      <c r="CO9" s="764"/>
      <c r="CP9" s="764"/>
      <c r="CQ9" s="765"/>
      <c r="CR9" s="763">
        <v>250</v>
      </c>
      <c r="CS9" s="764"/>
      <c r="CT9" s="764"/>
      <c r="CU9" s="764"/>
      <c r="CV9" s="765"/>
      <c r="CW9" s="763" t="s">
        <v>489</v>
      </c>
      <c r="CX9" s="764"/>
      <c r="CY9" s="764"/>
      <c r="CZ9" s="764"/>
      <c r="DA9" s="765"/>
      <c r="DB9" s="763" t="s">
        <v>489</v>
      </c>
      <c r="DC9" s="764"/>
      <c r="DD9" s="764"/>
      <c r="DE9" s="764"/>
      <c r="DF9" s="765"/>
      <c r="DG9" s="763" t="s">
        <v>489</v>
      </c>
      <c r="DH9" s="764"/>
      <c r="DI9" s="764"/>
      <c r="DJ9" s="764"/>
      <c r="DK9" s="765"/>
      <c r="DL9" s="763" t="s">
        <v>489</v>
      </c>
      <c r="DM9" s="764"/>
      <c r="DN9" s="764"/>
      <c r="DO9" s="764"/>
      <c r="DP9" s="765"/>
      <c r="DQ9" s="763" t="s">
        <v>549</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560</v>
      </c>
      <c r="BT10" s="761" t="s">
        <v>557</v>
      </c>
      <c r="BU10" s="761" t="s">
        <v>557</v>
      </c>
      <c r="BV10" s="761" t="s">
        <v>557</v>
      </c>
      <c r="BW10" s="761" t="s">
        <v>557</v>
      </c>
      <c r="BX10" s="761" t="s">
        <v>557</v>
      </c>
      <c r="BY10" s="761" t="s">
        <v>557</v>
      </c>
      <c r="BZ10" s="761" t="s">
        <v>557</v>
      </c>
      <c r="CA10" s="761" t="s">
        <v>557</v>
      </c>
      <c r="CB10" s="761" t="s">
        <v>557</v>
      </c>
      <c r="CC10" s="761" t="s">
        <v>557</v>
      </c>
      <c r="CD10" s="761" t="s">
        <v>557</v>
      </c>
      <c r="CE10" s="761" t="s">
        <v>557</v>
      </c>
      <c r="CF10" s="761" t="s">
        <v>557</v>
      </c>
      <c r="CG10" s="762" t="s">
        <v>557</v>
      </c>
      <c r="CH10" s="763">
        <v>-5</v>
      </c>
      <c r="CI10" s="764"/>
      <c r="CJ10" s="764"/>
      <c r="CK10" s="764"/>
      <c r="CL10" s="765"/>
      <c r="CM10" s="763">
        <v>38</v>
      </c>
      <c r="CN10" s="764"/>
      <c r="CO10" s="764"/>
      <c r="CP10" s="764"/>
      <c r="CQ10" s="765"/>
      <c r="CR10" s="763">
        <v>150</v>
      </c>
      <c r="CS10" s="764"/>
      <c r="CT10" s="764"/>
      <c r="CU10" s="764"/>
      <c r="CV10" s="765"/>
      <c r="CW10" s="763">
        <v>15</v>
      </c>
      <c r="CX10" s="764"/>
      <c r="CY10" s="764"/>
      <c r="CZ10" s="764"/>
      <c r="DA10" s="765"/>
      <c r="DB10" s="763" t="s">
        <v>489</v>
      </c>
      <c r="DC10" s="764"/>
      <c r="DD10" s="764"/>
      <c r="DE10" s="764"/>
      <c r="DF10" s="765"/>
      <c r="DG10" s="763" t="s">
        <v>489</v>
      </c>
      <c r="DH10" s="764"/>
      <c r="DI10" s="764"/>
      <c r="DJ10" s="764"/>
      <c r="DK10" s="765"/>
      <c r="DL10" s="763" t="s">
        <v>489</v>
      </c>
      <c r="DM10" s="764"/>
      <c r="DN10" s="764"/>
      <c r="DO10" s="764"/>
      <c r="DP10" s="765"/>
      <c r="DQ10" s="763" t="s">
        <v>549</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36968</v>
      </c>
      <c r="R23" s="780"/>
      <c r="S23" s="780"/>
      <c r="T23" s="780"/>
      <c r="U23" s="780"/>
      <c r="V23" s="780">
        <v>34583</v>
      </c>
      <c r="W23" s="780"/>
      <c r="X23" s="780"/>
      <c r="Y23" s="780"/>
      <c r="Z23" s="780"/>
      <c r="AA23" s="780">
        <v>2385</v>
      </c>
      <c r="AB23" s="780"/>
      <c r="AC23" s="780"/>
      <c r="AD23" s="780"/>
      <c r="AE23" s="781"/>
      <c r="AF23" s="782">
        <v>2124</v>
      </c>
      <c r="AG23" s="780"/>
      <c r="AH23" s="780"/>
      <c r="AI23" s="780"/>
      <c r="AJ23" s="783"/>
      <c r="AK23" s="784"/>
      <c r="AL23" s="785"/>
      <c r="AM23" s="785"/>
      <c r="AN23" s="785"/>
      <c r="AO23" s="785"/>
      <c r="AP23" s="780">
        <v>8056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6378</v>
      </c>
      <c r="R28" s="810"/>
      <c r="S28" s="810"/>
      <c r="T28" s="810"/>
      <c r="U28" s="810"/>
      <c r="V28" s="810">
        <v>6313</v>
      </c>
      <c r="W28" s="810"/>
      <c r="X28" s="810"/>
      <c r="Y28" s="810"/>
      <c r="Z28" s="810"/>
      <c r="AA28" s="810">
        <v>65</v>
      </c>
      <c r="AB28" s="810"/>
      <c r="AC28" s="810"/>
      <c r="AD28" s="810"/>
      <c r="AE28" s="811"/>
      <c r="AF28" s="812">
        <v>65</v>
      </c>
      <c r="AG28" s="810"/>
      <c r="AH28" s="810"/>
      <c r="AI28" s="810"/>
      <c r="AJ28" s="813"/>
      <c r="AK28" s="814">
        <v>696</v>
      </c>
      <c r="AL28" s="815"/>
      <c r="AM28" s="815"/>
      <c r="AN28" s="815"/>
      <c r="AO28" s="815"/>
      <c r="AP28" s="815" t="s">
        <v>549</v>
      </c>
      <c r="AQ28" s="815"/>
      <c r="AR28" s="815"/>
      <c r="AS28" s="815"/>
      <c r="AT28" s="815"/>
      <c r="AU28" s="815" t="s">
        <v>489</v>
      </c>
      <c r="AV28" s="815"/>
      <c r="AW28" s="815"/>
      <c r="AX28" s="815"/>
      <c r="AY28" s="815"/>
      <c r="AZ28" s="816" t="s">
        <v>489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5584</v>
      </c>
      <c r="R29" s="771"/>
      <c r="S29" s="771"/>
      <c r="T29" s="771"/>
      <c r="U29" s="771"/>
      <c r="V29" s="771">
        <v>5472</v>
      </c>
      <c r="W29" s="771"/>
      <c r="X29" s="771"/>
      <c r="Y29" s="771"/>
      <c r="Z29" s="771"/>
      <c r="AA29" s="771">
        <v>112</v>
      </c>
      <c r="AB29" s="771"/>
      <c r="AC29" s="771"/>
      <c r="AD29" s="771"/>
      <c r="AE29" s="772"/>
      <c r="AF29" s="773">
        <v>112</v>
      </c>
      <c r="AG29" s="774"/>
      <c r="AH29" s="774"/>
      <c r="AI29" s="774"/>
      <c r="AJ29" s="775"/>
      <c r="AK29" s="821">
        <v>888</v>
      </c>
      <c r="AL29" s="817"/>
      <c r="AM29" s="817"/>
      <c r="AN29" s="817"/>
      <c r="AO29" s="817"/>
      <c r="AP29" s="817" t="s">
        <v>489</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566</v>
      </c>
      <c r="C30" s="768"/>
      <c r="D30" s="768"/>
      <c r="E30" s="768"/>
      <c r="F30" s="768"/>
      <c r="G30" s="768"/>
      <c r="H30" s="768"/>
      <c r="I30" s="768"/>
      <c r="J30" s="768"/>
      <c r="K30" s="768"/>
      <c r="L30" s="768"/>
      <c r="M30" s="768"/>
      <c r="N30" s="768"/>
      <c r="O30" s="768"/>
      <c r="P30" s="769"/>
      <c r="Q30" s="770">
        <v>83</v>
      </c>
      <c r="R30" s="771"/>
      <c r="S30" s="771"/>
      <c r="T30" s="771"/>
      <c r="U30" s="771"/>
      <c r="V30" s="771">
        <v>54</v>
      </c>
      <c r="W30" s="771"/>
      <c r="X30" s="771"/>
      <c r="Y30" s="771"/>
      <c r="Z30" s="771"/>
      <c r="AA30" s="771">
        <v>29</v>
      </c>
      <c r="AB30" s="771"/>
      <c r="AC30" s="771"/>
      <c r="AD30" s="771"/>
      <c r="AE30" s="772"/>
      <c r="AF30" s="773">
        <v>29</v>
      </c>
      <c r="AG30" s="774"/>
      <c r="AH30" s="774"/>
      <c r="AI30" s="774"/>
      <c r="AJ30" s="775"/>
      <c r="AK30" s="821" t="s">
        <v>549</v>
      </c>
      <c r="AL30" s="817"/>
      <c r="AM30" s="817"/>
      <c r="AN30" s="817"/>
      <c r="AO30" s="817"/>
      <c r="AP30" s="817" t="s">
        <v>489</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1445</v>
      </c>
      <c r="R31" s="771"/>
      <c r="S31" s="771"/>
      <c r="T31" s="771"/>
      <c r="U31" s="771"/>
      <c r="V31" s="771">
        <v>1443</v>
      </c>
      <c r="W31" s="771"/>
      <c r="X31" s="771"/>
      <c r="Y31" s="771"/>
      <c r="Z31" s="771"/>
      <c r="AA31" s="771">
        <v>2</v>
      </c>
      <c r="AB31" s="771"/>
      <c r="AC31" s="771"/>
      <c r="AD31" s="771"/>
      <c r="AE31" s="772"/>
      <c r="AF31" s="773">
        <v>2</v>
      </c>
      <c r="AG31" s="774"/>
      <c r="AH31" s="774"/>
      <c r="AI31" s="774"/>
      <c r="AJ31" s="775"/>
      <c r="AK31" s="821">
        <v>164</v>
      </c>
      <c r="AL31" s="817"/>
      <c r="AM31" s="817"/>
      <c r="AN31" s="817"/>
      <c r="AO31" s="817"/>
      <c r="AP31" s="817" t="s">
        <v>489</v>
      </c>
      <c r="AQ31" s="817"/>
      <c r="AR31" s="817"/>
      <c r="AS31" s="817"/>
      <c r="AT31" s="817"/>
      <c r="AU31" s="817" t="s">
        <v>489</v>
      </c>
      <c r="AV31" s="817"/>
      <c r="AW31" s="817"/>
      <c r="AX31" s="817"/>
      <c r="AY31" s="817"/>
      <c r="AZ31" s="818" t="s">
        <v>489</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1422</v>
      </c>
      <c r="R32" s="771"/>
      <c r="S32" s="771"/>
      <c r="T32" s="771"/>
      <c r="U32" s="771"/>
      <c r="V32" s="771">
        <v>1384</v>
      </c>
      <c r="W32" s="771"/>
      <c r="X32" s="771"/>
      <c r="Y32" s="771"/>
      <c r="Z32" s="771"/>
      <c r="AA32" s="771">
        <v>38</v>
      </c>
      <c r="AB32" s="771"/>
      <c r="AC32" s="771"/>
      <c r="AD32" s="771"/>
      <c r="AE32" s="772"/>
      <c r="AF32" s="773">
        <v>1887</v>
      </c>
      <c r="AG32" s="774"/>
      <c r="AH32" s="774"/>
      <c r="AI32" s="774"/>
      <c r="AJ32" s="775"/>
      <c r="AK32" s="821">
        <v>74</v>
      </c>
      <c r="AL32" s="817"/>
      <c r="AM32" s="817"/>
      <c r="AN32" s="817"/>
      <c r="AO32" s="817"/>
      <c r="AP32" s="817">
        <v>21</v>
      </c>
      <c r="AQ32" s="817"/>
      <c r="AR32" s="817"/>
      <c r="AS32" s="817"/>
      <c r="AT32" s="817"/>
      <c r="AU32" s="817">
        <v>720</v>
      </c>
      <c r="AV32" s="817"/>
      <c r="AW32" s="817"/>
      <c r="AX32" s="817"/>
      <c r="AY32" s="817"/>
      <c r="AZ32" s="818" t="s">
        <v>489</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2603</v>
      </c>
      <c r="R33" s="771"/>
      <c r="S33" s="771"/>
      <c r="T33" s="771"/>
      <c r="U33" s="771"/>
      <c r="V33" s="771">
        <v>2531</v>
      </c>
      <c r="W33" s="771"/>
      <c r="X33" s="771"/>
      <c r="Y33" s="771"/>
      <c r="Z33" s="771"/>
      <c r="AA33" s="771">
        <v>72</v>
      </c>
      <c r="AB33" s="771"/>
      <c r="AC33" s="771"/>
      <c r="AD33" s="771"/>
      <c r="AE33" s="772"/>
      <c r="AF33" s="773">
        <v>763</v>
      </c>
      <c r="AG33" s="774"/>
      <c r="AH33" s="774"/>
      <c r="AI33" s="774"/>
      <c r="AJ33" s="775"/>
      <c r="AK33" s="821">
        <v>1782</v>
      </c>
      <c r="AL33" s="817"/>
      <c r="AM33" s="817"/>
      <c r="AN33" s="817"/>
      <c r="AO33" s="817"/>
      <c r="AP33" s="817">
        <v>13729</v>
      </c>
      <c r="AQ33" s="817"/>
      <c r="AR33" s="817"/>
      <c r="AS33" s="817"/>
      <c r="AT33" s="817"/>
      <c r="AU33" s="817">
        <v>13564</v>
      </c>
      <c r="AV33" s="817"/>
      <c r="AW33" s="817"/>
      <c r="AX33" s="817"/>
      <c r="AY33" s="817"/>
      <c r="AZ33" s="818" t="s">
        <v>489</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395</v>
      </c>
      <c r="C34" s="768"/>
      <c r="D34" s="768"/>
      <c r="E34" s="768"/>
      <c r="F34" s="768"/>
      <c r="G34" s="768"/>
      <c r="H34" s="768"/>
      <c r="I34" s="768"/>
      <c r="J34" s="768"/>
      <c r="K34" s="768"/>
      <c r="L34" s="768"/>
      <c r="M34" s="768"/>
      <c r="N34" s="768"/>
      <c r="O34" s="768"/>
      <c r="P34" s="769"/>
      <c r="Q34" s="770">
        <v>7100</v>
      </c>
      <c r="R34" s="771"/>
      <c r="S34" s="771"/>
      <c r="T34" s="771"/>
      <c r="U34" s="771"/>
      <c r="V34" s="771">
        <v>8504</v>
      </c>
      <c r="W34" s="771"/>
      <c r="X34" s="771"/>
      <c r="Y34" s="771"/>
      <c r="Z34" s="771"/>
      <c r="AA34" s="771" t="s">
        <v>549</v>
      </c>
      <c r="AB34" s="771"/>
      <c r="AC34" s="771"/>
      <c r="AD34" s="771"/>
      <c r="AE34" s="772"/>
      <c r="AF34" s="773">
        <v>891</v>
      </c>
      <c r="AG34" s="774"/>
      <c r="AH34" s="774"/>
      <c r="AI34" s="774"/>
      <c r="AJ34" s="775"/>
      <c r="AK34" s="821">
        <v>1747</v>
      </c>
      <c r="AL34" s="817"/>
      <c r="AM34" s="817"/>
      <c r="AN34" s="817"/>
      <c r="AO34" s="817"/>
      <c r="AP34" s="817">
        <v>2634</v>
      </c>
      <c r="AQ34" s="817"/>
      <c r="AR34" s="817"/>
      <c r="AS34" s="817"/>
      <c r="AT34" s="817"/>
      <c r="AU34" s="817">
        <v>1393</v>
      </c>
      <c r="AV34" s="817"/>
      <c r="AW34" s="817"/>
      <c r="AX34" s="817"/>
      <c r="AY34" s="817"/>
      <c r="AZ34" s="818" t="s">
        <v>489</v>
      </c>
      <c r="BA34" s="818"/>
      <c r="BB34" s="818"/>
      <c r="BC34" s="818"/>
      <c r="BD34" s="818"/>
      <c r="BE34" s="819" t="s">
        <v>393</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3750</v>
      </c>
      <c r="AG63" s="831"/>
      <c r="AH63" s="831"/>
      <c r="AI63" s="831"/>
      <c r="AJ63" s="832"/>
      <c r="AK63" s="833"/>
      <c r="AL63" s="828"/>
      <c r="AM63" s="828"/>
      <c r="AN63" s="828"/>
      <c r="AO63" s="828"/>
      <c r="AP63" s="831">
        <v>16384</v>
      </c>
      <c r="AQ63" s="831"/>
      <c r="AR63" s="831"/>
      <c r="AS63" s="831"/>
      <c r="AT63" s="831"/>
      <c r="AU63" s="831">
        <v>15677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550</v>
      </c>
      <c r="C68" s="857"/>
      <c r="D68" s="857"/>
      <c r="E68" s="857"/>
      <c r="F68" s="857"/>
      <c r="G68" s="857"/>
      <c r="H68" s="857"/>
      <c r="I68" s="857"/>
      <c r="J68" s="857"/>
      <c r="K68" s="857"/>
      <c r="L68" s="857"/>
      <c r="M68" s="857"/>
      <c r="N68" s="857"/>
      <c r="O68" s="857"/>
      <c r="P68" s="858"/>
      <c r="Q68" s="859">
        <v>2575</v>
      </c>
      <c r="R68" s="853"/>
      <c r="S68" s="853"/>
      <c r="T68" s="853"/>
      <c r="U68" s="853"/>
      <c r="V68" s="853">
        <v>2497</v>
      </c>
      <c r="W68" s="853"/>
      <c r="X68" s="853"/>
      <c r="Y68" s="853"/>
      <c r="Z68" s="853"/>
      <c r="AA68" s="853">
        <v>78</v>
      </c>
      <c r="AB68" s="853"/>
      <c r="AC68" s="853"/>
      <c r="AD68" s="853"/>
      <c r="AE68" s="853"/>
      <c r="AF68" s="853">
        <v>78</v>
      </c>
      <c r="AG68" s="853"/>
      <c r="AH68" s="853"/>
      <c r="AI68" s="853"/>
      <c r="AJ68" s="853"/>
      <c r="AK68" s="853" t="s">
        <v>549</v>
      </c>
      <c r="AL68" s="853"/>
      <c r="AM68" s="853"/>
      <c r="AN68" s="853"/>
      <c r="AO68" s="853"/>
      <c r="AP68" s="853">
        <v>3163</v>
      </c>
      <c r="AQ68" s="853"/>
      <c r="AR68" s="853"/>
      <c r="AS68" s="853"/>
      <c r="AT68" s="853"/>
      <c r="AU68" s="853">
        <v>1863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551</v>
      </c>
      <c r="C69" s="861"/>
      <c r="D69" s="861"/>
      <c r="E69" s="861"/>
      <c r="F69" s="861"/>
      <c r="G69" s="861"/>
      <c r="H69" s="861"/>
      <c r="I69" s="861"/>
      <c r="J69" s="861"/>
      <c r="K69" s="861"/>
      <c r="L69" s="861"/>
      <c r="M69" s="861"/>
      <c r="N69" s="861"/>
      <c r="O69" s="861"/>
      <c r="P69" s="862"/>
      <c r="Q69" s="863">
        <v>6483</v>
      </c>
      <c r="R69" s="817"/>
      <c r="S69" s="817"/>
      <c r="T69" s="817"/>
      <c r="U69" s="817"/>
      <c r="V69" s="817">
        <v>6082</v>
      </c>
      <c r="W69" s="817"/>
      <c r="X69" s="817"/>
      <c r="Y69" s="817"/>
      <c r="Z69" s="817"/>
      <c r="AA69" s="817">
        <v>401</v>
      </c>
      <c r="AB69" s="817"/>
      <c r="AC69" s="817"/>
      <c r="AD69" s="817"/>
      <c r="AE69" s="817"/>
      <c r="AF69" s="817">
        <v>270</v>
      </c>
      <c r="AG69" s="817"/>
      <c r="AH69" s="817"/>
      <c r="AI69" s="817"/>
      <c r="AJ69" s="817"/>
      <c r="AK69" s="817" t="s">
        <v>549</v>
      </c>
      <c r="AL69" s="817"/>
      <c r="AM69" s="817"/>
      <c r="AN69" s="817"/>
      <c r="AO69" s="817"/>
      <c r="AP69" s="817">
        <v>707</v>
      </c>
      <c r="AQ69" s="817"/>
      <c r="AR69" s="817"/>
      <c r="AS69" s="817"/>
      <c r="AT69" s="817"/>
      <c r="AU69" s="817">
        <v>129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552</v>
      </c>
      <c r="C70" s="861"/>
      <c r="D70" s="861"/>
      <c r="E70" s="861"/>
      <c r="F70" s="861"/>
      <c r="G70" s="861"/>
      <c r="H70" s="861"/>
      <c r="I70" s="861"/>
      <c r="J70" s="861"/>
      <c r="K70" s="861"/>
      <c r="L70" s="861"/>
      <c r="M70" s="861"/>
      <c r="N70" s="861"/>
      <c r="O70" s="861"/>
      <c r="P70" s="862"/>
      <c r="Q70" s="863">
        <v>2653</v>
      </c>
      <c r="R70" s="817"/>
      <c r="S70" s="817"/>
      <c r="T70" s="817"/>
      <c r="U70" s="817"/>
      <c r="V70" s="817">
        <v>2392</v>
      </c>
      <c r="W70" s="817"/>
      <c r="X70" s="817"/>
      <c r="Y70" s="817"/>
      <c r="Z70" s="817"/>
      <c r="AA70" s="817">
        <v>261</v>
      </c>
      <c r="AB70" s="817"/>
      <c r="AC70" s="817"/>
      <c r="AD70" s="817"/>
      <c r="AE70" s="817"/>
      <c r="AF70" s="817">
        <v>261</v>
      </c>
      <c r="AG70" s="817"/>
      <c r="AH70" s="817"/>
      <c r="AI70" s="817"/>
      <c r="AJ70" s="817"/>
      <c r="AK70" s="817" t="s">
        <v>549</v>
      </c>
      <c r="AL70" s="817"/>
      <c r="AM70" s="817"/>
      <c r="AN70" s="817"/>
      <c r="AO70" s="817"/>
      <c r="AP70" s="817" t="s">
        <v>549</v>
      </c>
      <c r="AQ70" s="817"/>
      <c r="AR70" s="817"/>
      <c r="AS70" s="817"/>
      <c r="AT70" s="817"/>
      <c r="AU70" s="817" t="s">
        <v>549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553</v>
      </c>
      <c r="C71" s="861"/>
      <c r="D71" s="861"/>
      <c r="E71" s="861"/>
      <c r="F71" s="861"/>
      <c r="G71" s="861"/>
      <c r="H71" s="861"/>
      <c r="I71" s="861"/>
      <c r="J71" s="861"/>
      <c r="K71" s="861"/>
      <c r="L71" s="861"/>
      <c r="M71" s="861"/>
      <c r="N71" s="861"/>
      <c r="O71" s="861"/>
      <c r="P71" s="862"/>
      <c r="Q71" s="863">
        <v>1047955</v>
      </c>
      <c r="R71" s="817"/>
      <c r="S71" s="817"/>
      <c r="T71" s="817"/>
      <c r="U71" s="817"/>
      <c r="V71" s="817">
        <v>1016638</v>
      </c>
      <c r="W71" s="817"/>
      <c r="X71" s="817"/>
      <c r="Y71" s="817"/>
      <c r="Z71" s="817"/>
      <c r="AA71" s="817">
        <v>31318</v>
      </c>
      <c r="AB71" s="817"/>
      <c r="AC71" s="817"/>
      <c r="AD71" s="817"/>
      <c r="AE71" s="817"/>
      <c r="AF71" s="817">
        <v>31318</v>
      </c>
      <c r="AG71" s="817"/>
      <c r="AH71" s="817"/>
      <c r="AI71" s="817"/>
      <c r="AJ71" s="817"/>
      <c r="AK71" s="817">
        <v>1</v>
      </c>
      <c r="AL71" s="817"/>
      <c r="AM71" s="817"/>
      <c r="AN71" s="817"/>
      <c r="AO71" s="817"/>
      <c r="AP71" s="817" t="s">
        <v>549</v>
      </c>
      <c r="AQ71" s="817"/>
      <c r="AR71" s="817"/>
      <c r="AS71" s="817"/>
      <c r="AT71" s="817"/>
      <c r="AU71" s="817" t="s">
        <v>549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31927</v>
      </c>
      <c r="AG88" s="831"/>
      <c r="AH88" s="831"/>
      <c r="AI88" s="831"/>
      <c r="AJ88" s="831"/>
      <c r="AK88" s="828"/>
      <c r="AL88" s="828"/>
      <c r="AM88" s="828"/>
      <c r="AN88" s="828"/>
      <c r="AO88" s="828"/>
      <c r="AP88" s="831">
        <v>3870</v>
      </c>
      <c r="AQ88" s="831"/>
      <c r="AR88" s="831"/>
      <c r="AS88" s="831"/>
      <c r="AT88" s="831"/>
      <c r="AU88" s="831">
        <v>1992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420</v>
      </c>
      <c r="CS102" s="839"/>
      <c r="CT102" s="839"/>
      <c r="CU102" s="839"/>
      <c r="CV102" s="878"/>
      <c r="CW102" s="877">
        <v>15</v>
      </c>
      <c r="CX102" s="839"/>
      <c r="CY102" s="839"/>
      <c r="CZ102" s="839"/>
      <c r="DA102" s="878"/>
      <c r="DB102" s="877" t="s">
        <v>567</v>
      </c>
      <c r="DC102" s="839"/>
      <c r="DD102" s="839"/>
      <c r="DE102" s="839"/>
      <c r="DF102" s="878"/>
      <c r="DG102" s="877">
        <v>1725</v>
      </c>
      <c r="DH102" s="839"/>
      <c r="DI102" s="839"/>
      <c r="DJ102" s="839"/>
      <c r="DK102" s="878"/>
      <c r="DL102" s="877" t="s">
        <v>567</v>
      </c>
      <c r="DM102" s="839"/>
      <c r="DN102" s="839"/>
      <c r="DO102" s="839"/>
      <c r="DP102" s="878"/>
      <c r="DQ102" s="877">
        <v>1032</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1178782</v>
      </c>
      <c r="AB110" s="887"/>
      <c r="AC110" s="887"/>
      <c r="AD110" s="887"/>
      <c r="AE110" s="888"/>
      <c r="AF110" s="889">
        <v>1218108</v>
      </c>
      <c r="AG110" s="887"/>
      <c r="AH110" s="887"/>
      <c r="AI110" s="887"/>
      <c r="AJ110" s="888"/>
      <c r="AK110" s="889">
        <v>1107843</v>
      </c>
      <c r="AL110" s="887"/>
      <c r="AM110" s="887"/>
      <c r="AN110" s="887"/>
      <c r="AO110" s="888"/>
      <c r="AP110" s="890">
        <v>6.1</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8712791</v>
      </c>
      <c r="BR110" s="918"/>
      <c r="BS110" s="918"/>
      <c r="BT110" s="918"/>
      <c r="BU110" s="918"/>
      <c r="BV110" s="918">
        <v>8191053</v>
      </c>
      <c r="BW110" s="918"/>
      <c r="BX110" s="918"/>
      <c r="BY110" s="918"/>
      <c r="BZ110" s="918"/>
      <c r="CA110" s="918">
        <v>8056355</v>
      </c>
      <c r="CB110" s="918"/>
      <c r="CC110" s="918"/>
      <c r="CD110" s="918"/>
      <c r="CE110" s="918"/>
      <c r="CF110" s="931">
        <v>44.4</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722164</v>
      </c>
      <c r="BR111" s="913"/>
      <c r="BS111" s="913"/>
      <c r="BT111" s="913"/>
      <c r="BU111" s="913"/>
      <c r="BV111" s="913">
        <v>774782</v>
      </c>
      <c r="BW111" s="913"/>
      <c r="BX111" s="913"/>
      <c r="BY111" s="913"/>
      <c r="BZ111" s="913"/>
      <c r="CA111" s="913">
        <v>643955</v>
      </c>
      <c r="CB111" s="913"/>
      <c r="CC111" s="913"/>
      <c r="CD111" s="913"/>
      <c r="CE111" s="913"/>
      <c r="CF111" s="907">
        <v>3.6</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15696515</v>
      </c>
      <c r="BR112" s="913"/>
      <c r="BS112" s="913"/>
      <c r="BT112" s="913"/>
      <c r="BU112" s="913"/>
      <c r="BV112" s="913">
        <v>15611193</v>
      </c>
      <c r="BW112" s="913"/>
      <c r="BX112" s="913"/>
      <c r="BY112" s="913"/>
      <c r="BZ112" s="913"/>
      <c r="CA112" s="913">
        <v>15677428</v>
      </c>
      <c r="CB112" s="913"/>
      <c r="CC112" s="913"/>
      <c r="CD112" s="913"/>
      <c r="CE112" s="913"/>
      <c r="CF112" s="907">
        <v>86.4</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1619958</v>
      </c>
      <c r="AB113" s="925"/>
      <c r="AC113" s="925"/>
      <c r="AD113" s="925"/>
      <c r="AE113" s="926"/>
      <c r="AF113" s="927">
        <v>1499548</v>
      </c>
      <c r="AG113" s="925"/>
      <c r="AH113" s="925"/>
      <c r="AI113" s="925"/>
      <c r="AJ113" s="926"/>
      <c r="AK113" s="927">
        <v>1396636</v>
      </c>
      <c r="AL113" s="925"/>
      <c r="AM113" s="925"/>
      <c r="AN113" s="925"/>
      <c r="AO113" s="926"/>
      <c r="AP113" s="928">
        <v>7.7</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2311590</v>
      </c>
      <c r="BR113" s="913"/>
      <c r="BS113" s="913"/>
      <c r="BT113" s="913"/>
      <c r="BU113" s="913"/>
      <c r="BV113" s="913">
        <v>2171431</v>
      </c>
      <c r="BW113" s="913"/>
      <c r="BX113" s="913"/>
      <c r="BY113" s="913"/>
      <c r="BZ113" s="913"/>
      <c r="CA113" s="913">
        <v>1991232</v>
      </c>
      <c r="CB113" s="913"/>
      <c r="CC113" s="913"/>
      <c r="CD113" s="913"/>
      <c r="CE113" s="913"/>
      <c r="CF113" s="907">
        <v>11</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221368</v>
      </c>
      <c r="AB114" s="946"/>
      <c r="AC114" s="946"/>
      <c r="AD114" s="946"/>
      <c r="AE114" s="947"/>
      <c r="AF114" s="948">
        <v>295229</v>
      </c>
      <c r="AG114" s="946"/>
      <c r="AH114" s="946"/>
      <c r="AI114" s="946"/>
      <c r="AJ114" s="947"/>
      <c r="AK114" s="948">
        <v>302697</v>
      </c>
      <c r="AL114" s="946"/>
      <c r="AM114" s="946"/>
      <c r="AN114" s="946"/>
      <c r="AO114" s="947"/>
      <c r="AP114" s="949">
        <v>1.7</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3125420</v>
      </c>
      <c r="BR114" s="913"/>
      <c r="BS114" s="913"/>
      <c r="BT114" s="913"/>
      <c r="BU114" s="913"/>
      <c r="BV114" s="913">
        <v>3266433</v>
      </c>
      <c r="BW114" s="913"/>
      <c r="BX114" s="913"/>
      <c r="BY114" s="913"/>
      <c r="BZ114" s="913"/>
      <c r="CA114" s="913">
        <v>3177147</v>
      </c>
      <c r="CB114" s="913"/>
      <c r="CC114" s="913"/>
      <c r="CD114" s="913"/>
      <c r="CE114" s="913"/>
      <c r="CF114" s="907">
        <v>17.5</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v>1110697</v>
      </c>
      <c r="BR115" s="913"/>
      <c r="BS115" s="913"/>
      <c r="BT115" s="913"/>
      <c r="BU115" s="913"/>
      <c r="BV115" s="913">
        <v>1065289</v>
      </c>
      <c r="BW115" s="913"/>
      <c r="BX115" s="913"/>
      <c r="BY115" s="913"/>
      <c r="BZ115" s="913"/>
      <c r="CA115" s="913">
        <v>1032155</v>
      </c>
      <c r="CB115" s="913"/>
      <c r="CC115" s="913"/>
      <c r="CD115" s="913"/>
      <c r="CE115" s="913"/>
      <c r="CF115" s="907">
        <v>5.7</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722164</v>
      </c>
      <c r="DH115" s="946"/>
      <c r="DI115" s="946"/>
      <c r="DJ115" s="946"/>
      <c r="DK115" s="947"/>
      <c r="DL115" s="948">
        <v>774782</v>
      </c>
      <c r="DM115" s="946"/>
      <c r="DN115" s="946"/>
      <c r="DO115" s="946"/>
      <c r="DP115" s="947"/>
      <c r="DQ115" s="948">
        <v>643955</v>
      </c>
      <c r="DR115" s="946"/>
      <c r="DS115" s="946"/>
      <c r="DT115" s="946"/>
      <c r="DU115" s="947"/>
      <c r="DV115" s="949">
        <v>3.6</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3020108</v>
      </c>
      <c r="AB117" s="966"/>
      <c r="AC117" s="966"/>
      <c r="AD117" s="966"/>
      <c r="AE117" s="967"/>
      <c r="AF117" s="968">
        <v>3012885</v>
      </c>
      <c r="AG117" s="966"/>
      <c r="AH117" s="966"/>
      <c r="AI117" s="966"/>
      <c r="AJ117" s="967"/>
      <c r="AK117" s="968">
        <v>2807176</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31679177</v>
      </c>
      <c r="BR119" s="987"/>
      <c r="BS119" s="987"/>
      <c r="BT119" s="987"/>
      <c r="BU119" s="987"/>
      <c r="BV119" s="987">
        <v>31080181</v>
      </c>
      <c r="BW119" s="987"/>
      <c r="BX119" s="987"/>
      <c r="BY119" s="987"/>
      <c r="BZ119" s="987"/>
      <c r="CA119" s="987">
        <v>30578272</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8700676</v>
      </c>
      <c r="BR120" s="918"/>
      <c r="BS120" s="918"/>
      <c r="BT120" s="918"/>
      <c r="BU120" s="918"/>
      <c r="BV120" s="918">
        <v>8467954</v>
      </c>
      <c r="BW120" s="918"/>
      <c r="BX120" s="918"/>
      <c r="BY120" s="918"/>
      <c r="BZ120" s="918"/>
      <c r="CA120" s="918">
        <v>8763481</v>
      </c>
      <c r="CB120" s="918"/>
      <c r="CC120" s="918"/>
      <c r="CD120" s="918"/>
      <c r="CE120" s="918"/>
      <c r="CF120" s="931">
        <v>48.3</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13559693</v>
      </c>
      <c r="DH120" s="918"/>
      <c r="DI120" s="918"/>
      <c r="DJ120" s="918"/>
      <c r="DK120" s="918"/>
      <c r="DL120" s="918">
        <v>13325319</v>
      </c>
      <c r="DM120" s="918"/>
      <c r="DN120" s="918"/>
      <c r="DO120" s="918"/>
      <c r="DP120" s="918"/>
      <c r="DQ120" s="918">
        <v>13564018</v>
      </c>
      <c r="DR120" s="918"/>
      <c r="DS120" s="918"/>
      <c r="DT120" s="918"/>
      <c r="DU120" s="918"/>
      <c r="DV120" s="919">
        <v>74.8</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9092264</v>
      </c>
      <c r="BR121" s="913"/>
      <c r="BS121" s="913"/>
      <c r="BT121" s="913"/>
      <c r="BU121" s="913"/>
      <c r="BV121" s="913">
        <v>8809216</v>
      </c>
      <c r="BW121" s="913"/>
      <c r="BX121" s="913"/>
      <c r="BY121" s="913"/>
      <c r="BZ121" s="913"/>
      <c r="CA121" s="913">
        <v>8800309</v>
      </c>
      <c r="CB121" s="913"/>
      <c r="CC121" s="913"/>
      <c r="CD121" s="913"/>
      <c r="CE121" s="913"/>
      <c r="CF121" s="907">
        <v>48.5</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1275266</v>
      </c>
      <c r="DH121" s="913"/>
      <c r="DI121" s="913"/>
      <c r="DJ121" s="913"/>
      <c r="DK121" s="913"/>
      <c r="DL121" s="913">
        <v>1495849</v>
      </c>
      <c r="DM121" s="913"/>
      <c r="DN121" s="913"/>
      <c r="DO121" s="913"/>
      <c r="DP121" s="913"/>
      <c r="DQ121" s="913">
        <v>1393360</v>
      </c>
      <c r="DR121" s="913"/>
      <c r="DS121" s="913"/>
      <c r="DT121" s="913"/>
      <c r="DU121" s="913"/>
      <c r="DV121" s="914">
        <v>7.7</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13520905</v>
      </c>
      <c r="BR122" s="987"/>
      <c r="BS122" s="987"/>
      <c r="BT122" s="987"/>
      <c r="BU122" s="987"/>
      <c r="BV122" s="987">
        <v>13266533</v>
      </c>
      <c r="BW122" s="987"/>
      <c r="BX122" s="987"/>
      <c r="BY122" s="987"/>
      <c r="BZ122" s="987"/>
      <c r="CA122" s="987">
        <v>14213582</v>
      </c>
      <c r="CB122" s="987"/>
      <c r="CC122" s="987"/>
      <c r="CD122" s="987"/>
      <c r="CE122" s="987"/>
      <c r="CF122" s="1004">
        <v>78.400000000000006</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861556</v>
      </c>
      <c r="DH122" s="913"/>
      <c r="DI122" s="913"/>
      <c r="DJ122" s="913"/>
      <c r="DK122" s="913"/>
      <c r="DL122" s="913">
        <v>790025</v>
      </c>
      <c r="DM122" s="913"/>
      <c r="DN122" s="913"/>
      <c r="DO122" s="913"/>
      <c r="DP122" s="913"/>
      <c r="DQ122" s="913">
        <v>720050</v>
      </c>
      <c r="DR122" s="913"/>
      <c r="DS122" s="913"/>
      <c r="DT122" s="913"/>
      <c r="DU122" s="913"/>
      <c r="DV122" s="914">
        <v>4</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31313845</v>
      </c>
      <c r="BR123" s="1051"/>
      <c r="BS123" s="1051"/>
      <c r="BT123" s="1051"/>
      <c r="BU123" s="1051"/>
      <c r="BV123" s="1051">
        <v>30543703</v>
      </c>
      <c r="BW123" s="1051"/>
      <c r="BX123" s="1051"/>
      <c r="BY123" s="1051"/>
      <c r="BZ123" s="1051"/>
      <c r="CA123" s="1051">
        <v>31777372</v>
      </c>
      <c r="CB123" s="1051"/>
      <c r="CC123" s="1051"/>
      <c r="CD123" s="1051"/>
      <c r="CE123" s="1051"/>
      <c r="CF123" s="988"/>
      <c r="CG123" s="989"/>
      <c r="CH123" s="989"/>
      <c r="CI123" s="989"/>
      <c r="CJ123" s="990"/>
      <c r="CK123" s="996"/>
      <c r="CL123" s="997"/>
      <c r="CM123" s="997"/>
      <c r="CN123" s="997"/>
      <c r="CO123" s="998"/>
      <c r="CP123" s="1006" t="s">
        <v>451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2.2000000000000002</v>
      </c>
      <c r="BR124" s="1014"/>
      <c r="BS124" s="1014"/>
      <c r="BT124" s="1014"/>
      <c r="BU124" s="1014"/>
      <c r="BV124" s="1014">
        <v>2.8</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v>1110697</v>
      </c>
      <c r="DH126" s="913"/>
      <c r="DI126" s="913"/>
      <c r="DJ126" s="913"/>
      <c r="DK126" s="913"/>
      <c r="DL126" s="913">
        <v>1065289</v>
      </c>
      <c r="DM126" s="913"/>
      <c r="DN126" s="913"/>
      <c r="DO126" s="913"/>
      <c r="DP126" s="913"/>
      <c r="DQ126" s="913">
        <v>1032155</v>
      </c>
      <c r="DR126" s="913"/>
      <c r="DS126" s="913"/>
      <c r="DT126" s="913"/>
      <c r="DU126" s="913"/>
      <c r="DV126" s="914">
        <v>5.7</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896430</v>
      </c>
      <c r="AB128" s="1033"/>
      <c r="AC128" s="1033"/>
      <c r="AD128" s="1033"/>
      <c r="AE128" s="1034"/>
      <c r="AF128" s="1035">
        <v>868084</v>
      </c>
      <c r="AG128" s="1033"/>
      <c r="AH128" s="1033"/>
      <c r="AI128" s="1033"/>
      <c r="AJ128" s="1034"/>
      <c r="AK128" s="1035">
        <v>809724</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12.53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17951807</v>
      </c>
      <c r="AB129" s="946"/>
      <c r="AC129" s="946"/>
      <c r="AD129" s="946"/>
      <c r="AE129" s="947"/>
      <c r="AF129" s="948">
        <v>20256863</v>
      </c>
      <c r="AG129" s="946"/>
      <c r="AH129" s="946"/>
      <c r="AI129" s="946"/>
      <c r="AJ129" s="947"/>
      <c r="AK129" s="948">
        <v>19414660</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17.53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1584097</v>
      </c>
      <c r="AB130" s="946"/>
      <c r="AC130" s="946"/>
      <c r="AD130" s="946"/>
      <c r="AE130" s="947"/>
      <c r="AF130" s="948">
        <v>1421479</v>
      </c>
      <c r="AG130" s="946"/>
      <c r="AH130" s="946"/>
      <c r="AI130" s="946"/>
      <c r="AJ130" s="947"/>
      <c r="AK130" s="948">
        <v>1276546</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3.7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16367710</v>
      </c>
      <c r="AB131" s="973"/>
      <c r="AC131" s="973"/>
      <c r="AD131" s="973"/>
      <c r="AE131" s="974"/>
      <c r="AF131" s="972">
        <v>18835384</v>
      </c>
      <c r="AG131" s="973"/>
      <c r="AH131" s="973"/>
      <c r="AI131" s="973"/>
      <c r="AJ131" s="974"/>
      <c r="AK131" s="972">
        <v>18138114</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3.2966187699999998</v>
      </c>
      <c r="AB132" s="1084"/>
      <c r="AC132" s="1084"/>
      <c r="AD132" s="1084"/>
      <c r="AE132" s="1085"/>
      <c r="AF132" s="1086">
        <v>3.8402296439999999</v>
      </c>
      <c r="AG132" s="1084"/>
      <c r="AH132" s="1084"/>
      <c r="AI132" s="1084"/>
      <c r="AJ132" s="1085"/>
      <c r="AK132" s="1086">
        <v>3.974536713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2.7</v>
      </c>
      <c r="AB133" s="1067"/>
      <c r="AC133" s="1067"/>
      <c r="AD133" s="1067"/>
      <c r="AE133" s="1068"/>
      <c r="AF133" s="1066">
        <v>3.1</v>
      </c>
      <c r="AG133" s="1067"/>
      <c r="AH133" s="1067"/>
      <c r="AI133" s="1067"/>
      <c r="AJ133" s="1068"/>
      <c r="AK133" s="1066">
        <v>3.7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cEq3P20uSmp8tv0LYirm9HJxrxXansrFBg6kymLStjn0jnqTdt3Kb33NQXiqlpEvbAMd9ztuB37DHY/7oH15g==" saltValue="pCVpXHTcxfpU/XED37Vs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RyMA8JcnOoQRqP5DStZgBlKV5n19OJIerE2QAMLLHv4QFQxiYcQApSf3QnfWlTjYkDsxxIyVJqO02IvkwmOoGQ==" saltValue="unFSJpFXxNEK5uAcuCsY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tL1O/wX+Vvr0Xua8nSN/0Gs4SRLHByrQuAx9za2vr8zEYI042QWue0sh1pryGLv/WLEwzlqEoXFSelaTtpeaA==" saltValue="+HgE0oFnZy3q51BtLOXeb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5327841</v>
      </c>
      <c r="AP9" s="262">
        <v>73750</v>
      </c>
      <c r="AQ9" s="263">
        <v>80646</v>
      </c>
      <c r="AR9" s="264">
        <v>-8.6</v>
      </c>
    </row>
    <row r="10" spans="1:46" ht="13.5" customHeight="1" x14ac:dyDescent="0.2">
      <c r="A10" s="247"/>
      <c r="AK10" s="1103" t="s">
        <v>486</v>
      </c>
      <c r="AL10" s="1104"/>
      <c r="AM10" s="1104"/>
      <c r="AN10" s="1105"/>
      <c r="AO10" s="265">
        <v>980510</v>
      </c>
      <c r="AP10" s="265">
        <v>13573</v>
      </c>
      <c r="AQ10" s="266">
        <v>6637</v>
      </c>
      <c r="AR10" s="267">
        <v>104.5</v>
      </c>
    </row>
    <row r="11" spans="1:46" ht="13.5" customHeight="1" x14ac:dyDescent="0.2">
      <c r="A11" s="247"/>
      <c r="AK11" s="1103" t="s">
        <v>487</v>
      </c>
      <c r="AL11" s="1104"/>
      <c r="AM11" s="1104"/>
      <c r="AN11" s="1105"/>
      <c r="AO11" s="265">
        <v>32174</v>
      </c>
      <c r="AP11" s="265">
        <v>445</v>
      </c>
      <c r="AQ11" s="266">
        <v>1119</v>
      </c>
      <c r="AR11" s="267">
        <v>-60.2</v>
      </c>
    </row>
    <row r="12" spans="1:46" ht="13.5" customHeight="1" x14ac:dyDescent="0.2">
      <c r="A12" s="247"/>
      <c r="AK12" s="1103" t="s">
        <v>488</v>
      </c>
      <c r="AL12" s="1104"/>
      <c r="AM12" s="1104"/>
      <c r="AN12" s="1105"/>
      <c r="AO12" s="265" t="s">
        <v>489</v>
      </c>
      <c r="AP12" s="265" t="s">
        <v>489</v>
      </c>
      <c r="AQ12" s="266">
        <v>8</v>
      </c>
      <c r="AR12" s="267" t="s">
        <v>489</v>
      </c>
    </row>
    <row r="13" spans="1:46" ht="13.5" customHeight="1" x14ac:dyDescent="0.2">
      <c r="A13" s="247"/>
      <c r="AK13" s="1103" t="s">
        <v>490</v>
      </c>
      <c r="AL13" s="1104"/>
      <c r="AM13" s="1104"/>
      <c r="AN13" s="1105"/>
      <c r="AO13" s="265">
        <v>76304</v>
      </c>
      <c r="AP13" s="265">
        <v>1056</v>
      </c>
      <c r="AQ13" s="266">
        <v>2502</v>
      </c>
      <c r="AR13" s="267">
        <v>-57.8</v>
      </c>
    </row>
    <row r="14" spans="1:46" ht="13.5" customHeight="1" x14ac:dyDescent="0.2">
      <c r="A14" s="247"/>
      <c r="AK14" s="1103" t="s">
        <v>491</v>
      </c>
      <c r="AL14" s="1104"/>
      <c r="AM14" s="1104"/>
      <c r="AN14" s="1105"/>
      <c r="AO14" s="265">
        <v>223628</v>
      </c>
      <c r="AP14" s="265">
        <v>3096</v>
      </c>
      <c r="AQ14" s="266">
        <v>1863</v>
      </c>
      <c r="AR14" s="267">
        <v>66.2</v>
      </c>
    </row>
    <row r="15" spans="1:46" ht="13.5" customHeight="1" x14ac:dyDescent="0.2">
      <c r="A15" s="247"/>
      <c r="AK15" s="1106" t="s">
        <v>492</v>
      </c>
      <c r="AL15" s="1107"/>
      <c r="AM15" s="1107"/>
      <c r="AN15" s="1108"/>
      <c r="AO15" s="265">
        <v>-439919</v>
      </c>
      <c r="AP15" s="265">
        <v>-6090</v>
      </c>
      <c r="AQ15" s="266">
        <v>-4800</v>
      </c>
      <c r="AR15" s="267">
        <v>26.9</v>
      </c>
    </row>
    <row r="16" spans="1:46" ht="13" x14ac:dyDescent="0.2">
      <c r="A16" s="247"/>
      <c r="AK16" s="1106" t="s">
        <v>177</v>
      </c>
      <c r="AL16" s="1107"/>
      <c r="AM16" s="1107"/>
      <c r="AN16" s="1108"/>
      <c r="AO16" s="265">
        <v>6200538</v>
      </c>
      <c r="AP16" s="265">
        <v>85830</v>
      </c>
      <c r="AQ16" s="266">
        <v>87975</v>
      </c>
      <c r="AR16" s="267">
        <v>-2.4</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6.52</v>
      </c>
      <c r="AP21" s="278">
        <v>7.71</v>
      </c>
      <c r="AQ21" s="279">
        <v>-1.19</v>
      </c>
      <c r="AS21" s="280"/>
      <c r="AT21" s="276"/>
    </row>
    <row r="22" spans="1:46" s="248" customFormat="1" ht="13" x14ac:dyDescent="0.2">
      <c r="A22" s="276"/>
      <c r="AK22" s="1109" t="s">
        <v>498</v>
      </c>
      <c r="AL22" s="1110"/>
      <c r="AM22" s="1110"/>
      <c r="AN22" s="1111"/>
      <c r="AO22" s="281">
        <v>96.8</v>
      </c>
      <c r="AP22" s="282">
        <v>98.3</v>
      </c>
      <c r="AQ22" s="283">
        <v>-1.5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1107843</v>
      </c>
      <c r="AP32" s="291">
        <v>15335</v>
      </c>
      <c r="AQ32" s="292">
        <v>41451</v>
      </c>
      <c r="AR32" s="293">
        <v>-63</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v>35</v>
      </c>
      <c r="AR34" s="293" t="s">
        <v>489</v>
      </c>
    </row>
    <row r="35" spans="1:46" ht="27" customHeight="1" x14ac:dyDescent="0.2">
      <c r="A35" s="247"/>
      <c r="AK35" s="1117" t="s">
        <v>505</v>
      </c>
      <c r="AL35" s="1118"/>
      <c r="AM35" s="1118"/>
      <c r="AN35" s="1119"/>
      <c r="AO35" s="291">
        <v>1396636</v>
      </c>
      <c r="AP35" s="291">
        <v>19333</v>
      </c>
      <c r="AQ35" s="292">
        <v>11775</v>
      </c>
      <c r="AR35" s="293">
        <v>64.2</v>
      </c>
    </row>
    <row r="36" spans="1:46" ht="27" customHeight="1" x14ac:dyDescent="0.2">
      <c r="A36" s="247"/>
      <c r="AK36" s="1117" t="s">
        <v>506</v>
      </c>
      <c r="AL36" s="1118"/>
      <c r="AM36" s="1118"/>
      <c r="AN36" s="1119"/>
      <c r="AO36" s="291">
        <v>302697</v>
      </c>
      <c r="AP36" s="291">
        <v>4190</v>
      </c>
      <c r="AQ36" s="292">
        <v>2188</v>
      </c>
      <c r="AR36" s="293">
        <v>91.5</v>
      </c>
    </row>
    <row r="37" spans="1:46" ht="13.5" customHeight="1" x14ac:dyDescent="0.2">
      <c r="A37" s="247"/>
      <c r="AK37" s="1117" t="s">
        <v>507</v>
      </c>
      <c r="AL37" s="1118"/>
      <c r="AM37" s="1118"/>
      <c r="AN37" s="1119"/>
      <c r="AO37" s="291" t="s">
        <v>489</v>
      </c>
      <c r="AP37" s="291" t="s">
        <v>489</v>
      </c>
      <c r="AQ37" s="292">
        <v>531</v>
      </c>
      <c r="AR37" s="293" t="s">
        <v>489</v>
      </c>
    </row>
    <row r="38" spans="1:46" ht="27" customHeight="1" x14ac:dyDescent="0.2">
      <c r="A38" s="247"/>
      <c r="AK38" s="1120" t="s">
        <v>508</v>
      </c>
      <c r="AL38" s="1121"/>
      <c r="AM38" s="1121"/>
      <c r="AN38" s="1122"/>
      <c r="AO38" s="294" t="s">
        <v>489</v>
      </c>
      <c r="AP38" s="294" t="s">
        <v>489</v>
      </c>
      <c r="AQ38" s="295">
        <v>1</v>
      </c>
      <c r="AR38" s="283" t="s">
        <v>489</v>
      </c>
      <c r="AS38" s="290"/>
    </row>
    <row r="39" spans="1:46" ht="13" x14ac:dyDescent="0.2">
      <c r="A39" s="247"/>
      <c r="AK39" s="1120" t="s">
        <v>509</v>
      </c>
      <c r="AL39" s="1121"/>
      <c r="AM39" s="1121"/>
      <c r="AN39" s="1122"/>
      <c r="AO39" s="291">
        <v>-809724</v>
      </c>
      <c r="AP39" s="291">
        <v>-11208</v>
      </c>
      <c r="AQ39" s="292">
        <v>-5414</v>
      </c>
      <c r="AR39" s="293">
        <v>107</v>
      </c>
      <c r="AS39" s="290"/>
    </row>
    <row r="40" spans="1:46" ht="27" customHeight="1" x14ac:dyDescent="0.2">
      <c r="A40" s="247"/>
      <c r="AK40" s="1117" t="s">
        <v>510</v>
      </c>
      <c r="AL40" s="1118"/>
      <c r="AM40" s="1118"/>
      <c r="AN40" s="1119"/>
      <c r="AO40" s="291">
        <v>-1276546</v>
      </c>
      <c r="AP40" s="291">
        <v>-17670</v>
      </c>
      <c r="AQ40" s="292">
        <v>-35360</v>
      </c>
      <c r="AR40" s="293">
        <v>-50</v>
      </c>
      <c r="AS40" s="290"/>
    </row>
    <row r="41" spans="1:46" ht="13" x14ac:dyDescent="0.2">
      <c r="A41" s="247"/>
      <c r="AK41" s="1123" t="s">
        <v>287</v>
      </c>
      <c r="AL41" s="1124"/>
      <c r="AM41" s="1124"/>
      <c r="AN41" s="1125"/>
      <c r="AO41" s="291">
        <v>720906</v>
      </c>
      <c r="AP41" s="291">
        <v>9979</v>
      </c>
      <c r="AQ41" s="292">
        <v>15207</v>
      </c>
      <c r="AR41" s="293">
        <v>-34.4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2473190</v>
      </c>
      <c r="AN51" s="313">
        <v>33962</v>
      </c>
      <c r="AO51" s="314">
        <v>-17.7</v>
      </c>
      <c r="AP51" s="315">
        <v>63812</v>
      </c>
      <c r="AQ51" s="316">
        <v>2.2999999999999998</v>
      </c>
      <c r="AR51" s="317">
        <v>-20</v>
      </c>
    </row>
    <row r="52" spans="1:44" ht="13" x14ac:dyDescent="0.2">
      <c r="A52" s="247"/>
      <c r="AK52" s="318"/>
      <c r="AL52" s="319" t="s">
        <v>520</v>
      </c>
      <c r="AM52" s="320">
        <v>1361344</v>
      </c>
      <c r="AN52" s="321">
        <v>18694</v>
      </c>
      <c r="AO52" s="322">
        <v>-20.7</v>
      </c>
      <c r="AP52" s="323">
        <v>33848</v>
      </c>
      <c r="AQ52" s="324">
        <v>-4.2</v>
      </c>
      <c r="AR52" s="325">
        <v>-16.5</v>
      </c>
    </row>
    <row r="53" spans="1:44" ht="13" x14ac:dyDescent="0.2">
      <c r="A53" s="247"/>
      <c r="AK53" s="303" t="s">
        <v>521</v>
      </c>
      <c r="AL53" s="304"/>
      <c r="AM53" s="312">
        <v>2349617</v>
      </c>
      <c r="AN53" s="313">
        <v>32307</v>
      </c>
      <c r="AO53" s="314">
        <v>-4.9000000000000004</v>
      </c>
      <c r="AP53" s="315">
        <v>54225</v>
      </c>
      <c r="AQ53" s="316">
        <v>-15</v>
      </c>
      <c r="AR53" s="317">
        <v>10.1</v>
      </c>
    </row>
    <row r="54" spans="1:44" ht="13" x14ac:dyDescent="0.2">
      <c r="A54" s="247"/>
      <c r="AK54" s="318"/>
      <c r="AL54" s="319" t="s">
        <v>520</v>
      </c>
      <c r="AM54" s="320">
        <v>1463251</v>
      </c>
      <c r="AN54" s="321">
        <v>20120</v>
      </c>
      <c r="AO54" s="322">
        <v>7.6</v>
      </c>
      <c r="AP54" s="323">
        <v>27337</v>
      </c>
      <c r="AQ54" s="324">
        <v>-19.2</v>
      </c>
      <c r="AR54" s="325">
        <v>26.8</v>
      </c>
    </row>
    <row r="55" spans="1:44" ht="13" x14ac:dyDescent="0.2">
      <c r="A55" s="247"/>
      <c r="AK55" s="303" t="s">
        <v>522</v>
      </c>
      <c r="AL55" s="304"/>
      <c r="AM55" s="312">
        <v>2744833</v>
      </c>
      <c r="AN55" s="313">
        <v>37784</v>
      </c>
      <c r="AO55" s="314">
        <v>17</v>
      </c>
      <c r="AP55" s="315">
        <v>54016</v>
      </c>
      <c r="AQ55" s="316">
        <v>-0.4</v>
      </c>
      <c r="AR55" s="317">
        <v>17.399999999999999</v>
      </c>
    </row>
    <row r="56" spans="1:44" ht="13" x14ac:dyDescent="0.2">
      <c r="A56" s="247"/>
      <c r="AK56" s="318"/>
      <c r="AL56" s="319" t="s">
        <v>520</v>
      </c>
      <c r="AM56" s="320">
        <v>1677950</v>
      </c>
      <c r="AN56" s="321">
        <v>23098</v>
      </c>
      <c r="AO56" s="322">
        <v>14.8</v>
      </c>
      <c r="AP56" s="323">
        <v>28078</v>
      </c>
      <c r="AQ56" s="324">
        <v>2.7</v>
      </c>
      <c r="AR56" s="325">
        <v>12.1</v>
      </c>
    </row>
    <row r="57" spans="1:44" ht="13" x14ac:dyDescent="0.2">
      <c r="A57" s="247"/>
      <c r="AK57" s="303" t="s">
        <v>523</v>
      </c>
      <c r="AL57" s="304"/>
      <c r="AM57" s="312">
        <v>2041919</v>
      </c>
      <c r="AN57" s="313">
        <v>28151</v>
      </c>
      <c r="AO57" s="314">
        <v>-25.5</v>
      </c>
      <c r="AP57" s="315">
        <v>52786</v>
      </c>
      <c r="AQ57" s="316">
        <v>-2.2999999999999998</v>
      </c>
      <c r="AR57" s="317">
        <v>-23.2</v>
      </c>
    </row>
    <row r="58" spans="1:44" ht="13" x14ac:dyDescent="0.2">
      <c r="A58" s="247"/>
      <c r="AK58" s="318"/>
      <c r="AL58" s="319" t="s">
        <v>520</v>
      </c>
      <c r="AM58" s="320">
        <v>1438055</v>
      </c>
      <c r="AN58" s="321">
        <v>19826</v>
      </c>
      <c r="AO58" s="322">
        <v>-14.2</v>
      </c>
      <c r="AP58" s="323">
        <v>28742</v>
      </c>
      <c r="AQ58" s="324">
        <v>2.4</v>
      </c>
      <c r="AR58" s="325">
        <v>-16.600000000000001</v>
      </c>
    </row>
    <row r="59" spans="1:44" ht="13" x14ac:dyDescent="0.2">
      <c r="A59" s="247"/>
      <c r="AK59" s="303" t="s">
        <v>524</v>
      </c>
      <c r="AL59" s="304"/>
      <c r="AM59" s="312">
        <v>2713697</v>
      </c>
      <c r="AN59" s="313">
        <v>37564</v>
      </c>
      <c r="AO59" s="314">
        <v>33.4</v>
      </c>
      <c r="AP59" s="315">
        <v>58465</v>
      </c>
      <c r="AQ59" s="316">
        <v>10.8</v>
      </c>
      <c r="AR59" s="317">
        <v>22.6</v>
      </c>
    </row>
    <row r="60" spans="1:44" ht="13" x14ac:dyDescent="0.2">
      <c r="A60" s="247"/>
      <c r="AK60" s="318"/>
      <c r="AL60" s="319" t="s">
        <v>520</v>
      </c>
      <c r="AM60" s="320">
        <v>1810337</v>
      </c>
      <c r="AN60" s="321">
        <v>25059</v>
      </c>
      <c r="AO60" s="322">
        <v>26.4</v>
      </c>
      <c r="AP60" s="323">
        <v>34452</v>
      </c>
      <c r="AQ60" s="324">
        <v>19.899999999999999</v>
      </c>
      <c r="AR60" s="325">
        <v>6.5</v>
      </c>
    </row>
    <row r="61" spans="1:44" ht="13" x14ac:dyDescent="0.2">
      <c r="A61" s="247"/>
      <c r="AK61" s="303" t="s">
        <v>525</v>
      </c>
      <c r="AL61" s="326"/>
      <c r="AM61" s="312">
        <v>2464651</v>
      </c>
      <c r="AN61" s="313">
        <v>33954</v>
      </c>
      <c r="AO61" s="314">
        <v>0.5</v>
      </c>
      <c r="AP61" s="315">
        <v>56661</v>
      </c>
      <c r="AQ61" s="327">
        <v>-0.9</v>
      </c>
      <c r="AR61" s="317">
        <v>1.4</v>
      </c>
    </row>
    <row r="62" spans="1:44" ht="13" x14ac:dyDescent="0.2">
      <c r="A62" s="247"/>
      <c r="AK62" s="318"/>
      <c r="AL62" s="319" t="s">
        <v>520</v>
      </c>
      <c r="AM62" s="320">
        <v>1550187</v>
      </c>
      <c r="AN62" s="321">
        <v>21359</v>
      </c>
      <c r="AO62" s="322">
        <v>2.8</v>
      </c>
      <c r="AP62" s="323">
        <v>30491</v>
      </c>
      <c r="AQ62" s="324">
        <v>0.3</v>
      </c>
      <c r="AR62" s="325">
        <v>2.5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F4LCJpuG6BVNoeXSHDsjSDwBG6zJHsAz66KeY9bA3trxe5g5MDFIwJWONNLLNh6WqHF+qVtnadA796vePKPPLQ==" saltValue="pQPah6DRtrmP2BQ8voHa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BA5NhXaJdYRN55yoU1nfwoQKooqAUoGkOzTc4Ra8Ww34lJXSfhn1kfSXTSD5Mlg3wVCwNaz5itW8atLSkQd8pA==" saltValue="rYADDmBimkUQdldu+F2zm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tVz8NTA6ucgaIx7xk0IXwow0pmleOE+pZd0ViBpwiI3Z+SMoS0YG8G3Xd70veAaqYZ2sogSlF4Zwp42u3z+VIw==" saltValue="oIGvlSzdYo5564rgcaxh6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31.83</v>
      </c>
      <c r="G47" s="12">
        <v>32.17</v>
      </c>
      <c r="H47" s="12">
        <v>35.71</v>
      </c>
      <c r="I47" s="12">
        <v>29.47</v>
      </c>
      <c r="J47" s="13">
        <v>30.85</v>
      </c>
    </row>
    <row r="48" spans="2:10" ht="57.75" customHeight="1" x14ac:dyDescent="0.2">
      <c r="B48" s="14"/>
      <c r="C48" s="1128" t="s">
        <v>4</v>
      </c>
      <c r="D48" s="1128"/>
      <c r="E48" s="1129"/>
      <c r="F48" s="15">
        <v>14.45</v>
      </c>
      <c r="G48" s="16">
        <v>15.5</v>
      </c>
      <c r="H48" s="16">
        <v>17.21</v>
      </c>
      <c r="I48" s="16">
        <v>8.4499999999999993</v>
      </c>
      <c r="J48" s="17">
        <v>10.94</v>
      </c>
    </row>
    <row r="49" spans="2:10" ht="57.75" customHeight="1" thickBot="1" x14ac:dyDescent="0.25">
      <c r="B49" s="18"/>
      <c r="C49" s="1130" t="s">
        <v>5</v>
      </c>
      <c r="D49" s="1130"/>
      <c r="E49" s="1131"/>
      <c r="F49" s="19">
        <v>6.3</v>
      </c>
      <c r="G49" s="20" t="s">
        <v>532</v>
      </c>
      <c r="H49" s="20">
        <v>3.94</v>
      </c>
      <c r="I49" s="20" t="s">
        <v>533</v>
      </c>
      <c r="J49" s="21">
        <v>2.23</v>
      </c>
    </row>
    <row r="50" spans="2:10" ht="13" x14ac:dyDescent="0.2"/>
  </sheetData>
  <sheetProtection algorithmName="SHA-512" hashValue="khV6dJChpPxXIXWE/Q11ZM9qR5/Qk4cRVgrAWd1cNYHQ76Hnf4Wu/SGBygyNH7GXeAf6lczpx+b6gnjRW04xxg==" saltValue="DLokn9N7/mQZUziJXsOF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2026-03-13T05:50:40Z</cp:lastPrinted>
  <dcterms:created xsi:type="dcterms:W3CDTF">2026-02-23T07:07:04Z</dcterms:created>
  <dcterms:modified xsi:type="dcterms:W3CDTF">2026-03-16T10:13:16Z</dcterms:modified>
  <cp:category/>
</cp:coreProperties>
</file>