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HP及び市町村返却用\"/>
    </mc:Choice>
  </mc:AlternateContent>
  <xr:revisionPtr revIDLastSave="0" documentId="13_ncr:1_{95293D7C-7979-4F22-B4F4-5DC12BF9EE8A}"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C36" i="10"/>
  <c r="CO35" i="10"/>
  <c r="BE35" i="10"/>
  <c r="CO34" i="10"/>
  <c r="BE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BW34" i="10" l="1"/>
  <c r="BW35" i="10" s="1"/>
  <c r="BW36" i="10" s="1"/>
  <c r="BW37" i="10" s="1"/>
</calcChain>
</file>

<file path=xl/sharedStrings.xml><?xml version="1.0" encoding="utf-8"?>
<sst xmlns="http://schemas.openxmlformats.org/spreadsheetml/2006/main" count="1090" uniqueCount="559">
  <si>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</si>
  <si>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</si>
  <si>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</si>
  <si>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</si>
  <si>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</si>
  <si>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</si>
  <si>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</si>
  <si>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</si>
  <si>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</si>
  <si>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</si>
  <si>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</si>
  <si>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</si>
  <si>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</si>
  <si>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</si>
  <si>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</si>
  <si>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</si>
  <si>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</si>
  <si>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</si>
  <si>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</si>
  <si>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</si>
  <si>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</si>
  <si>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</si>
  <si>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</si>
  <si>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</si>
  <si>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</si>
  <si>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</si>
  <si>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</si>
  <si>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</si>
  <si>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</si>
  <si>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</si>
  <si>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</si>
  <si>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</si>
  <si>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</si>
  <si>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</si>
  <si>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</si>
  <si>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</si>
  <si>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</si>
  <si>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</si>
  <si>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</si>
  <si>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</si>
  <si>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</si>
  <si>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</si>
  <si>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</si>
  <si>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</si>
  <si>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</si>
  <si>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</si>
  <si>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</si>
  <si>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</si>
  <si>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</si>
  <si>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</si>
  <si>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</si>
  <si>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</si>
  <si>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</si>
  <si>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</si>
  <si>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</si>
  <si>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</si>
  <si>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</si>
  <si>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</si>
  <si>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</si>
  <si>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</si>
  <si>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</si>
  <si>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</si>
  <si>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</si>
  <si>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</si>
  <si>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</si>
  <si>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</si>
  <si>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</si>
  <si>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</si>
  <si>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</si>
  <si>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</si>
  <si>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</si>
  <si>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</si>
  <si>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</si>
  <si>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</si>
  <si>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</si>
  <si>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</si>
  <si>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</si>
  <si>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</si>
  <si>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</si>
  <si>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</si>
  <si>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</si>
  <si>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</si>
  <si>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</si>
  <si>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</si>
  <si>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</si>
  <si>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</si>
  <si>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</si>
  <si>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</si>
  <si>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</si>
  <si>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</si>
  <si>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</si>
  <si>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</si>
  <si>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</si>
  <si>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</si>
  <si>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津島市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</si>
  <si>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</si>
  <si>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</si>
  <si>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</si>
  <si>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</si>
  <si>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</si>
  <si>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</si>
  <si>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</si>
  <si>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</si>
  <si>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</si>
  <si>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</si>
  <si>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</si>
  <si>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</si>
  <si>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</si>
  <si>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</si>
  <si>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</si>
  <si>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</si>
  <si>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</si>
  <si>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</si>
  <si>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</si>
  <si>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</si>
  <si>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</si>
  <si>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</si>
  <si>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</si>
  <si>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</si>
  <si>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</si>
  <si>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</si>
  <si>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</si>
  <si>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</si>
  <si>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</si>
  <si>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</si>
  <si>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</si>
  <si>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</si>
  <si>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</si>
  <si>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</si>
  <si>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</si>
  <si>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</si>
  <si>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</si>
  <si>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</si>
  <si>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</si>
  <si>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</si>
  <si>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</si>
  <si>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</si>
  <si>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</si>
  <si>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</si>
  <si>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</si>
  <si>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</si>
  <si>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</si>
  <si>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</si>
  <si>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</si>
  <si>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</si>
  <si>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</si>
  <si>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</si>
  <si>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</si>
  <si>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</si>
  <si>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</si>
  <si>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</si>
  <si>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</si>
  <si>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</si>
  <si>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</si>
  <si>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</si>
  <si>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</si>
  <si>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</si>
  <si>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</si>
  <si>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</si>
  <si>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</si>
  <si>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</si>
  <si>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</si>
  <si>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</si>
  <si>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</si>
  <si>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</si>
  <si>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</si>
  <si>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</si>
  <si>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</si>
  <si>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</si>
  <si>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</si>
  <si>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</si>
  <si>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</si>
  <si>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</si>
  <si>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</si>
  <si>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</si>
  <si>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</si>
  <si>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</si>
  <si>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</si>
  <si>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</si>
  <si>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</si>
  <si>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</si>
  <si>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</si>
  <si>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</si>
  <si>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</si>
  <si>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</si>
  <si>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</si>
  <si>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</si>
  <si>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</si>
  <si>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</si>
  <si>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</si>
  <si>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</si>
  <si>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</si>
  <si>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</si>
  <si>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</si>
  <si>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</si>
  <si>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</si>
  <si>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</si>
  <si>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</si>
  <si>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</si>
  <si>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</si>
  <si>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</si>
  <si>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</si>
  <si>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</si>
  <si>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愛知県津島市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</si>
  <si>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</si>
  <si>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</si>
  <si>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</si>
  <si>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</si>
  <si>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</si>
  <si>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</si>
  <si>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</si>
  <si>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</si>
  <si>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</si>
  <si>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</si>
  <si>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</si>
  <si>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</si>
  <si>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</si>
  <si>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</si>
  <si>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</si>
  <si>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</si>
  <si>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</si>
  <si>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</si>
  <si>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</si>
  <si>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</si>
  <si>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</si>
  <si>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</si>
  <si>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</si>
  <si>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</si>
  <si>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</si>
  <si>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</si>
  <si>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</si>
  <si>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</si>
  <si>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</si>
  <si>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</si>
  <si>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</si>
  <si>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</si>
  <si>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</si>
  <si>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</si>
  <si>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</si>
  <si>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</si>
  <si>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</si>
  <si>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</si>
  <si>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</si>
  <si>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</si>
  <si>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</si>
  <si>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</si>
  <si>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</si>
  <si>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</si>
  <si>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</si>
  <si>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</si>
  <si>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</si>
  <si>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</si>
  <si>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</si>
  <si>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</si>
  <si>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</si>
  <si>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</si>
  <si>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</si>
  <si>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</si>
  <si>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</si>
  <si>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</si>
  <si>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</si>
  <si>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</si>
  <si>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</si>
  <si>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</si>
  <si>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</si>
  <si>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</si>
  <si>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</si>
  <si>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</si>
  <si>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</si>
  <si>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</si>
  <si>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</si>
  <si>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</si>
  <si>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</si>
  <si>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</si>
  <si>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</si>
  <si>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</si>
  <si>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</si>
  <si>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</si>
  <si>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</si>
  <si>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</si>
  <si>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</si>
  <si>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</si>
  <si>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</si>
  <si>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</si>
  <si>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</si>
  <si>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</si>
  <si>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</si>
  <si>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</si>
  <si>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</si>
  <si>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</si>
  <si>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</si>
  <si>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</si>
  <si>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</si>
  <si>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</si>
  <si>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</si>
  <si>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</si>
  <si>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</si>
  <si>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</si>
  <si>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</si>
  <si>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</si>
  <si>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</si>
  <si>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</si>
  <si>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</si>
  <si>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</si>
  <si>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</si>
  <si>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</si>
  <si>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</si>
  <si>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</si>
  <si>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</si>
  <si>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</si>
  <si>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</si>
  <si>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</si>
  <si>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</si>
  <si>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</si>
  <si>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</si>
  <si>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</si>
  <si>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</si>
  <si>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</si>
  <si>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</si>
  <si>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</si>
  <si>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</si>
  <si>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</si>
  <si>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</si>
  <si>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</si>
  <si>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</si>
  <si>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</si>
  <si>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</si>
  <si>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</si>
  <si>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</si>
  <si>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</si>
  <si>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</si>
  <si>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</si>
  <si>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</si>
  <si>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</si>
  <si>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</si>
  <si>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</si>
  <si>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</si>
  <si>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</si>
  <si>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</si>
  <si>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</si>
  <si>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</si>
  <si>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</si>
  <si>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</si>
  <si>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</si>
  <si>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</si>
  <si>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</si>
  <si>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</si>
  <si>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</si>
  <si>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</si>
  <si>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</si>
  <si>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</si>
  <si>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</si>
  <si>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</si>
  <si>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</si>
  <si>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愛知県津島市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</si>
  <si>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</si>
  <si>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</si>
  <si>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</si>
  <si>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</si>
  <si>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</si>
  <si>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</si>
  <si>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</si>
  <si>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</si>
  <si>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</si>
  <si>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</si>
  <si>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</si>
  <si>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</si>
  <si>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</si>
  <si>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</si>
  <si>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</si>
  <si>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</si>
  <si>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</si>
  <si>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</si>
  <si>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</si>
  <si>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</si>
  <si>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コミュニティ・プラント事業特別会計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</si>
  <si>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</si>
  <si>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</si>
  <si>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</si>
  <si>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</si>
  <si>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</si>
  <si>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</si>
  <si>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</si>
  <si>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</si>
  <si>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</si>
  <si>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</si>
  <si>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</si>
  <si>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</si>
  <si>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</si>
  <si>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</si>
  <si>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</si>
  <si>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</si>
  <si>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津島市民病院事業会計</t>
    <phoneticPr fontId="5"/>
  </si>
  <si>
    <t>法適用企業</t>
    <phoneticPr fontId="5"/>
  </si>
  <si>
    <t>下水道事業会計</t>
    <phoneticPr fontId="5"/>
  </si>
  <si>
    <t>上水道事業会計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</si>
  <si>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</si>
  <si>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</si>
  <si>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</si>
  <si>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</si>
  <si>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</si>
  <si>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</si>
  <si>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</si>
  <si>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</si>
  <si>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</si>
  <si>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</si>
  <si>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</si>
  <si>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</si>
  <si>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</si>
  <si>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</si>
  <si>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</si>
  <si>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</si>
  <si>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</si>
  <si>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</si>
  <si>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</si>
  <si>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</si>
  <si>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</si>
  <si>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</si>
  <si>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</si>
  <si>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</si>
  <si>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</si>
  <si>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</si>
  <si>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</si>
  <si>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</si>
  <si>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</si>
  <si>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</si>
  <si>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</si>
  <si>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</si>
  <si>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</si>
  <si>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</si>
  <si>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</si>
  <si>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</si>
  <si>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</si>
  <si>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</si>
  <si>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</si>
  <si>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</si>
  <si>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</si>
  <si>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</si>
  <si>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</si>
  <si>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</si>
  <si>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</si>
  <si>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</si>
  <si>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</si>
  <si>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</si>
  <si>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</si>
  <si>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</si>
  <si>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</si>
  <si>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</si>
  <si>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</si>
  <si>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</si>
  <si>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</si>
  <si>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</si>
  <si>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</si>
  <si>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</si>
  <si>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</si>
  <si>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</si>
  <si>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</si>
  <si>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</si>
  <si>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</si>
  <si>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</si>
  <si>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</si>
  <si>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</si>
  <si>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</si>
  <si>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</si>
  <si>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</si>
  <si>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</si>
  <si>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</si>
  <si>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</si>
  <si>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</si>
  <si>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</si>
  <si>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</si>
  <si>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</si>
  <si>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</si>
  <si>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</si>
  <si>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</si>
  <si>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</si>
  <si>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</si>
  <si>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</si>
  <si>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</si>
  <si>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</si>
  <si>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</si>
  <si>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</si>
  <si>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</si>
  <si>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</si>
  <si>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</si>
  <si>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</si>
  <si>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</si>
  <si>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</si>
  <si>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</si>
  <si>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</si>
  <si>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</si>
  <si>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</si>
  <si>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</si>
  <si>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</si>
  <si>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</si>
  <si>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</si>
  <si>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</si>
  <si>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</si>
  <si>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</si>
  <si>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</si>
  <si>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</si>
  <si>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</si>
  <si>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</si>
  <si>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</si>
  <si>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</si>
  <si>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</si>
  <si>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</si>
  <si>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</si>
  <si>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</si>
  <si>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</si>
  <si>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</si>
  <si>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</si>
  <si>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</si>
  <si>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</si>
  <si>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</si>
  <si>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</si>
  <si>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</si>
  <si>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</si>
  <si>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</si>
  <si>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</si>
  <si>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</si>
  <si>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</si>
  <si>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</si>
  <si>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</si>
  <si>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</si>
  <si>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</si>
  <si>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</si>
  <si>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</si>
  <si>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</si>
  <si>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</si>
  <si>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</si>
  <si>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0.54</t>
  </si>
  <si>
    <t>▲ 2.69</t>
  </si>
  <si>
    <t>一般会計</t>
  </si>
  <si>
    <t>上水道事業会計</t>
  </si>
  <si>
    <t>下水道事業会計</t>
  </si>
  <si>
    <t>津島市民病院事業会計</t>
  </si>
  <si>
    <t>介護保険特別会計</t>
  </si>
  <si>
    <t>国民健康保険特別会計</t>
  </si>
  <si>
    <t>後期高齢者医療特別会計</t>
  </si>
  <si>
    <t>コミュニティ・プラント事業特別会計</t>
  </si>
  <si>
    <t>その他会計（赤字）</t>
  </si>
  <si>
    <t>その他会計（黒字）</t>
  </si>
  <si>
    <t>R02</t>
    <phoneticPr fontId="5"/>
  </si>
  <si>
    <t>R03</t>
    <phoneticPr fontId="5"/>
  </si>
  <si>
    <t>R04</t>
    <phoneticPr fontId="5"/>
  </si>
  <si>
    <t>R05</t>
    <phoneticPr fontId="5"/>
  </si>
  <si>
    <t>R06</t>
    <phoneticPr fontId="5"/>
  </si>
  <si>
    <t>-</t>
    <phoneticPr fontId="2"/>
  </si>
  <si>
    <t>海部地区環境事務組合</t>
    <rPh sb="0" eb="10">
      <t>アマチクカンキョウジムクミアイ</t>
    </rPh>
    <phoneticPr fontId="2"/>
  </si>
  <si>
    <t>海部地区水防事務組合</t>
    <rPh sb="0" eb="10">
      <t>アマチクスイボウジムクミアイ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</si>
  <si>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</si>
  <si>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</si>
  <si>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</si>
  <si>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美術館建設基金</t>
    <rPh sb="0" eb="3">
      <t>ビジュツカン</t>
    </rPh>
    <rPh sb="3" eb="5">
      <t>ケンセツ</t>
    </rPh>
    <rPh sb="5" eb="7">
      <t>キキン</t>
    </rPh>
    <phoneticPr fontId="2"/>
  </si>
  <si>
    <t>福祉基金</t>
    <rPh sb="0" eb="2">
      <t>フクシ</t>
    </rPh>
    <rPh sb="2" eb="4">
      <t>キキン</t>
    </rPh>
    <phoneticPr fontId="2"/>
  </si>
  <si>
    <t>国際交流基金</t>
    <rPh sb="0" eb="2">
      <t>コクサイ</t>
    </rPh>
    <rPh sb="2" eb="4">
      <t>コウリュウ</t>
    </rPh>
    <rPh sb="4" eb="6">
      <t>キキン</t>
    </rPh>
    <phoneticPr fontId="2"/>
  </si>
  <si>
    <t>ふるさとつしま応援基金</t>
    <rPh sb="7" eb="9">
      <t>オウエン</t>
    </rPh>
    <rPh sb="9" eb="11">
      <t>キキン</t>
    </rPh>
    <phoneticPr fontId="2"/>
  </si>
  <si>
    <t>まちづくり基金（旧：歴史・文化のまちづくり基金）</t>
    <rPh sb="5" eb="7">
      <t>キキン</t>
    </rPh>
    <rPh sb="8" eb="9">
      <t>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</si>
</sst>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63812</c:v>
                </c:pt>
                <c:pt idx="1">
                  <c:v>45945</c:v>
                </c:pt>
                <c:pt idx="2">
                  <c:v>44475</c:v>
                </c:pt>
                <c:pt idx="3">
                  <c:v>45982</c:v>
                </c:pt>
                <c:pt idx="4">
                  <c:v>50538</c:v>
                </c:pt>
              </c:numCache>
            </c:numRef>
          </c:val>
          <c:smooth val="0"/>
          <c:extLst>
            <c:ext xmlns:c16="http://schemas.microsoft.com/office/drawing/2014/chart" uri="{C3380CC4-5D6E-409C-BE32-E72D297353CC}">
              <c16:uniqueId val="{00000000-F357-4BC9-B31F-06D34A2E2B1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23335</c:v>
                </c:pt>
                <c:pt idx="1">
                  <c:v>24804</c:v>
                </c:pt>
                <c:pt idx="2">
                  <c:v>38616</c:v>
                </c:pt>
                <c:pt idx="3">
                  <c:v>38087</c:v>
                </c:pt>
                <c:pt idx="4">
                  <c:v>51213</c:v>
                </c:pt>
              </c:numCache>
            </c:numRef>
          </c:val>
          <c:smooth val="0"/>
          <c:extLst>
            <c:ext xmlns:c16="http://schemas.microsoft.com/office/drawing/2014/chart" uri="{C3380CC4-5D6E-409C-BE32-E72D297353CC}">
              <c16:uniqueId val="{00000001-F357-4BC9-B31F-06D34A2E2B17}"/>
            </c:ext>
          </c:extLst>
        </c:ser>
        <c:dLbls>
          <c:showLegendKey val="0"/>
          <c:showVal val="0"/>
          <c:showCatName val="0"/>
          <c:showSerName val="0"/>
          <c:showPercent val="0"/>
          <c:showBubbleSize val="0"/>
        </c:dLbls>
        <c:marker val="1"/>
        <c:smooth val="0"/>
        <c:axId val="521900160"/>
        <c:axId val="521933280"/>
      </c:lineChart>
      <c:catAx>
        <c:axId val="5219001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1933280"/>
        <c:crosses val="autoZero"/>
        <c:auto val="1"/>
        <c:lblAlgn val="ctr"/>
        <c:lblOffset val="100"/>
        <c:tickLblSkip val="1"/>
        <c:tickMarkSkip val="1"/>
        <c:noMultiLvlLbl val="0"/>
      </c:catAx>
      <c:valAx>
        <c:axId val="5219332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19001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8.2100000000000009</c:v>
                </c:pt>
                <c:pt idx="1">
                  <c:v>7.16</c:v>
                </c:pt>
                <c:pt idx="2">
                  <c:v>10.94</c:v>
                </c:pt>
                <c:pt idx="3">
                  <c:v>8.84</c:v>
                </c:pt>
                <c:pt idx="4">
                  <c:v>10.61</c:v>
                </c:pt>
              </c:numCache>
            </c:numRef>
          </c:val>
          <c:extLst>
            <c:ext xmlns:c16="http://schemas.microsoft.com/office/drawing/2014/chart" uri="{C3380CC4-5D6E-409C-BE32-E72D297353CC}">
              <c16:uniqueId val="{00000000-F1D6-49FB-925B-0DB927BA25C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18.28</c:v>
                </c:pt>
                <c:pt idx="1">
                  <c:v>28.18</c:v>
                </c:pt>
                <c:pt idx="2">
                  <c:v>32.56</c:v>
                </c:pt>
                <c:pt idx="3">
                  <c:v>33.76</c:v>
                </c:pt>
                <c:pt idx="4">
                  <c:v>28.29</c:v>
                </c:pt>
              </c:numCache>
            </c:numRef>
          </c:val>
          <c:extLst>
            <c:ext xmlns:c16="http://schemas.microsoft.com/office/drawing/2014/chart" uri="{C3380CC4-5D6E-409C-BE32-E72D297353CC}">
              <c16:uniqueId val="{00000001-F1D6-49FB-925B-0DB927BA25CA}"/>
            </c:ext>
          </c:extLst>
        </c:ser>
        <c:dLbls>
          <c:showLegendKey val="0"/>
          <c:showVal val="0"/>
          <c:showCatName val="0"/>
          <c:showSerName val="0"/>
          <c:showPercent val="0"/>
          <c:showBubbleSize val="0"/>
        </c:dLbls>
        <c:gapWidth val="250"/>
        <c:overlap val="100"/>
        <c:axId val="413170344"/>
        <c:axId val="41316877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6.25</c:v>
                </c:pt>
                <c:pt idx="1">
                  <c:v>10.199999999999999</c:v>
                </c:pt>
                <c:pt idx="2">
                  <c:v>7.52</c:v>
                </c:pt>
                <c:pt idx="3">
                  <c:v>-0.54</c:v>
                </c:pt>
                <c:pt idx="4">
                  <c:v>-2.69</c:v>
                </c:pt>
              </c:numCache>
            </c:numRef>
          </c:val>
          <c:smooth val="0"/>
          <c:extLst>
            <c:ext xmlns:c16="http://schemas.microsoft.com/office/drawing/2014/chart" uri="{C3380CC4-5D6E-409C-BE32-E72D297353CC}">
              <c16:uniqueId val="{00000002-F1D6-49FB-925B-0DB927BA25CA}"/>
            </c:ext>
          </c:extLst>
        </c:ser>
        <c:dLbls>
          <c:showLegendKey val="0"/>
          <c:showVal val="0"/>
          <c:showCatName val="0"/>
          <c:showSerName val="0"/>
          <c:showPercent val="0"/>
          <c:showBubbleSize val="0"/>
        </c:dLbls>
        <c:marker val="1"/>
        <c:smooth val="0"/>
        <c:axId val="413170344"/>
        <c:axId val="413168776"/>
      </c:lineChart>
      <c:catAx>
        <c:axId val="4131703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3168776"/>
        <c:crosses val="autoZero"/>
        <c:auto val="1"/>
        <c:lblAlgn val="ctr"/>
        <c:lblOffset val="100"/>
        <c:tickLblSkip val="1"/>
        <c:tickMarkSkip val="1"/>
        <c:noMultiLvlLbl val="0"/>
      </c:catAx>
      <c:valAx>
        <c:axId val="413168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1703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0.11</c:v>
                </c:pt>
                <c:pt idx="2">
                  <c:v>#N/A</c:v>
                </c:pt>
                <c:pt idx="3">
                  <c:v>0.16</c:v>
                </c:pt>
                <c:pt idx="4">
                  <c:v>#N/A</c:v>
                </c:pt>
                <c:pt idx="5">
                  <c:v>0.21</c:v>
                </c:pt>
                <c:pt idx="6">
                  <c:v>#N/A</c:v>
                </c:pt>
                <c:pt idx="7">
                  <c:v>0</c:v>
                </c:pt>
                <c:pt idx="8">
                  <c:v>0</c:v>
                </c:pt>
                <c:pt idx="9">
                  <c:v>0</c:v>
                </c:pt>
              </c:numCache>
            </c:numRef>
          </c:val>
          <c:extLst>
            <c:ext xmlns:c16="http://schemas.microsoft.com/office/drawing/2014/chart" uri="{C3380CC4-5D6E-409C-BE32-E72D297353CC}">
              <c16:uniqueId val="{00000000-05BE-4E2A-AD2A-27728E914FF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5BE-4E2A-AD2A-27728E914FFE}"/>
            </c:ext>
          </c:extLst>
        </c:ser>
        <c:ser>
          <c:idx val="2"/>
          <c:order val="2"/>
          <c:tx>
            <c:strRef>
              <c:f>データシート!$A$29</c:f>
              <c:strCache>
                <c:ptCount val="1"/>
                <c:pt idx="0">
                  <c:v>コミュニティ・プラント事業特別会計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5BE-4E2A-AD2A-27728E914FF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0.11</c:v>
                </c:pt>
                <c:pt idx="4">
                  <c:v>#N/A</c:v>
                </c:pt>
                <c:pt idx="5">
                  <c:v>0.1</c:v>
                </c:pt>
                <c:pt idx="6">
                  <c:v>#N/A</c:v>
                </c:pt>
                <c:pt idx="7">
                  <c:v>0.13</c:v>
                </c:pt>
                <c:pt idx="8">
                  <c:v>#N/A</c:v>
                </c:pt>
                <c:pt idx="9">
                  <c:v>0.01</c:v>
                </c:pt>
              </c:numCache>
            </c:numRef>
          </c:val>
          <c:extLst>
            <c:ext xmlns:c16="http://schemas.microsoft.com/office/drawing/2014/chart" uri="{C3380CC4-5D6E-409C-BE32-E72D297353CC}">
              <c16:uniqueId val="{00000003-05BE-4E2A-AD2A-27728E914FF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0.72</c:v>
                </c:pt>
                <c:pt idx="2">
                  <c:v>#N/A</c:v>
                </c:pt>
                <c:pt idx="3">
                  <c:v>0.94</c:v>
                </c:pt>
                <c:pt idx="4">
                  <c:v>#N/A</c:v>
                </c:pt>
                <c:pt idx="5">
                  <c:v>0.6</c:v>
                </c:pt>
                <c:pt idx="6">
                  <c:v>#N/A</c:v>
                </c:pt>
                <c:pt idx="7">
                  <c:v>0.28000000000000003</c:v>
                </c:pt>
                <c:pt idx="8">
                  <c:v>#N/A</c:v>
                </c:pt>
                <c:pt idx="9">
                  <c:v>0.42</c:v>
                </c:pt>
              </c:numCache>
            </c:numRef>
          </c:val>
          <c:extLst>
            <c:ext xmlns:c16="http://schemas.microsoft.com/office/drawing/2014/chart" uri="{C3380CC4-5D6E-409C-BE32-E72D297353CC}">
              <c16:uniqueId val="{00000004-05BE-4E2A-AD2A-27728E914FF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1.54</c:v>
                </c:pt>
                <c:pt idx="2">
                  <c:v>#N/A</c:v>
                </c:pt>
                <c:pt idx="3">
                  <c:v>1.39</c:v>
                </c:pt>
                <c:pt idx="4">
                  <c:v>#N/A</c:v>
                </c:pt>
                <c:pt idx="5">
                  <c:v>1.6</c:v>
                </c:pt>
                <c:pt idx="6">
                  <c:v>#N/A</c:v>
                </c:pt>
                <c:pt idx="7">
                  <c:v>1.71</c:v>
                </c:pt>
                <c:pt idx="8">
                  <c:v>#N/A</c:v>
                </c:pt>
                <c:pt idx="9">
                  <c:v>1.4</c:v>
                </c:pt>
              </c:numCache>
            </c:numRef>
          </c:val>
          <c:extLst>
            <c:ext xmlns:c16="http://schemas.microsoft.com/office/drawing/2014/chart" uri="{C3380CC4-5D6E-409C-BE32-E72D297353CC}">
              <c16:uniqueId val="{00000005-05BE-4E2A-AD2A-27728E914FFE}"/>
            </c:ext>
          </c:extLst>
        </c:ser>
        <c:ser>
          <c:idx val="6"/>
          <c:order val="6"/>
          <c:tx>
            <c:strRef>
              <c:f>データシート!$A$33</c:f>
              <c:strCache>
                <c:ptCount val="1"/>
                <c:pt idx="0">
                  <c:v>津島市民病院事業会計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7.43</c:v>
                </c:pt>
                <c:pt idx="2">
                  <c:v>#N/A</c:v>
                </c:pt>
                <c:pt idx="3">
                  <c:v>10.27</c:v>
                </c:pt>
                <c:pt idx="4">
                  <c:v>#N/A</c:v>
                </c:pt>
                <c:pt idx="5">
                  <c:v>11.44</c:v>
                </c:pt>
                <c:pt idx="6">
                  <c:v>#N/A</c:v>
                </c:pt>
                <c:pt idx="7">
                  <c:v>5.95</c:v>
                </c:pt>
                <c:pt idx="8">
                  <c:v>#N/A</c:v>
                </c:pt>
                <c:pt idx="9">
                  <c:v>1.83</c:v>
                </c:pt>
              </c:numCache>
            </c:numRef>
          </c:val>
          <c:extLst>
            <c:ext xmlns:c16="http://schemas.microsoft.com/office/drawing/2014/chart" uri="{C3380CC4-5D6E-409C-BE32-E72D297353CC}">
              <c16:uniqueId val="{00000006-05BE-4E2A-AD2A-27728E914FFE}"/>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3.27</c:v>
                </c:pt>
                <c:pt idx="2">
                  <c:v>#N/A</c:v>
                </c:pt>
                <c:pt idx="3">
                  <c:v>3.48</c:v>
                </c:pt>
                <c:pt idx="4">
                  <c:v>#N/A</c:v>
                </c:pt>
                <c:pt idx="5">
                  <c:v>3.29</c:v>
                </c:pt>
                <c:pt idx="6">
                  <c:v>#N/A</c:v>
                </c:pt>
                <c:pt idx="7">
                  <c:v>2.88</c:v>
                </c:pt>
                <c:pt idx="8">
                  <c:v>#N/A</c:v>
                </c:pt>
                <c:pt idx="9">
                  <c:v>1.83</c:v>
                </c:pt>
              </c:numCache>
            </c:numRef>
          </c:val>
          <c:extLst>
            <c:ext xmlns:c16="http://schemas.microsoft.com/office/drawing/2014/chart" uri="{C3380CC4-5D6E-409C-BE32-E72D297353CC}">
              <c16:uniqueId val="{00000007-05BE-4E2A-AD2A-27728E914FFE}"/>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9.07</c:v>
                </c:pt>
                <c:pt idx="2">
                  <c:v>#N/A</c:v>
                </c:pt>
                <c:pt idx="3">
                  <c:v>9.06</c:v>
                </c:pt>
                <c:pt idx="4">
                  <c:v>#N/A</c:v>
                </c:pt>
                <c:pt idx="5">
                  <c:v>8.7100000000000009</c:v>
                </c:pt>
                <c:pt idx="6">
                  <c:v>#N/A</c:v>
                </c:pt>
                <c:pt idx="7">
                  <c:v>8.74</c:v>
                </c:pt>
                <c:pt idx="8">
                  <c:v>#N/A</c:v>
                </c:pt>
                <c:pt idx="9">
                  <c:v>8.18</c:v>
                </c:pt>
              </c:numCache>
            </c:numRef>
          </c:val>
          <c:extLst>
            <c:ext xmlns:c16="http://schemas.microsoft.com/office/drawing/2014/chart" uri="{C3380CC4-5D6E-409C-BE32-E72D297353CC}">
              <c16:uniqueId val="{00000008-05BE-4E2A-AD2A-27728E914FF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8.09</c:v>
                </c:pt>
                <c:pt idx="2">
                  <c:v>#N/A</c:v>
                </c:pt>
                <c:pt idx="3">
                  <c:v>6.99</c:v>
                </c:pt>
                <c:pt idx="4">
                  <c:v>#N/A</c:v>
                </c:pt>
                <c:pt idx="5">
                  <c:v>10.72</c:v>
                </c:pt>
                <c:pt idx="6">
                  <c:v>#N/A</c:v>
                </c:pt>
                <c:pt idx="7">
                  <c:v>8.84</c:v>
                </c:pt>
                <c:pt idx="8">
                  <c:v>#N/A</c:v>
                </c:pt>
                <c:pt idx="9">
                  <c:v>10.6</c:v>
                </c:pt>
              </c:numCache>
            </c:numRef>
          </c:val>
          <c:extLst>
            <c:ext xmlns:c16="http://schemas.microsoft.com/office/drawing/2014/chart" uri="{C3380CC4-5D6E-409C-BE32-E72D297353CC}">
              <c16:uniqueId val="{00000009-05BE-4E2A-AD2A-27728E914FFE}"/>
            </c:ext>
          </c:extLst>
        </c:ser>
        <c:dLbls>
          <c:showLegendKey val="0"/>
          <c:showVal val="0"/>
          <c:showCatName val="0"/>
          <c:showSerName val="0"/>
          <c:showPercent val="0"/>
          <c:showBubbleSize val="0"/>
        </c:dLbls>
        <c:gapWidth val="150"/>
        <c:overlap val="100"/>
        <c:axId val="413173480"/>
        <c:axId val="413171520"/>
      </c:barChart>
      <c:catAx>
        <c:axId val="413173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171520"/>
        <c:crosses val="autoZero"/>
        <c:auto val="1"/>
        <c:lblAlgn val="ctr"/>
        <c:lblOffset val="100"/>
        <c:tickLblSkip val="1"/>
        <c:tickMarkSkip val="1"/>
        <c:noMultiLvlLbl val="0"/>
      </c:catAx>
      <c:valAx>
        <c:axId val="413171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1734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1817</c:v>
                </c:pt>
                <c:pt idx="5">
                  <c:v>1825</c:v>
                </c:pt>
                <c:pt idx="8">
                  <c:v>1850</c:v>
                </c:pt>
                <c:pt idx="11">
                  <c:v>1873</c:v>
                </c:pt>
                <c:pt idx="14">
                  <c:v>1849</c:v>
                </c:pt>
              </c:numCache>
            </c:numRef>
          </c:val>
          <c:extLst>
            <c:ext xmlns:c16="http://schemas.microsoft.com/office/drawing/2014/chart" uri="{C3380CC4-5D6E-409C-BE32-E72D297353CC}">
              <c16:uniqueId val="{00000000-6452-44DC-BFAC-01516A9587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452-44DC-BFAC-01516A9587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452-44DC-BFAC-01516A9587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16</c:v>
                </c:pt>
                <c:pt idx="3">
                  <c:v>25</c:v>
                </c:pt>
                <c:pt idx="6">
                  <c:v>42</c:v>
                </c:pt>
                <c:pt idx="9">
                  <c:v>41</c:v>
                </c:pt>
                <c:pt idx="12">
                  <c:v>43</c:v>
                </c:pt>
              </c:numCache>
            </c:numRef>
          </c:val>
          <c:extLst>
            <c:ext xmlns:c16="http://schemas.microsoft.com/office/drawing/2014/chart" uri="{C3380CC4-5D6E-409C-BE32-E72D297353CC}">
              <c16:uniqueId val="{00000003-6452-44DC-BFAC-01516A9587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880</c:v>
                </c:pt>
                <c:pt idx="3">
                  <c:v>846</c:v>
                </c:pt>
                <c:pt idx="6">
                  <c:v>858</c:v>
                </c:pt>
                <c:pt idx="9">
                  <c:v>863</c:v>
                </c:pt>
                <c:pt idx="12">
                  <c:v>830</c:v>
                </c:pt>
              </c:numCache>
            </c:numRef>
          </c:val>
          <c:extLst>
            <c:ext xmlns:c16="http://schemas.microsoft.com/office/drawing/2014/chart" uri="{C3380CC4-5D6E-409C-BE32-E72D297353CC}">
              <c16:uniqueId val="{00000004-6452-44DC-BFAC-01516A9587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52-44DC-BFAC-01516A9587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452-44DC-BFAC-01516A9587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1388</c:v>
                </c:pt>
                <c:pt idx="3">
                  <c:v>1448</c:v>
                </c:pt>
                <c:pt idx="6">
                  <c:v>1582</c:v>
                </c:pt>
                <c:pt idx="9">
                  <c:v>1662</c:v>
                </c:pt>
                <c:pt idx="12">
                  <c:v>1711</c:v>
                </c:pt>
              </c:numCache>
            </c:numRef>
          </c:val>
          <c:extLst>
            <c:ext xmlns:c16="http://schemas.microsoft.com/office/drawing/2014/chart" uri="{C3380CC4-5D6E-409C-BE32-E72D297353CC}">
              <c16:uniqueId val="{00000007-6452-44DC-BFAC-01516A9587ED}"/>
            </c:ext>
          </c:extLst>
        </c:ser>
        <c:dLbls>
          <c:showLegendKey val="0"/>
          <c:showVal val="0"/>
          <c:showCatName val="0"/>
          <c:showSerName val="0"/>
          <c:showPercent val="0"/>
          <c:showBubbleSize val="0"/>
        </c:dLbls>
        <c:gapWidth val="100"/>
        <c:overlap val="100"/>
        <c:axId val="413174264"/>
        <c:axId val="4131746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467</c:v>
                </c:pt>
                <c:pt idx="2">
                  <c:v>#N/A</c:v>
                </c:pt>
                <c:pt idx="3">
                  <c:v>#N/A</c:v>
                </c:pt>
                <c:pt idx="4">
                  <c:v>494</c:v>
                </c:pt>
                <c:pt idx="5">
                  <c:v>#N/A</c:v>
                </c:pt>
                <c:pt idx="6">
                  <c:v>#N/A</c:v>
                </c:pt>
                <c:pt idx="7">
                  <c:v>632</c:v>
                </c:pt>
                <c:pt idx="8">
                  <c:v>#N/A</c:v>
                </c:pt>
                <c:pt idx="9">
                  <c:v>#N/A</c:v>
                </c:pt>
                <c:pt idx="10">
                  <c:v>693</c:v>
                </c:pt>
                <c:pt idx="11">
                  <c:v>#N/A</c:v>
                </c:pt>
                <c:pt idx="12">
                  <c:v>#N/A</c:v>
                </c:pt>
                <c:pt idx="13">
                  <c:v>735</c:v>
                </c:pt>
                <c:pt idx="14">
                  <c:v>#N/A</c:v>
                </c:pt>
              </c:numCache>
            </c:numRef>
          </c:val>
          <c:smooth val="0"/>
          <c:extLst>
            <c:ext xmlns:c16="http://schemas.microsoft.com/office/drawing/2014/chart" uri="{C3380CC4-5D6E-409C-BE32-E72D297353CC}">
              <c16:uniqueId val="{00000008-6452-44DC-BFAC-01516A9587ED}"/>
            </c:ext>
          </c:extLst>
        </c:ser>
        <c:dLbls>
          <c:showLegendKey val="0"/>
          <c:showVal val="0"/>
          <c:showCatName val="0"/>
          <c:showSerName val="0"/>
          <c:showPercent val="0"/>
          <c:showBubbleSize val="0"/>
        </c:dLbls>
        <c:marker val="1"/>
        <c:smooth val="0"/>
        <c:axId val="413174264"/>
        <c:axId val="413174656"/>
      </c:lineChart>
      <c:catAx>
        <c:axId val="413174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174656"/>
        <c:crosses val="autoZero"/>
        <c:auto val="1"/>
        <c:lblAlgn val="ctr"/>
        <c:lblOffset val="100"/>
        <c:tickLblSkip val="1"/>
        <c:tickMarkSkip val="1"/>
        <c:noMultiLvlLbl val="0"/>
      </c:catAx>
      <c:valAx>
        <c:axId val="413174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174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19442</c:v>
                </c:pt>
                <c:pt idx="5">
                  <c:v>19100</c:v>
                </c:pt>
                <c:pt idx="8">
                  <c:v>18240</c:v>
                </c:pt>
                <c:pt idx="11">
                  <c:v>17418</c:v>
                </c:pt>
                <c:pt idx="14">
                  <c:v>16840</c:v>
                </c:pt>
              </c:numCache>
            </c:numRef>
          </c:val>
          <c:extLst>
            <c:ext xmlns:c16="http://schemas.microsoft.com/office/drawing/2014/chart" uri="{C3380CC4-5D6E-409C-BE32-E72D297353CC}">
              <c16:uniqueId val="{00000000-4603-4232-93DB-D4309B43B6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5390</c:v>
                </c:pt>
                <c:pt idx="5">
                  <c:v>5118</c:v>
                </c:pt>
                <c:pt idx="8">
                  <c:v>4923</c:v>
                </c:pt>
                <c:pt idx="11">
                  <c:v>4776</c:v>
                </c:pt>
                <c:pt idx="14">
                  <c:v>4567</c:v>
                </c:pt>
              </c:numCache>
            </c:numRef>
          </c:val>
          <c:extLst>
            <c:ext xmlns:c16="http://schemas.microsoft.com/office/drawing/2014/chart" uri="{C3380CC4-5D6E-409C-BE32-E72D297353CC}">
              <c16:uniqueId val="{00000001-4603-4232-93DB-D4309B43B6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3604</c:v>
                </c:pt>
                <c:pt idx="5">
                  <c:v>5679</c:v>
                </c:pt>
                <c:pt idx="8">
                  <c:v>6152</c:v>
                </c:pt>
                <c:pt idx="11">
                  <c:v>6184</c:v>
                </c:pt>
                <c:pt idx="14">
                  <c:v>5399</c:v>
                </c:pt>
              </c:numCache>
            </c:numRef>
          </c:val>
          <c:extLst>
            <c:ext xmlns:c16="http://schemas.microsoft.com/office/drawing/2014/chart" uri="{C3380CC4-5D6E-409C-BE32-E72D297353CC}">
              <c16:uniqueId val="{00000002-4603-4232-93DB-D4309B43B6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03-4232-93DB-D4309B43B6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03-4232-93DB-D4309B43B6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03-4232-93DB-D4309B43B6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2884</c:v>
                </c:pt>
                <c:pt idx="3">
                  <c:v>2928</c:v>
                </c:pt>
                <c:pt idx="6">
                  <c:v>2918</c:v>
                </c:pt>
                <c:pt idx="9">
                  <c:v>2896</c:v>
                </c:pt>
                <c:pt idx="12">
                  <c:v>2918</c:v>
                </c:pt>
              </c:numCache>
            </c:numRef>
          </c:val>
          <c:extLst>
            <c:ext xmlns:c16="http://schemas.microsoft.com/office/drawing/2014/chart" uri="{C3380CC4-5D6E-409C-BE32-E72D297353CC}">
              <c16:uniqueId val="{00000006-4603-4232-93DB-D4309B43B6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306</c:v>
                </c:pt>
                <c:pt idx="3">
                  <c:v>366</c:v>
                </c:pt>
                <c:pt idx="6">
                  <c:v>310</c:v>
                </c:pt>
                <c:pt idx="9">
                  <c:v>254</c:v>
                </c:pt>
                <c:pt idx="12">
                  <c:v>198</c:v>
                </c:pt>
              </c:numCache>
            </c:numRef>
          </c:val>
          <c:extLst>
            <c:ext xmlns:c16="http://schemas.microsoft.com/office/drawing/2014/chart" uri="{C3380CC4-5D6E-409C-BE32-E72D297353CC}">
              <c16:uniqueId val="{00000007-4603-4232-93DB-D4309B43B6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10473</c:v>
                </c:pt>
                <c:pt idx="3">
                  <c:v>9531</c:v>
                </c:pt>
                <c:pt idx="6">
                  <c:v>8998</c:v>
                </c:pt>
                <c:pt idx="9">
                  <c:v>8412</c:v>
                </c:pt>
                <c:pt idx="12">
                  <c:v>7914</c:v>
                </c:pt>
              </c:numCache>
            </c:numRef>
          </c:val>
          <c:extLst>
            <c:ext xmlns:c16="http://schemas.microsoft.com/office/drawing/2014/chart" uri="{C3380CC4-5D6E-409C-BE32-E72D297353CC}">
              <c16:uniqueId val="{00000008-4603-4232-93DB-D4309B43B6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603-4232-93DB-D4309B43B6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16920</c:v>
                </c:pt>
                <c:pt idx="3">
                  <c:v>17328</c:v>
                </c:pt>
                <c:pt idx="6">
                  <c:v>17046</c:v>
                </c:pt>
                <c:pt idx="9">
                  <c:v>16688</c:v>
                </c:pt>
                <c:pt idx="12">
                  <c:v>16934</c:v>
                </c:pt>
              </c:numCache>
            </c:numRef>
          </c:val>
          <c:extLst>
            <c:ext xmlns:c16="http://schemas.microsoft.com/office/drawing/2014/chart" uri="{C3380CC4-5D6E-409C-BE32-E72D297353CC}">
              <c16:uniqueId val="{0000000A-4603-4232-93DB-D4309B43B621}"/>
            </c:ext>
          </c:extLst>
        </c:ser>
        <c:dLbls>
          <c:showLegendKey val="0"/>
          <c:showVal val="0"/>
          <c:showCatName val="0"/>
          <c:showSerName val="0"/>
          <c:showPercent val="0"/>
          <c:showBubbleSize val="0"/>
        </c:dLbls>
        <c:gapWidth val="100"/>
        <c:overlap val="100"/>
        <c:axId val="413170736"/>
        <c:axId val="41317112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2147</c:v>
                </c:pt>
                <c:pt idx="2">
                  <c:v>#N/A</c:v>
                </c:pt>
                <c:pt idx="3">
                  <c:v>#N/A</c:v>
                </c:pt>
                <c:pt idx="4">
                  <c:v>257</c:v>
                </c:pt>
                <c:pt idx="5">
                  <c:v>#N/A</c:v>
                </c:pt>
                <c:pt idx="6">
                  <c:v>#N/A</c:v>
                </c:pt>
                <c:pt idx="7">
                  <c:v>0</c:v>
                </c:pt>
                <c:pt idx="8">
                  <c:v>#N/A</c:v>
                </c:pt>
                <c:pt idx="9">
                  <c:v>#N/A</c:v>
                </c:pt>
                <c:pt idx="10">
                  <c:v>0</c:v>
                </c:pt>
                <c:pt idx="11">
                  <c:v>#N/A</c:v>
                </c:pt>
                <c:pt idx="12">
                  <c:v>#N/A</c:v>
                </c:pt>
                <c:pt idx="13">
                  <c:v>1158</c:v>
                </c:pt>
                <c:pt idx="14">
                  <c:v>#N/A</c:v>
                </c:pt>
              </c:numCache>
            </c:numRef>
          </c:val>
          <c:smooth val="0"/>
          <c:extLst>
            <c:ext xmlns:c16="http://schemas.microsoft.com/office/drawing/2014/chart" uri="{C3380CC4-5D6E-409C-BE32-E72D297353CC}">
              <c16:uniqueId val="{0000000B-4603-4232-93DB-D4309B43B621}"/>
            </c:ext>
          </c:extLst>
        </c:ser>
        <c:dLbls>
          <c:showLegendKey val="0"/>
          <c:showVal val="0"/>
          <c:showCatName val="0"/>
          <c:showSerName val="0"/>
          <c:showPercent val="0"/>
          <c:showBubbleSize val="0"/>
        </c:dLbls>
        <c:marker val="1"/>
        <c:smooth val="0"/>
        <c:axId val="413170736"/>
        <c:axId val="413171128"/>
      </c:lineChart>
      <c:catAx>
        <c:axId val="4131707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3171128"/>
        <c:crosses val="autoZero"/>
        <c:auto val="1"/>
        <c:lblAlgn val="ctr"/>
        <c:lblOffset val="100"/>
        <c:tickLblSkip val="1"/>
        <c:tickMarkSkip val="1"/>
        <c:noMultiLvlLbl val="0"/>
      </c:catAx>
      <c:valAx>
        <c:axId val="4131711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1707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4499</c:v>
                </c:pt>
                <c:pt idx="1">
                  <c:v>4703</c:v>
                </c:pt>
                <c:pt idx="2">
                  <c:v>4037</c:v>
                </c:pt>
              </c:numCache>
            </c:numRef>
          </c:val>
          <c:extLst>
            <c:ext xmlns:c16="http://schemas.microsoft.com/office/drawing/2014/chart" uri="{C3380CC4-5D6E-409C-BE32-E72D297353CC}">
              <c16:uniqueId val="{00000000-FB5B-47F1-9B20-4661009241B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332</c:v>
                </c:pt>
                <c:pt idx="1">
                  <c:v>405</c:v>
                </c:pt>
                <c:pt idx="2">
                  <c:v>466</c:v>
                </c:pt>
              </c:numCache>
            </c:numRef>
          </c:val>
          <c:extLst>
            <c:ext xmlns:c16="http://schemas.microsoft.com/office/drawing/2014/chart" uri="{C3380CC4-5D6E-409C-BE32-E72D297353CC}">
              <c16:uniqueId val="{00000001-FB5B-47F1-9B20-4661009241B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666</c:v>
                </c:pt>
                <c:pt idx="1">
                  <c:v>612</c:v>
                </c:pt>
                <c:pt idx="2">
                  <c:v>504</c:v>
                </c:pt>
              </c:numCache>
            </c:numRef>
          </c:val>
          <c:extLst>
            <c:ext xmlns:c16="http://schemas.microsoft.com/office/drawing/2014/chart" uri="{C3380CC4-5D6E-409C-BE32-E72D297353CC}">
              <c16:uniqueId val="{00000002-FB5B-47F1-9B20-4661009241BB}"/>
            </c:ext>
          </c:extLst>
        </c:ser>
        <c:dLbls>
          <c:showLegendKey val="0"/>
          <c:showVal val="0"/>
          <c:showCatName val="0"/>
          <c:showSerName val="0"/>
          <c:showPercent val="0"/>
          <c:showBubbleSize val="0"/>
        </c:dLbls>
        <c:gapWidth val="120"/>
        <c:overlap val="100"/>
        <c:axId val="536030232"/>
        <c:axId val="536031016"/>
      </c:barChart>
      <c:catAx>
        <c:axId val="536030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6031016"/>
        <c:crosses val="autoZero"/>
        <c:auto val="1"/>
        <c:lblAlgn val="ctr"/>
        <c:lblOffset val="100"/>
        <c:tickLblSkip val="1"/>
        <c:tickMarkSkip val="1"/>
        <c:noMultiLvlLbl val="0"/>
      </c:catAx>
      <c:valAx>
        <c:axId val="5360310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6030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元利償還金について、令和３年度発行の中学校トイレ整備事業債等の元金償還が開始したこと等により、元金が</a:t>
          </a:r>
          <a:r>
            <a:rPr kumimoji="1" lang="en-US" altLang="ja-JP" sz="1400">
              <a:latin typeface="ＭＳ ゴシック" pitchFamily="49" charset="-128"/>
              <a:ea typeface="ＭＳ ゴシック" pitchFamily="49" charset="-128"/>
            </a:rPr>
            <a:t>49</a:t>
          </a:r>
          <a:r>
            <a:rPr kumimoji="1" lang="ja-JP" altLang="en-US" sz="1400">
              <a:latin typeface="ＭＳ ゴシック" pitchFamily="49" charset="-128"/>
              <a:ea typeface="ＭＳ ゴシック" pitchFamily="49" charset="-128"/>
            </a:rPr>
            <a:t>百万円の増となっている。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後年度に、耐震性貯水槽建設事業、消防車両整備事業等に係る起債の元利償還が控えており、実質公債費比率は今後も悪化することが見込まれる。投資的事業の計画的・効果的な実施を図るととともに、交付税措置のない起債発行を極力行わない等により、地方債現在高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地方債の現在高は、近年減少傾向にある中、</a:t>
          </a:r>
          <a:r>
            <a:rPr kumimoji="1" lang="en-US" altLang="ja-JP" sz="1400">
              <a:latin typeface="ＭＳ ゴシック" pitchFamily="49" charset="-128"/>
              <a:ea typeface="ＭＳ ゴシック" pitchFamily="49" charset="-128"/>
            </a:rPr>
            <a:t>246</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16,934</a:t>
          </a:r>
          <a:r>
            <a:rPr kumimoji="1" lang="ja-JP" altLang="en-US" sz="1400">
              <a:latin typeface="ＭＳ ゴシック" pitchFamily="49" charset="-128"/>
              <a:ea typeface="ＭＳ ゴシック" pitchFamily="49" charset="-128"/>
            </a:rPr>
            <a:t>百万円となった。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また、財政調整基金等の減により充当可能基金が</a:t>
          </a:r>
          <a:r>
            <a:rPr kumimoji="1" lang="en-US" altLang="ja-JP" sz="1400">
              <a:latin typeface="ＭＳ ゴシック" pitchFamily="49" charset="-128"/>
              <a:ea typeface="ＭＳ ゴシック" pitchFamily="49" charset="-128"/>
            </a:rPr>
            <a:t>785</a:t>
          </a:r>
          <a:r>
            <a:rPr kumimoji="1" lang="ja-JP" altLang="en-US" sz="1400">
              <a:latin typeface="ＭＳ ゴシック" pitchFamily="49" charset="-128"/>
              <a:ea typeface="ＭＳ ゴシック" pitchFamily="49" charset="-128"/>
            </a:rPr>
            <a:t>百万円の減、公債費・下水道費等の基準財政需要額算入見込額が</a:t>
          </a:r>
          <a:r>
            <a:rPr kumimoji="1" lang="en-US" altLang="ja-JP" sz="1400">
              <a:latin typeface="ＭＳ ゴシック" pitchFamily="49" charset="-128"/>
              <a:ea typeface="ＭＳ ゴシック" pitchFamily="49" charset="-128"/>
            </a:rPr>
            <a:t>578</a:t>
          </a:r>
          <a:r>
            <a:rPr kumimoji="1" lang="ja-JP" altLang="en-US" sz="1400">
              <a:latin typeface="ＭＳ ゴシック" pitchFamily="49" charset="-128"/>
              <a:ea typeface="ＭＳ ゴシック" pitchFamily="49" charset="-128"/>
            </a:rPr>
            <a:t>百万円の減になったため、将来負担比率が</a:t>
          </a:r>
          <a:r>
            <a:rPr kumimoji="1" lang="en-US" altLang="ja-JP" sz="1400">
              <a:latin typeface="ＭＳ ゴシック" pitchFamily="49" charset="-128"/>
              <a:ea typeface="ＭＳ ゴシック" pitchFamily="49" charset="-128"/>
            </a:rPr>
            <a:t>9.1%</a:t>
          </a:r>
          <a:r>
            <a:rPr kumimoji="1" lang="ja-JP" altLang="en-US" sz="1400">
              <a:latin typeface="ＭＳ ゴシック" pitchFamily="49" charset="-128"/>
              <a:ea typeface="ＭＳ ゴシック" pitchFamily="49" charset="-128"/>
            </a:rPr>
            <a:t>と２年ぶりに生じてしまった。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今後は、老朽化による公共施設等の更新整備が控えており、地方債の現在高の増加、充当可能基金の減少等により将来負担比率が上昇すると見込まれる。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投資的事業を計画的に実施するとともに、交付税措置のない起債発行を極力行わない等により地方債の現在高の抑制に努め、また、基金の計画的な積み立て等により財政の健全化を図っていく。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愛知県津島市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基金全体としては前年度比</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714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5,007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百万円となった。主な要因としては、財政調整基金</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672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百万円の繰入れ及びその他特定目的基金のふるさとつしま応援基金の取崩額が積立額を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百万円上回ったことが挙げられる。</a:t>
          </a:r>
        </a:p>
        <a:p>
          <a:endPar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財政調整基金については、標準財政規模（約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を確保する必要があると考えているが、少子高齢化、公共施設等の老朽化対応等により、市の財政需要が高まっていくことが見込まれ、また、津島市民病院への支援は地域医療に必要な経費であり、今後も、状況に応じて病院が安定した経営を続けていけるよう支援していく必要があると考えている。あらゆる事業を選択と集中の視点で見直し、経費の削減、収入の増加策に取り組み、安定した行財政運営を行えるように、引き続き、財政調整基金残高の確保に努め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減債基金については、令和３年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百万円については、令和７年度から令和</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百万円ずつ取崩し、令和５年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百万円については、令和６・７年度に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百万円ずつ取崩し、さらに、令和６年</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百万円については、令和７・８年度に</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百万円ずつ取崩して、それぞれ活用していく。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その他特定目的基金については、ふるさとつしま応援基金が主になるため、市外に積極的にアピールすることで基金の確保に努めていく。</a:t>
          </a: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　基金残高は将来負担比率にも大きく影響する要素であり、不要な取崩しは行わないよう、引き続き取り組んでいく。</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　　　　　　	：歴史・文化を活かしたまちづくり推進事業の財源として充てるため。</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（旧：歴史・文化のまちづくり基金）</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ふるさとつしま応援基金		：津島市を応援しようとする人々からの寄附金を活用し、個性豊かで活力あるまちづくりに資するため。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美術館建設基金		：美術館建設のための財源として充てるため。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			：福祉の推進に必要な財源を確保するため。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国際交流基金		：市民の国際感覚を高め、もって国際交流の振興を図るため。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百万円の減となった。これは、ふるさとつしま応援基金において、新規寄附金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百万円となっており、差額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百万円が減となったためである。その他については、大きな増減はない。</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つしま応援基金については、返礼品の基準等に配慮しつつ、市外に積極的にアピールすることにより基金の確保に努めていく。その他の基金については、大きな積立・取崩はなく、今後も適切な運用に努め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令和６年度当初予算では、財源不足分として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百万円の繰入れを予算計上していたが、前年度繰越金等の歳入確保や経費の節減などの年度内の財源確保に最大限に取り組んだ結果、</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百万円の繰入れとなり、財政調整基金は減となった。（積立額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財政調整基金については、災害等の緊急的対応への備えとして、標準財政規模（約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を確保する必要があると考えており、残高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標額としていた。しかし、少子高齢化、公共施設等の老朽化対応等により、市の財政需要が高まっていくことが見込まれ、また、津島市民病院への支援は地域医療に必要な経費であり、今後も、状況に応じて病院が安定した経営を続けていけるよう支援していく必要があると考えている。社会情勢の変化や制度改正等による歳出増加要因も考慮しつつ、あらゆる事業を選択と集中の視点で見直し、経費の削減、収入の増加策に取り組み、安定した行財政運営を行えるように、引き続き、財政調整基金残高の確保に努めていく。</a:t>
          </a: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百万円の増となった。令和６年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百万円を全額積み立てて、発行済の臨時財政対策債の償還財源の一部として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百万円（令和５年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月に追加交付された臨時財政対策債償還基金費分）を取り崩した。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百万円については、令和３年度発行の臨時財政対策債の償還財源の一部（令和７年度から令和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百万円ずつ取崩）として、また、令和５年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百万円については、これまでに発行した臨時財政対策債の償還財源の一部（令和６・７年度に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百万円ずつ取崩）として、さらに、令和６年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月に追加交付された普通交付税のうち、臨時財政対策債償還基金費分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百万円については、これまでに発行した臨時財政対策債の償還財源の一部（令和７・８年度に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百万円ずつ取崩）として、それぞれ活用していく。</a:t>
          </a: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59,566
56,975
25.09
27,939,984
26,317,924
1,513,829
14,273,516
16,934,371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市内に企業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や事業所</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比較的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少ないこと等により財政基盤が強いとは言えないが、景気の変動による影響は受けにくく、財政力指数は類似団体平均の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を上回る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、昨年度に引き続き、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国補正予算に伴う交付税の再算定が行われた影響で基準財政需要額が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380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百万円の増となった。基準財政収入額は、市税税収の回復等により、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百万円の増となり、前年度と同じ財政力指数となった。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136525</xdr:rowOff>
    </xdr:from>
    <xdr:to>
      <xdr:col>23</xdr:col>
      <xdr:colOff>133350</xdr:colOff>
      <xdr:row>41</xdr:row>
      <xdr:rowOff>136525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659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96308</xdr:rowOff>
    </xdr:from>
    <xdr:to>
      <xdr:col>19</xdr:col>
      <xdr:colOff>133350</xdr:colOff>
      <xdr:row>41</xdr:row>
      <xdr:rowOff>136525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2575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56092</xdr:rowOff>
    </xdr:from>
    <xdr:to>
      <xdr:col>15</xdr:col>
      <xdr:colOff>82550</xdr:colOff>
      <xdr:row>41</xdr:row>
      <xdr:rowOff>96308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8554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15875</xdr:rowOff>
    </xdr:from>
    <xdr:to>
      <xdr:col>11</xdr:col>
      <xdr:colOff>31750</xdr:colOff>
      <xdr:row>41</xdr:row>
      <xdr:rowOff>56092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5292</xdr:rowOff>
    </xdr:from>
    <xdr:to>
      <xdr:col>7</xdr:col>
      <xdr:colOff>31750</xdr:colOff>
      <xdr:row>41</xdr:row>
      <xdr:rowOff>106892</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91669</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102252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85725</xdr:rowOff>
    </xdr:from>
    <xdr:to>
      <xdr:col>19</xdr:col>
      <xdr:colOff>184150</xdr:colOff>
      <xdr:row>42</xdr:row>
      <xdr:rowOff>15875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45508</xdr:rowOff>
    </xdr:from>
    <xdr:to>
      <xdr:col>15</xdr:col>
      <xdr:colOff>133350</xdr:colOff>
      <xdr:row>41</xdr:row>
      <xdr:rowOff>147108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157285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5292</xdr:rowOff>
    </xdr:from>
    <xdr:to>
      <xdr:col>11</xdr:col>
      <xdr:colOff>82550</xdr:colOff>
      <xdr:row>41</xdr:row>
      <xdr:rowOff>106892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経常収支比率は、分母の収入の増よりも分子の経常経費充当一般財源等の増が大きくなったことにより、前年度比</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ポイント増の</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96.4%</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分母の収入は、地方交付税や地方特例交付金等の増により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経常一般財源等</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632</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百万円の増となったが、臨時財政対策債発行可能額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78</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百万円の減による影響もあり、分母全体としては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553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経常経費充当一般財源等は、人事院勧告の給与改定等により人件費が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336</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百万円の増、施設型等給付費等の増により扶助費が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105</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百万円の増、公債費</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百万円の増等により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793</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百万円の増（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ポイント増）となっている。</a:t>
          </a:r>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99695</xdr:rowOff>
    </xdr:from>
    <xdr:to>
      <xdr:col>23</xdr:col>
      <xdr:colOff>133350</xdr:colOff>
      <xdr:row>65</xdr:row>
      <xdr:rowOff>36830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07249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132397</xdr:rowOff>
    </xdr:from>
    <xdr:to>
      <xdr:col>19</xdr:col>
      <xdr:colOff>133350</xdr:colOff>
      <xdr:row>64</xdr:row>
      <xdr:rowOff>99695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33747"/>
          <a:ext cx="889000" cy="138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131445</xdr:rowOff>
    </xdr:from>
    <xdr:to>
      <xdr:col>15</xdr:col>
      <xdr:colOff>82550</xdr:colOff>
      <xdr:row>63</xdr:row>
      <xdr:rowOff>132397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589895"/>
          <a:ext cx="889000" cy="34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131445</xdr:rowOff>
    </xdr:from>
    <xdr:to>
      <xdr:col>11</xdr:col>
      <xdr:colOff>31750</xdr:colOff>
      <xdr:row>62</xdr:row>
      <xdr:rowOff>92710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589895"/>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110190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4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51435</xdr:rowOff>
    </xdr:from>
    <xdr:to>
      <xdr:col>7</xdr:col>
      <xdr:colOff>31750</xdr:colOff>
      <xdr:row>63</xdr:row>
      <xdr:rowOff>153035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137812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81597</xdr:rowOff>
    </xdr:from>
    <xdr:to>
      <xdr:col>15</xdr:col>
      <xdr:colOff>133350</xdr:colOff>
      <xdr:row>64</xdr:row>
      <xdr:rowOff>11747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8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167974</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6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80645</xdr:rowOff>
    </xdr:from>
    <xdr:to>
      <xdr:col>11</xdr:col>
      <xdr:colOff>82550</xdr:colOff>
      <xdr:row>62</xdr:row>
      <xdr:rowOff>10795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20972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153687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[127,261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人件費は人事院勧告の給与改定や定年退職者（定年年齢の段階的な引き上げ）の増により</a:t>
          </a:r>
          <a:r>
            <a:rPr kumimoji="1" lang="en-US" altLang="ja-JP" sz="1200">
              <a:latin typeface="ＭＳ Ｐゴシック" panose="020B0600070205080204" pitchFamily="50" charset="-128"/>
              <a:ea typeface="ＭＳ Ｐゴシック" panose="020B0600070205080204" pitchFamily="50" charset="-128"/>
            </a:rPr>
            <a:t>331</a:t>
          </a:r>
          <a:r>
            <a:rPr kumimoji="1" lang="ja-JP" altLang="en-US" sz="1200">
              <a:latin typeface="ＭＳ Ｐゴシック" panose="020B0600070205080204" pitchFamily="50" charset="-128"/>
              <a:ea typeface="ＭＳ Ｐゴシック" panose="020B0600070205080204" pitchFamily="50" charset="-128"/>
            </a:rPr>
            <a:t>百万円の増、物件費は小学校教科書改訂、全庁的な</a:t>
          </a:r>
          <a:r>
            <a:rPr kumimoji="1" lang="en-US" altLang="ja-JP" sz="1200">
              <a:latin typeface="ＭＳ Ｐゴシック" panose="020B0600070205080204" pitchFamily="50" charset="-128"/>
              <a:ea typeface="ＭＳ Ｐゴシック" panose="020B0600070205080204" pitchFamily="50" charset="-128"/>
            </a:rPr>
            <a:t>LED</a:t>
          </a:r>
          <a:r>
            <a:rPr kumimoji="1" lang="ja-JP" altLang="en-US" sz="1200">
              <a:latin typeface="ＭＳ Ｐゴシック" panose="020B0600070205080204" pitchFamily="50" charset="-128"/>
              <a:ea typeface="ＭＳ Ｐゴシック" panose="020B0600070205080204" pitchFamily="50" charset="-128"/>
            </a:rPr>
            <a:t>照明導入、避難所用資機材整備等の経費増により</a:t>
          </a:r>
          <a:r>
            <a:rPr kumimoji="1" lang="en-US" altLang="ja-JP" sz="1200">
              <a:latin typeface="ＭＳ Ｐゴシック" panose="020B0600070205080204" pitchFamily="50" charset="-128"/>
              <a:ea typeface="ＭＳ Ｐゴシック" panose="020B0600070205080204" pitchFamily="50" charset="-128"/>
            </a:rPr>
            <a:t>155</a:t>
          </a:r>
          <a:r>
            <a:rPr kumimoji="1" lang="ja-JP" altLang="en-US" sz="1200">
              <a:latin typeface="ＭＳ Ｐゴシック" panose="020B0600070205080204" pitchFamily="50" charset="-128"/>
              <a:ea typeface="ＭＳ Ｐゴシック" panose="020B0600070205080204" pitchFamily="50" charset="-128"/>
            </a:rPr>
            <a:t>百万円の増となっている。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人口１人当たり人件費・物件費等決算額は各平均（類似団体、全国、愛知県）よりも低くなっているが、物件費については、今後、公共施設等の老朽化に伴う維持管理・除却費用等が発生していくため、施設の集約化・複合化事業に着手する等、公共施設の適正管理に努めるとともに、事務事業の見直しにより徹底的な削減に努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95658</xdr:rowOff>
    </xdr:from>
    <xdr:to>
      <xdr:col>23</xdr:col>
      <xdr:colOff>133350</xdr:colOff>
      <xdr:row>80</xdr:row>
      <xdr:rowOff>121186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11658"/>
          <a:ext cx="838200" cy="2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93847</xdr:rowOff>
    </xdr:from>
    <xdr:to>
      <xdr:col>19</xdr:col>
      <xdr:colOff>133350</xdr:colOff>
      <xdr:row>80</xdr:row>
      <xdr:rowOff>95658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09847"/>
          <a:ext cx="889000" cy="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16586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040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83524</xdr:rowOff>
    </xdr:from>
    <xdr:to>
      <xdr:col>15</xdr:col>
      <xdr:colOff>82550</xdr:colOff>
      <xdr:row>80</xdr:row>
      <xdr:rowOff>93847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99524"/>
          <a:ext cx="889000" cy="10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81845</xdr:rowOff>
    </xdr:from>
    <xdr:to>
      <xdr:col>11</xdr:col>
      <xdr:colOff>31750</xdr:colOff>
      <xdr:row>80</xdr:row>
      <xdr:rowOff>83524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97845"/>
          <a:ext cx="88900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108339</xdr:rowOff>
    </xdr:from>
    <xdr:to>
      <xdr:col>7</xdr:col>
      <xdr:colOff>31750</xdr:colOff>
      <xdr:row>81</xdr:row>
      <xdr:rowOff>38489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2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23266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10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70386</xdr:rowOff>
    </xdr:from>
    <xdr:to>
      <xdr:col>23</xdr:col>
      <xdr:colOff>184150</xdr:colOff>
      <xdr:row>81</xdr:row>
      <xdr:rowOff>536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163113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0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44858</xdr:rowOff>
    </xdr:from>
    <xdr:to>
      <xdr:col>19</xdr:col>
      <xdr:colOff>184150</xdr:colOff>
      <xdr:row>80</xdr:row>
      <xdr:rowOff>146458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6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156635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5297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43047</xdr:rowOff>
    </xdr:from>
    <xdr:to>
      <xdr:col>15</xdr:col>
      <xdr:colOff>133350</xdr:colOff>
      <xdr:row>80</xdr:row>
      <xdr:rowOff>144647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5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154824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27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32724</xdr:rowOff>
    </xdr:from>
    <xdr:to>
      <xdr:col>11</xdr:col>
      <xdr:colOff>82550</xdr:colOff>
      <xdr:row>80</xdr:row>
      <xdr:rowOff>134324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4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144501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1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31045</xdr:rowOff>
    </xdr:from>
    <xdr:to>
      <xdr:col>7</xdr:col>
      <xdr:colOff>31750</xdr:colOff>
      <xdr:row>80</xdr:row>
      <xdr:rowOff>132645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4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142822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1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96.5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今後も類似団体や近隣市等の平均給与の状況を踏まえながら給与水準の適正化に努める。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115207</xdr:rowOff>
    </xdr:from>
    <xdr:to>
      <xdr:col>81</xdr:col>
      <xdr:colOff>44450</xdr:colOff>
      <xdr:row>82</xdr:row>
      <xdr:rowOff>149679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174107"/>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3827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0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132443</xdr:rowOff>
    </xdr:from>
    <xdr:to>
      <xdr:col>77</xdr:col>
      <xdr:colOff>44450</xdr:colOff>
      <xdr:row>82</xdr:row>
      <xdr:rowOff>149679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9134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118127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1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132443</xdr:rowOff>
    </xdr:from>
    <xdr:to>
      <xdr:col>72</xdr:col>
      <xdr:colOff>203200</xdr:colOff>
      <xdr:row>83</xdr:row>
      <xdr:rowOff>29936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9134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118127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29936</xdr:rowOff>
    </xdr:from>
    <xdr:to>
      <xdr:col>68</xdr:col>
      <xdr:colOff>152400</xdr:colOff>
      <xdr:row>83</xdr:row>
      <xdr:rowOff>47171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2602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135363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48986</xdr:rowOff>
    </xdr:from>
    <xdr:to>
      <xdr:col>64</xdr:col>
      <xdr:colOff>152400</xdr:colOff>
      <xdr:row>84</xdr:row>
      <xdr:rowOff>150586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3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64407</xdr:rowOff>
    </xdr:from>
    <xdr:to>
      <xdr:col>81</xdr:col>
      <xdr:colOff>95250</xdr:colOff>
      <xdr:row>82</xdr:row>
      <xdr:rowOff>166007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12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80934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98879</xdr:rowOff>
    </xdr:from>
    <xdr:to>
      <xdr:col>77</xdr:col>
      <xdr:colOff>95250</xdr:colOff>
      <xdr:row>83</xdr:row>
      <xdr:rowOff>29029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39206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9266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81643</xdr:rowOff>
    </xdr:from>
    <xdr:to>
      <xdr:col>73</xdr:col>
      <xdr:colOff>44450</xdr:colOff>
      <xdr:row>83</xdr:row>
      <xdr:rowOff>11793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21970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90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150586</xdr:rowOff>
    </xdr:from>
    <xdr:to>
      <xdr:col>68</xdr:col>
      <xdr:colOff>203200</xdr:colOff>
      <xdr:row>83</xdr:row>
      <xdr:rowOff>80736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90913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167821</xdr:rowOff>
    </xdr:from>
    <xdr:to>
      <xdr:col>64</xdr:col>
      <xdr:colOff>152400</xdr:colOff>
      <xdr:row>83</xdr:row>
      <xdr:rowOff>97971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108148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95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人当たり職員数は、前年度比</a:t>
          </a:r>
          <a:r>
            <a:rPr kumimoji="1" lang="en-US" altLang="ja-JP" sz="1300">
              <a:latin typeface="ＭＳ Ｐゴシック" panose="020B0600070205080204" pitchFamily="50" charset="-128"/>
              <a:ea typeface="ＭＳ Ｐゴシック" panose="020B0600070205080204" pitchFamily="50" charset="-128"/>
            </a:rPr>
            <a:t>0.17</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6.82</a:t>
          </a:r>
          <a:r>
            <a:rPr kumimoji="1" lang="ja-JP" altLang="en-US" sz="1300">
              <a:latin typeface="ＭＳ Ｐゴシック" panose="020B0600070205080204" pitchFamily="50" charset="-128"/>
              <a:ea typeface="ＭＳ Ｐゴシック" panose="020B0600070205080204" pitchFamily="50" charset="-128"/>
            </a:rPr>
            <a:t>人となった。類似団体平均は前年度比</a:t>
          </a:r>
          <a:r>
            <a:rPr kumimoji="1" lang="en-US" altLang="ja-JP" sz="1300">
              <a:latin typeface="ＭＳ Ｐゴシック" panose="020B0600070205080204" pitchFamily="50" charset="-128"/>
              <a:ea typeface="ＭＳ Ｐゴシック" panose="020B0600070205080204" pitchFamily="50" charset="-128"/>
            </a:rPr>
            <a:t>0.09</a:t>
          </a:r>
          <a:r>
            <a:rPr kumimoji="1" lang="ja-JP" altLang="en-US" sz="1300">
              <a:latin typeface="ＭＳ Ｐゴシック" panose="020B0600070205080204" pitchFamily="50" charset="-128"/>
              <a:ea typeface="ＭＳ Ｐゴシック" panose="020B0600070205080204" pitchFamily="50" charset="-128"/>
            </a:rPr>
            <a:t>人増の</a:t>
          </a:r>
          <a:r>
            <a:rPr kumimoji="1" lang="en-US" altLang="ja-JP" sz="1300">
              <a:latin typeface="ＭＳ Ｐゴシック" panose="020B0600070205080204" pitchFamily="50" charset="-128"/>
              <a:ea typeface="ＭＳ Ｐゴシック" panose="020B0600070205080204" pitchFamily="50" charset="-128"/>
            </a:rPr>
            <a:t>6.71</a:t>
          </a:r>
          <a:r>
            <a:rPr kumimoji="1" lang="ja-JP" altLang="en-US" sz="1300">
              <a:latin typeface="ＭＳ Ｐゴシック" panose="020B0600070205080204" pitchFamily="50" charset="-128"/>
              <a:ea typeface="ＭＳ Ｐゴシック" panose="020B0600070205080204" pitchFamily="50" charset="-128"/>
            </a:rPr>
            <a:t>人となっており、微増となった。津島市において、人口減少（△</a:t>
          </a:r>
          <a:r>
            <a:rPr kumimoji="1" lang="en-US" altLang="ja-JP" sz="1300">
              <a:latin typeface="ＭＳ Ｐゴシック" panose="020B0600070205080204" pitchFamily="50" charset="-128"/>
              <a:ea typeface="ＭＳ Ｐゴシック" panose="020B0600070205080204" pitchFamily="50" charset="-128"/>
            </a:rPr>
            <a:t>563</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R6.1.1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60,129</a:t>
          </a:r>
          <a:r>
            <a:rPr kumimoji="1" lang="ja-JP" altLang="en-US" sz="1300">
              <a:latin typeface="ＭＳ Ｐゴシック" panose="020B0600070205080204" pitchFamily="50" charset="-128"/>
              <a:ea typeface="ＭＳ Ｐゴシック" panose="020B0600070205080204" pitchFamily="50" charset="-128"/>
            </a:rPr>
            <a:t>人→</a:t>
          </a:r>
          <a:r>
            <a:rPr kumimoji="1" lang="en-US" altLang="ja-JP" sz="1300">
              <a:latin typeface="ＭＳ Ｐゴシック" panose="020B0600070205080204" pitchFamily="50" charset="-128"/>
              <a:ea typeface="ＭＳ Ｐゴシック" panose="020B0600070205080204" pitchFamily="50" charset="-128"/>
            </a:rPr>
            <a:t>R7.1.1</a:t>
          </a:r>
          <a:r>
            <a:rPr kumimoji="1" lang="ja-JP" altLang="en-US" sz="1300">
              <a:latin typeface="ＭＳ Ｐゴシック" panose="020B0600070205080204" pitchFamily="50" charset="-128"/>
              <a:ea typeface="ＭＳ Ｐゴシック" panose="020B0600070205080204" pitchFamily="50" charset="-128"/>
            </a:rPr>
            <a:t>現在</a:t>
          </a:r>
          <a:r>
            <a:rPr kumimoji="1" lang="en-US" altLang="ja-JP" sz="1300">
              <a:latin typeface="ＭＳ Ｐゴシック" panose="020B0600070205080204" pitchFamily="50" charset="-128"/>
              <a:ea typeface="ＭＳ Ｐゴシック" panose="020B0600070205080204" pitchFamily="50" charset="-128"/>
            </a:rPr>
            <a:t>59,566</a:t>
          </a:r>
          <a:r>
            <a:rPr kumimoji="1" lang="ja-JP" altLang="en-US" sz="1300">
              <a:latin typeface="ＭＳ Ｐゴシック" panose="020B0600070205080204" pitchFamily="50" charset="-128"/>
              <a:ea typeface="ＭＳ Ｐゴシック" panose="020B0600070205080204" pitchFamily="50" charset="-128"/>
            </a:rPr>
            <a:t>人）が原因と考える。</a:t>
          </a:r>
        </a:p>
        <a:p>
          <a:r>
            <a:rPr kumimoji="1" lang="ja-JP" altLang="en-US" sz="1300">
              <a:latin typeface="ＭＳ Ｐゴシック" panose="020B0600070205080204" pitchFamily="50" charset="-128"/>
              <a:ea typeface="ＭＳ Ｐゴシック" panose="020B0600070205080204" pitchFamily="50" charset="-128"/>
            </a:rPr>
            <a:t>　令和４年度に策定した定員適正化計画に基づき、人材育成の推進、デジタル化の推進、民間活力の導入、高齢期職員の活躍推進、働き方改革の推進、多様な任用形態の活用を行い、定員の適正化に努める。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65088</xdr:rowOff>
    </xdr:from>
    <xdr:to>
      <xdr:col>81</xdr:col>
      <xdr:colOff>44450</xdr:colOff>
      <xdr:row>61</xdr:row>
      <xdr:rowOff>99271</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23538"/>
          <a:ext cx="838200" cy="3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65088</xdr:rowOff>
    </xdr:from>
    <xdr:to>
      <xdr:col>77</xdr:col>
      <xdr:colOff>44450</xdr:colOff>
      <xdr:row>61</xdr:row>
      <xdr:rowOff>115358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52353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115358</xdr:rowOff>
    </xdr:from>
    <xdr:to>
      <xdr:col>72</xdr:col>
      <xdr:colOff>203200</xdr:colOff>
      <xdr:row>61</xdr:row>
      <xdr:rowOff>119380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57380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103294</xdr:rowOff>
    </xdr:from>
    <xdr:to>
      <xdr:col>68</xdr:col>
      <xdr:colOff>152400</xdr:colOff>
      <xdr:row>61</xdr:row>
      <xdr:rowOff>119380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56174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147003</xdr:rowOff>
    </xdr:from>
    <xdr:to>
      <xdr:col>64</xdr:col>
      <xdr:colOff>152400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48471</xdr:rowOff>
    </xdr:from>
    <xdr:to>
      <xdr:col>81</xdr:col>
      <xdr:colOff>95250</xdr:colOff>
      <xdr:row>61</xdr:row>
      <xdr:rowOff>150071</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50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20548</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478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14288</xdr:rowOff>
    </xdr:from>
    <xdr:to>
      <xdr:col>77</xdr:col>
      <xdr:colOff>95250</xdr:colOff>
      <xdr:row>61</xdr:row>
      <xdr:rowOff>115888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100665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559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64558</xdr:rowOff>
    </xdr:from>
    <xdr:to>
      <xdr:col>73</xdr:col>
      <xdr:colOff>44450</xdr:colOff>
      <xdr:row>61</xdr:row>
      <xdr:rowOff>166158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52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150935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6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68580</xdr:rowOff>
    </xdr:from>
    <xdr:to>
      <xdr:col>68</xdr:col>
      <xdr:colOff>203200</xdr:colOff>
      <xdr:row>61</xdr:row>
      <xdr:rowOff>170180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154957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52494</xdr:rowOff>
    </xdr:from>
    <xdr:to>
      <xdr:col>64</xdr:col>
      <xdr:colOff>152400</xdr:colOff>
      <xdr:row>61</xdr:row>
      <xdr:rowOff>154094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164271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7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となった。（単年度：</a:t>
          </a:r>
          <a:r>
            <a:rPr kumimoji="1" lang="en-US" altLang="ja-JP" sz="1300">
              <a:latin typeface="ＭＳ Ｐゴシック" panose="020B0600070205080204" pitchFamily="50" charset="-128"/>
              <a:ea typeface="ＭＳ Ｐゴシック" panose="020B0600070205080204" pitchFamily="50" charset="-128"/>
            </a:rPr>
            <a:t>0.18</a:t>
          </a:r>
          <a:r>
            <a:rPr kumimoji="1" lang="ja-JP" altLang="en-US" sz="1300">
              <a:latin typeface="ＭＳ Ｐゴシック" panose="020B0600070205080204" pitchFamily="50" charset="-128"/>
              <a:ea typeface="ＭＳ Ｐゴシック" panose="020B0600070205080204" pitchFamily="50" charset="-128"/>
            </a:rPr>
            <a:t>ポイント増、</a:t>
          </a:r>
          <a:r>
            <a:rPr kumimoji="1" lang="en-US" altLang="ja-JP" sz="1300">
              <a:latin typeface="ＭＳ Ｐゴシック" panose="020B0600070205080204" pitchFamily="50" charset="-128"/>
              <a:ea typeface="ＭＳ Ｐゴシック" panose="020B0600070205080204" pitchFamily="50" charset="-128"/>
            </a:rPr>
            <a:t>5.62%→5.80%</a:t>
          </a:r>
          <a:r>
            <a:rPr kumimoji="1" lang="ja-JP" altLang="en-US" sz="1300">
              <a:latin typeface="ＭＳ Ｐゴシック" panose="020B0600070205080204" pitchFamily="50" charset="-128"/>
              <a:ea typeface="ＭＳ Ｐゴシック" panose="020B0600070205080204" pitchFamily="50" charset="-128"/>
            </a:rPr>
            <a:t>）</a:t>
          </a:r>
        </a:p>
        <a:p>
          <a:r>
            <a:rPr kumimoji="1" lang="ja-JP" altLang="en-US" sz="1300">
              <a:latin typeface="ＭＳ Ｐゴシック" panose="020B0600070205080204" pitchFamily="50" charset="-128"/>
              <a:ea typeface="ＭＳ Ｐゴシック" panose="020B0600070205080204" pitchFamily="50" charset="-128"/>
            </a:rPr>
            <a:t>　今後の見通しとしては、後年度に、耐震性貯水槽建設事業、消防車両整備事業等に係る起債の元利償還が控えており、実質公債費比率は今後も悪化することが見込まれる。投資的事業の計画的・効果的な実施を図るととともに、交付税措置のない起債発行を極力行わない等により、地方債現在高の抑制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118956</xdr:rowOff>
    </xdr:from>
    <xdr:to>
      <xdr:col>81</xdr:col>
      <xdr:colOff>44450</xdr:colOff>
      <xdr:row>40</xdr:row>
      <xdr:rowOff>167217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7695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118956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9286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70696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54610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0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132944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1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68156</xdr:rowOff>
    </xdr:from>
    <xdr:to>
      <xdr:col>77</xdr:col>
      <xdr:colOff>95250</xdr:colOff>
      <xdr:row>40</xdr:row>
      <xdr:rowOff>169756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950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将来負担比率は過去２年間生じていなかったが、令和６年度は</a:t>
          </a:r>
          <a:r>
            <a:rPr kumimoji="1" lang="en-US" altLang="ja-JP" sz="1200">
              <a:latin typeface="ＭＳ Ｐゴシック" panose="020B0600070205080204" pitchFamily="50" charset="-128"/>
              <a:ea typeface="ＭＳ Ｐゴシック" panose="020B0600070205080204" pitchFamily="50" charset="-128"/>
            </a:rPr>
            <a:t>9.1%</a:t>
          </a:r>
          <a:r>
            <a:rPr kumimoji="1" lang="ja-JP" altLang="en-US" sz="1200">
              <a:latin typeface="ＭＳ Ｐゴシック" panose="020B0600070205080204" pitchFamily="50" charset="-128"/>
              <a:ea typeface="ＭＳ Ｐゴシック" panose="020B0600070205080204" pitchFamily="50" charset="-128"/>
            </a:rPr>
            <a:t>となった。財政調整基金等の減により充当可能基金が</a:t>
          </a:r>
          <a:r>
            <a:rPr kumimoji="1" lang="en-US" altLang="ja-JP" sz="1200">
              <a:latin typeface="ＭＳ Ｐゴシック" panose="020B0600070205080204" pitchFamily="50" charset="-128"/>
              <a:ea typeface="ＭＳ Ｐゴシック" panose="020B0600070205080204" pitchFamily="50" charset="-128"/>
            </a:rPr>
            <a:t>784</a:t>
          </a:r>
          <a:r>
            <a:rPr kumimoji="1" lang="ja-JP" altLang="en-US" sz="1200">
              <a:latin typeface="ＭＳ Ｐゴシック" panose="020B0600070205080204" pitchFamily="50" charset="-128"/>
              <a:ea typeface="ＭＳ Ｐゴシック" panose="020B0600070205080204" pitchFamily="50" charset="-128"/>
            </a:rPr>
            <a:t>百万円の減、公債費・下水道費等の基準財政需要額算入見込額が</a:t>
          </a:r>
          <a:r>
            <a:rPr kumimoji="1" lang="en-US" altLang="ja-JP" sz="1200">
              <a:latin typeface="ＭＳ Ｐゴシック" panose="020B0600070205080204" pitchFamily="50" charset="-128"/>
              <a:ea typeface="ＭＳ Ｐゴシック" panose="020B0600070205080204" pitchFamily="50" charset="-128"/>
            </a:rPr>
            <a:t>578</a:t>
          </a:r>
          <a:r>
            <a:rPr kumimoji="1" lang="ja-JP" altLang="en-US" sz="1200">
              <a:latin typeface="ＭＳ Ｐゴシック" panose="020B0600070205080204" pitchFamily="50" charset="-128"/>
              <a:ea typeface="ＭＳ Ｐゴシック" panose="020B0600070205080204" pitchFamily="50" charset="-128"/>
            </a:rPr>
            <a:t>百万円の減になったことが主な要因である。</a:t>
          </a:r>
        </a:p>
        <a:p>
          <a:r>
            <a:rPr kumimoji="1" lang="ja-JP" altLang="en-US" sz="1200">
              <a:latin typeface="ＭＳ Ｐゴシック" panose="020B0600070205080204" pitchFamily="50" charset="-128"/>
              <a:ea typeface="ＭＳ Ｐゴシック" panose="020B0600070205080204" pitchFamily="50" charset="-128"/>
            </a:rPr>
            <a:t>　後年度において、耐震性貯水槽建設事業、消防車両整備事業等に係る起債が控えており、分子の地方債現在高は増加していく。一方で、分母の税収・普通交付税の大幅な増加は見込めないため、将来負担比率は悪化することが見込まれる。今後も、交付税措置のある起債を活用する等、地方債現在高の抑制に努め、財政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107345</xdr:rowOff>
    </xdr:from>
    <xdr:to>
      <xdr:col>68</xdr:col>
      <xdr:colOff>152400</xdr:colOff>
      <xdr:row>14</xdr:row>
      <xdr:rowOff>122041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336195"/>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77185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150525</xdr:rowOff>
    </xdr:from>
    <xdr:to>
      <xdr:col>64</xdr:col>
      <xdr:colOff>152400</xdr:colOff>
      <xdr:row>15</xdr:row>
      <xdr:rowOff>80675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65452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37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138128</xdr:rowOff>
    </xdr:from>
    <xdr:to>
      <xdr:col>81</xdr:col>
      <xdr:colOff>95250</xdr:colOff>
      <xdr:row>14</xdr:row>
      <xdr:rowOff>68278</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3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14955</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1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56545</xdr:rowOff>
    </xdr:from>
    <xdr:to>
      <xdr:col>68</xdr:col>
      <xdr:colOff>203200</xdr:colOff>
      <xdr:row>13</xdr:row>
      <xdr:rowOff>158145</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2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168322</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0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4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2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59,566
56,975
25.09
27,939,984
26,317,924
1,513,829
14,273,516
16,934,371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人件費（経常経費充当一般財源等）は、人事院勧告の給与改定等の増（</a:t>
          </a:r>
          <a:r>
            <a:rPr kumimoji="1" lang="en-US" altLang="ja-JP" sz="1300">
              <a:latin typeface="ＭＳ Ｐゴシック" panose="020B0600070205080204" pitchFamily="50" charset="-128"/>
              <a:ea typeface="ＭＳ Ｐゴシック" panose="020B0600070205080204" pitchFamily="50" charset="-128"/>
            </a:rPr>
            <a:t>+218</a:t>
          </a:r>
          <a:r>
            <a:rPr kumimoji="1" lang="ja-JP" altLang="en-US" sz="1300">
              <a:latin typeface="ＭＳ Ｐゴシック" panose="020B0600070205080204" pitchFamily="50" charset="-128"/>
              <a:ea typeface="ＭＳ Ｐゴシック" panose="020B0600070205080204" pitchFamily="50" charset="-128"/>
            </a:rPr>
            <a:t>百万円）や定年退職者（定年年齢の段階的な引き上げ）の増（</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百万円）により</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百万円の増となり、分母の経常一般財源等（臨時財政対策債含む）が</a:t>
          </a:r>
          <a:r>
            <a:rPr kumimoji="1" lang="en-US" altLang="ja-JP" sz="1300">
              <a:latin typeface="ＭＳ Ｐゴシック" panose="020B0600070205080204" pitchFamily="50" charset="-128"/>
              <a:ea typeface="ＭＳ Ｐゴシック" panose="020B0600070205080204" pitchFamily="50" charset="-128"/>
            </a:rPr>
            <a:t>553</a:t>
          </a:r>
          <a:r>
            <a:rPr kumimoji="1" lang="ja-JP" altLang="en-US" sz="1300">
              <a:latin typeface="ＭＳ Ｐゴシック" panose="020B0600070205080204" pitchFamily="50" charset="-128"/>
              <a:ea typeface="ＭＳ Ｐゴシック" panose="020B0600070205080204" pitchFamily="50" charset="-128"/>
            </a:rPr>
            <a:t>百万円の増となったものの、全体として増となった。</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122428</xdr:rowOff>
    </xdr:from>
    <xdr:to>
      <xdr:col>24</xdr:col>
      <xdr:colOff>25400</xdr:colOff>
      <xdr:row>37</xdr:row>
      <xdr:rowOff>19558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4628"/>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271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36</xdr:row>
      <xdr:rowOff>131572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46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136144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03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64279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136144</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0834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114571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156735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5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71628</xdr:rowOff>
    </xdr:from>
    <xdr:to>
      <xdr:col>20</xdr:col>
      <xdr:colOff>38100</xdr:colOff>
      <xdr:row>37</xdr:row>
      <xdr:rowOff>1778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11955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85344</xdr:rowOff>
    </xdr:from>
    <xdr:to>
      <xdr:col>11</xdr:col>
      <xdr:colOff>60325</xdr:colOff>
      <xdr:row>37</xdr:row>
      <xdr:rowOff>15494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物件費（経常経費充当一般財源等）は、予防接種委託料の増（</a:t>
          </a:r>
          <a:r>
            <a:rPr kumimoji="1" lang="en-US" altLang="ja-JP" sz="1300">
              <a:latin typeface="ＭＳ Ｐゴシック" panose="020B0600070205080204" pitchFamily="50" charset="-128"/>
              <a:ea typeface="ＭＳ Ｐゴシック" panose="020B0600070205080204" pitchFamily="50" charset="-128"/>
            </a:rPr>
            <a:t>+39</a:t>
          </a:r>
          <a:r>
            <a:rPr kumimoji="1" lang="ja-JP" altLang="en-US" sz="1300">
              <a:latin typeface="ＭＳ Ｐゴシック" panose="020B0600070205080204" pitchFamily="50" charset="-128"/>
              <a:ea typeface="ＭＳ Ｐゴシック" panose="020B0600070205080204" pitchFamily="50" charset="-128"/>
            </a:rPr>
            <a:t>百万円）、小学校教科書改訂による消耗品費の増（</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百万円）、全庁的なＬＥＤ照明導入による借上料の増（</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201</a:t>
          </a:r>
          <a:r>
            <a:rPr kumimoji="1" lang="ja-JP" altLang="en-US" sz="1300">
              <a:latin typeface="ＭＳ Ｐゴシック" panose="020B0600070205080204" pitchFamily="50" charset="-128"/>
              <a:ea typeface="ＭＳ Ｐゴシック" panose="020B0600070205080204" pitchFamily="50" charset="-128"/>
            </a:rPr>
            <a:t>百万円の増となり、全体としても増となった。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今後も、効率的に事務事業を執行し、経費の削減に努める。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165100</xdr:rowOff>
    </xdr:from>
    <xdr:to>
      <xdr:col>82</xdr:col>
      <xdr:colOff>107950</xdr:colOff>
      <xdr:row>17</xdr:row>
      <xdr:rowOff>60325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90830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107950</xdr:rowOff>
    </xdr:from>
    <xdr:to>
      <xdr:col>78</xdr:col>
      <xdr:colOff>69850</xdr:colOff>
      <xdr:row>16</xdr:row>
      <xdr:rowOff>165100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511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26052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7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127000</xdr:rowOff>
    </xdr:from>
    <xdr:to>
      <xdr:col>73</xdr:col>
      <xdr:colOff>180975</xdr:colOff>
      <xdr:row>16</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698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149877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127000</xdr:rowOff>
    </xdr:from>
    <xdr:to>
      <xdr:col>69</xdr:col>
      <xdr:colOff>92075</xdr:colOff>
      <xdr:row>16</xdr:row>
      <xdr:rowOff>107950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987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153052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9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114300</xdr:rowOff>
    </xdr:from>
    <xdr:to>
      <xdr:col>78</xdr:col>
      <xdr:colOff>120650</xdr:colOff>
      <xdr:row>17</xdr:row>
      <xdr:rowOff>44450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29227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94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57150</xdr:rowOff>
    </xdr:from>
    <xdr:to>
      <xdr:col>74</xdr:col>
      <xdr:colOff>31750</xdr:colOff>
      <xdr:row>16</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1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57150</xdr:rowOff>
    </xdr:from>
    <xdr:to>
      <xdr:col>65</xdr:col>
      <xdr:colOff>53975</xdr:colOff>
      <xdr:row>16</xdr:row>
      <xdr:rowOff>158750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143527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8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扶助費（経常経費充当一般財源等）は、施設型等給付費の増（</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百万円）、自立支援給付費の増（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百万円）、障がい児通所給付費の増（</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105</a:t>
          </a:r>
          <a:r>
            <a:rPr kumimoji="1" lang="ja-JP" altLang="en-US" sz="1300">
              <a:latin typeface="ＭＳ Ｐゴシック" panose="020B0600070205080204" pitchFamily="50" charset="-128"/>
              <a:ea typeface="ＭＳ Ｐゴシック" panose="020B0600070205080204" pitchFamily="50" charset="-128"/>
            </a:rPr>
            <a:t>百万円の増となり、分母の経常一般財源等（臨時財政対策債含む）が</a:t>
          </a:r>
          <a:r>
            <a:rPr kumimoji="1" lang="en-US" altLang="ja-JP" sz="1300">
              <a:latin typeface="ＭＳ Ｐゴシック" panose="020B0600070205080204" pitchFamily="50" charset="-128"/>
              <a:ea typeface="ＭＳ Ｐゴシック" panose="020B0600070205080204" pitchFamily="50" charset="-128"/>
            </a:rPr>
            <a:t>553</a:t>
          </a:r>
          <a:r>
            <a:rPr kumimoji="1" lang="ja-JP" altLang="en-US" sz="1300">
              <a:latin typeface="ＭＳ Ｐゴシック" panose="020B0600070205080204" pitchFamily="50" charset="-128"/>
              <a:ea typeface="ＭＳ Ｐゴシック" panose="020B0600070205080204" pitchFamily="50" charset="-128"/>
            </a:rPr>
            <a:t>百万円の増となっているものの、全体として増となった。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xdr:rowOff>
    </xdr:from>
    <xdr:to>
      <xdr:col>24</xdr:col>
      <xdr:colOff>25400</xdr:colOff>
      <xdr:row>57</xdr:row>
      <xdr:rowOff>22225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77582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57</xdr:row>
      <xdr:rowOff>3175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6901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xdr:rowOff>
    </xdr:from>
    <xdr:to>
      <xdr:col>15</xdr:col>
      <xdr:colOff>98425</xdr:colOff>
      <xdr:row>56</xdr:row>
      <xdr:rowOff>88900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6043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3175</xdr:rowOff>
    </xdr:from>
    <xdr:to>
      <xdr:col>11</xdr:col>
      <xdr:colOff>9525</xdr:colOff>
      <xdr:row>56</xdr:row>
      <xdr:rowOff>50800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6043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95250</xdr:rowOff>
    </xdr:from>
    <xdr:to>
      <xdr:col>6</xdr:col>
      <xdr:colOff>171450</xdr:colOff>
      <xdr:row>55</xdr:row>
      <xdr:rowOff>25400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35577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142875</xdr:rowOff>
    </xdr:from>
    <xdr:to>
      <xdr:col>24</xdr:col>
      <xdr:colOff>76200</xdr:colOff>
      <xdr:row>57</xdr:row>
      <xdr:rowOff>73025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74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114952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71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123825</xdr:rowOff>
    </xdr:from>
    <xdr:to>
      <xdr:col>20</xdr:col>
      <xdr:colOff>38100</xdr:colOff>
      <xdr:row>57</xdr:row>
      <xdr:rowOff>53975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72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38752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811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123825</xdr:rowOff>
    </xdr:from>
    <xdr:to>
      <xdr:col>11</xdr:col>
      <xdr:colOff>60325</xdr:colOff>
      <xdr:row>56</xdr:row>
      <xdr:rowOff>53975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553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38752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63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公共施設の老朽化に伴い施設修繕費の増、少子高齢化に伴い各特別会計（国民健康保険、介護保険、後期高齢者医療）に係る繰出金の増が見込まれる。施設については公共施設等総合管理計画に基づく適正管理に努め、繰出金については各特別会計の経営改善の徹底等、経費の削減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168148</xdr:rowOff>
    </xdr:from>
    <xdr:to>
      <xdr:col>82</xdr:col>
      <xdr:colOff>107950</xdr:colOff>
      <xdr:row>57</xdr:row>
      <xdr:rowOff>5842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6934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18559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791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140716</xdr:rowOff>
    </xdr:from>
    <xdr:to>
      <xdr:col>78</xdr:col>
      <xdr:colOff>69850</xdr:colOff>
      <xdr:row>56</xdr:row>
      <xdr:rowOff>168148</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419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142003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91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49276</xdr:rowOff>
    </xdr:from>
    <xdr:to>
      <xdr:col>73</xdr:col>
      <xdr:colOff>180975</xdr:colOff>
      <xdr:row>56</xdr:row>
      <xdr:rowOff>140716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504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114571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8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90424</xdr:rowOff>
    </xdr:from>
    <xdr:to>
      <xdr:col>69</xdr:col>
      <xdr:colOff>92075</xdr:colOff>
      <xdr:row>56</xdr:row>
      <xdr:rowOff>49276</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48724"/>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50563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59707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126492</xdr:rowOff>
    </xdr:from>
    <xdr:to>
      <xdr:col>82</xdr:col>
      <xdr:colOff>158750</xdr:colOff>
      <xdr:row>57</xdr:row>
      <xdr:rowOff>56642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72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143019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72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117348</xdr:rowOff>
    </xdr:from>
    <xdr:to>
      <xdr:col>78</xdr:col>
      <xdr:colOff>120650</xdr:colOff>
      <xdr:row>57</xdr:row>
      <xdr:rowOff>47498</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57675</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8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89916</xdr:rowOff>
    </xdr:from>
    <xdr:to>
      <xdr:col>74</xdr:col>
      <xdr:colOff>31750</xdr:colOff>
      <xdr:row>57</xdr:row>
      <xdr:rowOff>20066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30243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5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169926</xdr:rowOff>
    </xdr:from>
    <xdr:to>
      <xdr:col>69</xdr:col>
      <xdr:colOff>142875</xdr:colOff>
      <xdr:row>56</xdr:row>
      <xdr:rowOff>100076</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9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110253</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6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39624</xdr:rowOff>
    </xdr:from>
    <xdr:to>
      <xdr:col>65</xdr:col>
      <xdr:colOff>53975</xdr:colOff>
      <xdr:row>54</xdr:row>
      <xdr:rowOff>141224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29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151401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6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補助費等に係る経常収支比率は、前年度比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補助費等（経常経費充当一般財源等）は、海部地区環境事務組合負担金の増（</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百万円）、予防接種健康被害救済給付金の減（▲</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百万円）等により</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百万円の増となり、分母の経常一般財源等（臨時財政対策債含む）が</a:t>
          </a:r>
          <a:r>
            <a:rPr kumimoji="1" lang="en-US" altLang="ja-JP" sz="1300">
              <a:latin typeface="ＭＳ Ｐゴシック" panose="020B0600070205080204" pitchFamily="50" charset="-128"/>
              <a:ea typeface="ＭＳ Ｐゴシック" panose="020B0600070205080204" pitchFamily="50" charset="-128"/>
            </a:rPr>
            <a:t>553</a:t>
          </a:r>
          <a:r>
            <a:rPr kumimoji="1" lang="ja-JP" altLang="en-US" sz="1300">
              <a:latin typeface="ＭＳ Ｐゴシック" panose="020B0600070205080204" pitchFamily="50" charset="-128"/>
              <a:ea typeface="ＭＳ Ｐゴシック" panose="020B0600070205080204" pitchFamily="50" charset="-128"/>
            </a:rPr>
            <a:t>百万円の増のため、全体として減となった。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38</xdr:row>
      <xdr:rowOff>3556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9122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3556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50951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120142</xdr:rowOff>
    </xdr:from>
    <xdr:to>
      <xdr:col>73</xdr:col>
      <xdr:colOff>180975</xdr:colOff>
      <xdr:row>37</xdr:row>
      <xdr:rowOff>165862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4637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7383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120142</xdr:rowOff>
    </xdr:from>
    <xdr:to>
      <xdr:col>69</xdr:col>
      <xdr:colOff>92075</xdr:colOff>
      <xdr:row>38</xdr:row>
      <xdr:rowOff>35560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6379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124206</xdr:rowOff>
    </xdr:from>
    <xdr:to>
      <xdr:col>78</xdr:col>
      <xdr:colOff>120650</xdr:colOff>
      <xdr:row>38</xdr:row>
      <xdr:rowOff>54356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39133</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5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69342</xdr:rowOff>
    </xdr:from>
    <xdr:to>
      <xdr:col>69</xdr:col>
      <xdr:colOff>142875</xdr:colOff>
      <xdr:row>37</xdr:row>
      <xdr:rowOff>170942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155719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49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156210</xdr:rowOff>
    </xdr:from>
    <xdr:to>
      <xdr:col>65</xdr:col>
      <xdr:colOff>53975</xdr:colOff>
      <xdr:row>38</xdr:row>
      <xdr:rowOff>86360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71137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公債費に係る経常収支比率は、前年度比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令和３年度発行の中学校トイレ整備事業債等の元金償還が開始したこと等で</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百万円の増となったが、分母の経常一般財源等（臨時財政対策債含む）が</a:t>
          </a:r>
          <a:r>
            <a:rPr kumimoji="1" lang="en-US" altLang="ja-JP" sz="1300">
              <a:latin typeface="ＭＳ Ｐゴシック" panose="020B0600070205080204" pitchFamily="50" charset="-128"/>
              <a:ea typeface="ＭＳ Ｐゴシック" panose="020B0600070205080204" pitchFamily="50" charset="-128"/>
            </a:rPr>
            <a:t>553</a:t>
          </a:r>
          <a:r>
            <a:rPr kumimoji="1" lang="ja-JP" altLang="en-US" sz="1300">
              <a:latin typeface="ＭＳ Ｐゴシック" panose="020B0600070205080204" pitchFamily="50" charset="-128"/>
              <a:ea typeface="ＭＳ Ｐゴシック" panose="020B0600070205080204" pitchFamily="50" charset="-128"/>
            </a:rPr>
            <a:t>百万円の増により、全体として減となった。後年度に耐震性貯水槽建設事業等の起債により経常収支比率の悪化が見込まれるため、地方債現在高の抑制に努めていく。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75</xdr:row>
      <xdr:rowOff>161289</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012420"/>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25416</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123190</xdr:rowOff>
    </xdr:from>
    <xdr:to>
      <xdr:col>19</xdr:col>
      <xdr:colOff>187325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2981940"/>
          <a:ext cx="889000" cy="3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24130</xdr:rowOff>
    </xdr:from>
    <xdr:to>
      <xdr:col>15</xdr:col>
      <xdr:colOff>98425</xdr:colOff>
      <xdr:row>75</xdr:row>
      <xdr:rowOff>123190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8828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52088</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24130</xdr:rowOff>
    </xdr:from>
    <xdr:to>
      <xdr:col>11</xdr:col>
      <xdr:colOff>9525</xdr:colOff>
      <xdr:row>75</xdr:row>
      <xdr:rowOff>54610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882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21607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135907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102870</xdr:rowOff>
    </xdr:from>
    <xdr:to>
      <xdr:col>24</xdr:col>
      <xdr:colOff>76200</xdr:colOff>
      <xdr:row>76</xdr:row>
      <xdr:rowOff>33020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119397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110490</xdr:rowOff>
    </xdr:from>
    <xdr:to>
      <xdr:col>20</xdr:col>
      <xdr:colOff>38100</xdr:colOff>
      <xdr:row>76</xdr:row>
      <xdr:rowOff>40639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50817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72390</xdr:rowOff>
    </xdr:from>
    <xdr:to>
      <xdr:col>15</xdr:col>
      <xdr:colOff>149225</xdr:colOff>
      <xdr:row>76</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144780</xdr:rowOff>
    </xdr:from>
    <xdr:to>
      <xdr:col>11</xdr:col>
      <xdr:colOff>60325</xdr:colOff>
      <xdr:row>75</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85107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3810</xdr:rowOff>
    </xdr:from>
    <xdr:to>
      <xdr:col>6</xdr:col>
      <xdr:colOff>171450</xdr:colOff>
      <xdr:row>75</xdr:row>
      <xdr:rowOff>105410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115587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公債費以外に係る経常収支比率は、前年度比</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84.8%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類似団体平均</a:t>
          </a:r>
          <a:r>
            <a:rPr kumimoji="1" lang="en-US" altLang="ja-JP" sz="1300">
              <a:latin typeface="ＭＳ Ｐゴシック" panose="020B0600070205080204" pitchFamily="50" charset="-128"/>
              <a:ea typeface="ＭＳ Ｐゴシック" panose="020B0600070205080204" pitchFamily="50" charset="-128"/>
            </a:rPr>
            <a:t>80.9%</a:t>
          </a:r>
          <a:r>
            <a:rPr kumimoji="1" lang="ja-JP" altLang="en-US" sz="1300">
              <a:latin typeface="ＭＳ Ｐゴシック" panose="020B0600070205080204" pitchFamily="50" charset="-128"/>
              <a:ea typeface="ＭＳ Ｐゴシック" panose="020B0600070205080204" pitchFamily="50" charset="-128"/>
            </a:rPr>
            <a:t>と比較して数値が高い要因は、扶助費と補助費等が挙げられ、特に補助費等における病院事業会計への繰出金が多額であること（</a:t>
          </a:r>
          <a:r>
            <a:rPr kumimoji="1" lang="en-US" altLang="ja-JP" sz="1300">
              <a:latin typeface="ＭＳ Ｐゴシック" panose="020B0600070205080204" pitchFamily="50" charset="-128"/>
              <a:ea typeface="ＭＳ Ｐゴシック" panose="020B0600070205080204" pitchFamily="50" charset="-128"/>
            </a:rPr>
            <a:t>R6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1,365</a:t>
          </a:r>
          <a:r>
            <a:rPr kumimoji="1" lang="ja-JP" altLang="en-US" sz="1300">
              <a:latin typeface="ＭＳ Ｐゴシック" panose="020B0600070205080204" pitchFamily="50" charset="-128"/>
              <a:ea typeface="ＭＳ Ｐゴシック" panose="020B0600070205080204" pitchFamily="50" charset="-128"/>
            </a:rPr>
            <a:t>百万円）が特有の要因と考えられる。</a:t>
          </a: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145287</xdr:rowOff>
    </xdr:from>
    <xdr:to>
      <xdr:col>82</xdr:col>
      <xdr:colOff>107950</xdr:colOff>
      <xdr:row>77</xdr:row>
      <xdr:rowOff>60706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75487"/>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62992</xdr:rowOff>
    </xdr:from>
    <xdr:to>
      <xdr:col>78</xdr:col>
      <xdr:colOff>69850</xdr:colOff>
      <xdr:row>76</xdr:row>
      <xdr:rowOff>145287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93192"/>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33274</xdr:rowOff>
    </xdr:from>
    <xdr:to>
      <xdr:col>73</xdr:col>
      <xdr:colOff>180975</xdr:colOff>
      <xdr:row>76</xdr:row>
      <xdr:rowOff>62992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92024"/>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33274</xdr:rowOff>
    </xdr:from>
    <xdr:to>
      <xdr:col>69</xdr:col>
      <xdr:colOff>92075</xdr:colOff>
      <xdr:row>75</xdr:row>
      <xdr:rowOff>115570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9202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140208</xdr:rowOff>
    </xdr:from>
    <xdr:to>
      <xdr:col>65</xdr:col>
      <xdr:colOff>53975</xdr:colOff>
      <xdr:row>75</xdr:row>
      <xdr:rowOff>70358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827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80535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9906</xdr:rowOff>
    </xdr:from>
    <xdr:to>
      <xdr:col>82</xdr:col>
      <xdr:colOff>158750</xdr:colOff>
      <xdr:row>77</xdr:row>
      <xdr:rowOff>111506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153433</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8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94487</xdr:rowOff>
    </xdr:from>
    <xdr:to>
      <xdr:col>78</xdr:col>
      <xdr:colOff>120650</xdr:colOff>
      <xdr:row>77</xdr:row>
      <xdr:rowOff>24637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9414</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11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12192</xdr:rowOff>
    </xdr:from>
    <xdr:to>
      <xdr:col>74</xdr:col>
      <xdr:colOff>31750</xdr:colOff>
      <xdr:row>76</xdr:row>
      <xdr:rowOff>113792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98569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2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153924</xdr:rowOff>
    </xdr:from>
    <xdr:to>
      <xdr:col>69</xdr:col>
      <xdr:colOff>142875</xdr:colOff>
      <xdr:row>75</xdr:row>
      <xdr:rowOff>84074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68851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2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151147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009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158013</xdr:rowOff>
    </xdr:from>
    <xdr:to>
      <xdr:col>29</xdr:col>
      <xdr:colOff>127000</xdr:colOff>
      <xdr:row>19</xdr:row>
      <xdr:rowOff>67513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291738"/>
          <a:ext cx="647700" cy="80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122420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84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67513</xdr:rowOff>
    </xdr:from>
    <xdr:to>
      <xdr:col>26</xdr:col>
      <xdr:colOff>50800</xdr:colOff>
      <xdr:row>19</xdr:row>
      <xdr:rowOff>75184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72688"/>
          <a:ext cx="698500" cy="76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119435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17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71349</xdr:rowOff>
    </xdr:from>
    <xdr:to>
      <xdr:col>22</xdr:col>
      <xdr:colOff>114300</xdr:colOff>
      <xdr:row>19</xdr:row>
      <xdr:rowOff>75184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376524"/>
          <a:ext cx="698500" cy="3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71349</xdr:rowOff>
    </xdr:from>
    <xdr:to>
      <xdr:col>18</xdr:col>
      <xdr:colOff>177800</xdr:colOff>
      <xdr:row>19</xdr:row>
      <xdr:rowOff>84188</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76524"/>
          <a:ext cx="698500" cy="12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148895</xdr:rowOff>
    </xdr:from>
    <xdr:to>
      <xdr:col>15</xdr:col>
      <xdr:colOff>101600</xdr:colOff>
      <xdr:row>19</xdr:row>
      <xdr:rowOff>79045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2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89222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107213</xdr:rowOff>
    </xdr:from>
    <xdr:to>
      <xdr:col>29</xdr:col>
      <xdr:colOff>177800</xdr:colOff>
      <xdr:row>19</xdr:row>
      <xdr:rowOff>37364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40938"/>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79290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1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16713</xdr:rowOff>
    </xdr:from>
    <xdr:to>
      <xdr:col>26</xdr:col>
      <xdr:colOff>101600</xdr:colOff>
      <xdr:row>19</xdr:row>
      <xdr:rowOff>118313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1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103090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08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24384</xdr:rowOff>
    </xdr:from>
    <xdr:to>
      <xdr:col>22</xdr:col>
      <xdr:colOff>165100</xdr:colOff>
      <xdr:row>19</xdr:row>
      <xdr:rowOff>125984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2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136161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9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20549</xdr:rowOff>
    </xdr:from>
    <xdr:to>
      <xdr:col>19</xdr:col>
      <xdr:colOff>38100</xdr:colOff>
      <xdr:row>19</xdr:row>
      <xdr:rowOff>122149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257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132326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9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33388</xdr:rowOff>
    </xdr:from>
    <xdr:to>
      <xdr:col>15</xdr:col>
      <xdr:colOff>101600</xdr:colOff>
      <xdr:row>19</xdr:row>
      <xdr:rowOff>134988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3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119765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24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270724</xdr:rowOff>
    </xdr:from>
    <xdr:to>
      <xdr:col>29</xdr:col>
      <xdr:colOff>127000</xdr:colOff>
      <xdr:row>35</xdr:row>
      <xdr:rowOff>297373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81074"/>
          <a:ext cx="647700" cy="266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255502</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65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297373</xdr:rowOff>
    </xdr:from>
    <xdr:to>
      <xdr:col>26</xdr:col>
      <xdr:colOff>50800</xdr:colOff>
      <xdr:row>35</xdr:row>
      <xdr:rowOff>333621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07723"/>
          <a:ext cx="698500" cy="3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333621</xdr:rowOff>
    </xdr:from>
    <xdr:to>
      <xdr:col>22</xdr:col>
      <xdr:colOff>114300</xdr:colOff>
      <xdr:row>36</xdr:row>
      <xdr:rowOff>67042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43971"/>
          <a:ext cx="698500" cy="763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67042</xdr:rowOff>
    </xdr:from>
    <xdr:to>
      <xdr:col>18</xdr:col>
      <xdr:colOff>177800</xdr:colOff>
      <xdr:row>36</xdr:row>
      <xdr:rowOff>83631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20292"/>
          <a:ext cx="698500" cy="16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196084</xdr:rowOff>
    </xdr:from>
    <xdr:to>
      <xdr:col>15</xdr:col>
      <xdr:colOff>101600</xdr:colOff>
      <xdr:row>35</xdr:row>
      <xdr:rowOff>297684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307861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219924</xdr:rowOff>
    </xdr:from>
    <xdr:to>
      <xdr:col>29</xdr:col>
      <xdr:colOff>177800</xdr:colOff>
      <xdr:row>35</xdr:row>
      <xdr:rowOff>321524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30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65001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7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246573</xdr:rowOff>
    </xdr:from>
    <xdr:to>
      <xdr:col>26</xdr:col>
      <xdr:colOff>101600</xdr:colOff>
      <xdr:row>36</xdr:row>
      <xdr:rowOff>5273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56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332950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4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282821</xdr:rowOff>
    </xdr:from>
    <xdr:to>
      <xdr:col>22</xdr:col>
      <xdr:colOff>165100</xdr:colOff>
      <xdr:row>36</xdr:row>
      <xdr:rowOff>41521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931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26298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7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16242</xdr:rowOff>
    </xdr:from>
    <xdr:to>
      <xdr:col>19</xdr:col>
      <xdr:colOff>38100</xdr:colOff>
      <xdr:row>36</xdr:row>
      <xdr:rowOff>117842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9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102619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32831</xdr:rowOff>
    </xdr:from>
    <xdr:to>
      <xdr:col>15</xdr:col>
      <xdr:colOff>101600</xdr:colOff>
      <xdr:row>36</xdr:row>
      <xdr:rowOff>134431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86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119208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59,566
56,975
25.09
27,939,984
26,317,924
1,513,829
14,273,516
16,934,371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10116</xdr:rowOff>
    </xdr:from>
    <xdr:to>
      <xdr:col>24</xdr:col>
      <xdr:colOff>63500</xdr:colOff>
      <xdr:row>37</xdr:row>
      <xdr:rowOff>110113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53766"/>
          <a:ext cx="838200" cy="9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57109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57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103941</xdr:rowOff>
    </xdr:from>
    <xdr:to>
      <xdr:col>19</xdr:col>
      <xdr:colOff>177800</xdr:colOff>
      <xdr:row>37</xdr:row>
      <xdr:rowOff>110113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4759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76627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7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95515</xdr:rowOff>
    </xdr:from>
    <xdr:to>
      <xdr:col>15</xdr:col>
      <xdr:colOff>50800</xdr:colOff>
      <xdr:row>37</xdr:row>
      <xdr:rowOff>103941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439165"/>
          <a:ext cx="8890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95731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9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95515</xdr:rowOff>
    </xdr:from>
    <xdr:to>
      <xdr:col>10</xdr:col>
      <xdr:colOff>114300</xdr:colOff>
      <xdr:row>37</xdr:row>
      <xdr:rowOff>149938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39165"/>
          <a:ext cx="889000" cy="54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100483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01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62823</xdr:rowOff>
    </xdr:from>
    <xdr:to>
      <xdr:col>6</xdr:col>
      <xdr:colOff>38100</xdr:colOff>
      <xdr:row>36</xdr:row>
      <xdr:rowOff>164423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9500</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1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130766</xdr:rowOff>
    </xdr:from>
    <xdr:to>
      <xdr:col>24</xdr:col>
      <xdr:colOff>114300</xdr:colOff>
      <xdr:row>37</xdr:row>
      <xdr:rowOff>60916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0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109193</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59313</xdr:rowOff>
    </xdr:from>
    <xdr:to>
      <xdr:col>20</xdr:col>
      <xdr:colOff>38100</xdr:colOff>
      <xdr:row>37</xdr:row>
      <xdr:rowOff>160913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152040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9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53141</xdr:rowOff>
    </xdr:from>
    <xdr:to>
      <xdr:col>15</xdr:col>
      <xdr:colOff>101600</xdr:colOff>
      <xdr:row>37</xdr:row>
      <xdr:rowOff>154741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9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145867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8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44715</xdr:rowOff>
    </xdr:from>
    <xdr:to>
      <xdr:col>10</xdr:col>
      <xdr:colOff>165100</xdr:colOff>
      <xdr:row>37</xdr:row>
      <xdr:rowOff>146315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88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137442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81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99138</xdr:rowOff>
    </xdr:from>
    <xdr:to>
      <xdr:col>6</xdr:col>
      <xdr:colOff>38100</xdr:colOff>
      <xdr:row>38</xdr:row>
      <xdr:rowOff>29288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4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20415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77220</xdr:rowOff>
    </xdr:from>
    <xdr:to>
      <xdr:col>24</xdr:col>
      <xdr:colOff>63500</xdr:colOff>
      <xdr:row>58</xdr:row>
      <xdr:rowOff>87461</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10021320"/>
          <a:ext cx="8382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84287</xdr:rowOff>
    </xdr:from>
    <xdr:to>
      <xdr:col>19</xdr:col>
      <xdr:colOff>177800</xdr:colOff>
      <xdr:row>58</xdr:row>
      <xdr:rowOff>87461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908300" y="10028387"/>
          <a:ext cx="889000" cy="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84287</xdr:rowOff>
    </xdr:from>
    <xdr:to>
      <xdr:col>15</xdr:col>
      <xdr:colOff>50800</xdr:colOff>
      <xdr:row>58</xdr:row>
      <xdr:rowOff>93445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28387"/>
          <a:ext cx="889000" cy="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89241</xdr:rowOff>
    </xdr:from>
    <xdr:to>
      <xdr:col>10</xdr:col>
      <xdr:colOff>114300</xdr:colOff>
      <xdr:row>58</xdr:row>
      <xdr:rowOff>93445</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a:off x="1130300" y="10033341"/>
          <a:ext cx="889000" cy="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4387</xdr:rowOff>
    </xdr:from>
    <xdr:to>
      <xdr:col>6</xdr:col>
      <xdr:colOff>38100</xdr:colOff>
      <xdr:row>58</xdr:row>
      <xdr:rowOff>105987</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4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122514</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23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26420</xdr:rowOff>
    </xdr:from>
    <xdr:to>
      <xdr:col>24</xdr:col>
      <xdr:colOff>114300</xdr:colOff>
      <xdr:row>58</xdr:row>
      <xdr:rowOff>128020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97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131883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0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36661</xdr:rowOff>
    </xdr:from>
    <xdr:to>
      <xdr:col>20</xdr:col>
      <xdr:colOff>38100</xdr:colOff>
      <xdr:row>58</xdr:row>
      <xdr:rowOff>138261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8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129388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7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33487</xdr:rowOff>
    </xdr:from>
    <xdr:to>
      <xdr:col>15</xdr:col>
      <xdr:colOff>101600</xdr:colOff>
      <xdr:row>58</xdr:row>
      <xdr:rowOff>135087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97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126214</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07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42645</xdr:rowOff>
    </xdr:from>
    <xdr:to>
      <xdr:col>10</xdr:col>
      <xdr:colOff>165100</xdr:colOff>
      <xdr:row>58</xdr:row>
      <xdr:rowOff>144245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9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135372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079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38441</xdr:rowOff>
    </xdr:from>
    <xdr:to>
      <xdr:col>6</xdr:col>
      <xdr:colOff>38100</xdr:colOff>
      <xdr:row>58</xdr:row>
      <xdr:rowOff>140041</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982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131168</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07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17704</xdr:rowOff>
    </xdr:from>
    <xdr:to>
      <xdr:col>24</xdr:col>
      <xdr:colOff>63500</xdr:colOff>
      <xdr:row>78</xdr:row>
      <xdr:rowOff>34086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390804"/>
          <a:ext cx="8382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133621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335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17704</xdr:rowOff>
    </xdr:from>
    <xdr:to>
      <xdr:col>19</xdr:col>
      <xdr:colOff>177800</xdr:colOff>
      <xdr:row>78</xdr:row>
      <xdr:rowOff>60833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390804"/>
          <a:ext cx="889000" cy="43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87062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46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60833</xdr:rowOff>
    </xdr:from>
    <xdr:to>
      <xdr:col>15</xdr:col>
      <xdr:colOff>50800</xdr:colOff>
      <xdr:row>78</xdr:row>
      <xdr:rowOff>102896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33933"/>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102896</xdr:rowOff>
    </xdr:from>
    <xdr:to>
      <xdr:col>10</xdr:col>
      <xdr:colOff>114300</xdr:colOff>
      <xdr:row>78</xdr:row>
      <xdr:rowOff>105600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75996"/>
          <a:ext cx="889000" cy="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150661</xdr:rowOff>
    </xdr:from>
    <xdr:to>
      <xdr:col>6</xdr:col>
      <xdr:colOff>38100</xdr:colOff>
      <xdr:row>78</xdr:row>
      <xdr:rowOff>80811</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97338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154736</xdr:rowOff>
    </xdr:from>
    <xdr:to>
      <xdr:col>24</xdr:col>
      <xdr:colOff>114300</xdr:colOff>
      <xdr:row>78</xdr:row>
      <xdr:rowOff>84886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5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6163</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20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138354</xdr:rowOff>
    </xdr:from>
    <xdr:to>
      <xdr:col>20</xdr:col>
      <xdr:colOff>38100</xdr:colOff>
      <xdr:row>78</xdr:row>
      <xdr:rowOff>68504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4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85031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115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10033</xdr:rowOff>
    </xdr:from>
    <xdr:to>
      <xdr:col>15</xdr:col>
      <xdr:colOff>101600</xdr:colOff>
      <xdr:row>78</xdr:row>
      <xdr:rowOff>111633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102760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47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52096</xdr:rowOff>
    </xdr:from>
    <xdr:to>
      <xdr:col>10</xdr:col>
      <xdr:colOff>165100</xdr:colOff>
      <xdr:row>78</xdr:row>
      <xdr:rowOff>153696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144823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7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54800</xdr:rowOff>
    </xdr:from>
    <xdr:to>
      <xdr:col>6</xdr:col>
      <xdr:colOff>38100</xdr:colOff>
      <xdr:row>78</xdr:row>
      <xdr:rowOff>156400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147527</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2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17160</xdr:rowOff>
    </xdr:from>
    <xdr:to>
      <xdr:col>24</xdr:col>
      <xdr:colOff>63500</xdr:colOff>
      <xdr:row>98</xdr:row>
      <xdr:rowOff>1681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647810"/>
          <a:ext cx="838200" cy="15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129238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416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1681</xdr:rowOff>
    </xdr:from>
    <xdr:to>
      <xdr:col>19</xdr:col>
      <xdr:colOff>177800</xdr:colOff>
      <xdr:row>98</xdr:row>
      <xdr:rowOff>85457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803781"/>
          <a:ext cx="889000" cy="8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158652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446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155670</xdr:rowOff>
    </xdr:from>
    <xdr:to>
      <xdr:col>15</xdr:col>
      <xdr:colOff>50800</xdr:colOff>
      <xdr:row>98</xdr:row>
      <xdr:rowOff>85457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86320"/>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77421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536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155670</xdr:rowOff>
    </xdr:from>
    <xdr:to>
      <xdr:col>10</xdr:col>
      <xdr:colOff>114300</xdr:colOff>
      <xdr:row>99</xdr:row>
      <xdr:rowOff>69182</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786320"/>
          <a:ext cx="889000" cy="256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111482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399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74879</xdr:rowOff>
    </xdr:from>
    <xdr:to>
      <xdr:col>6</xdr:col>
      <xdr:colOff>38100</xdr:colOff>
      <xdr:row>100</xdr:row>
      <xdr:rowOff>5029</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70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167606</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714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137810</xdr:rowOff>
    </xdr:from>
    <xdr:to>
      <xdr:col>24</xdr:col>
      <xdr:colOff>114300</xdr:colOff>
      <xdr:row>97</xdr:row>
      <xdr:rowOff>67960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5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116237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57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122331</xdr:rowOff>
    </xdr:from>
    <xdr:to>
      <xdr:col>20</xdr:col>
      <xdr:colOff>38100</xdr:colOff>
      <xdr:row>98</xdr:row>
      <xdr:rowOff>52481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752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43608</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84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34657</xdr:rowOff>
    </xdr:from>
    <xdr:to>
      <xdr:col>15</xdr:col>
      <xdr:colOff>101600</xdr:colOff>
      <xdr:row>98</xdr:row>
      <xdr:rowOff>136257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83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127384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92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104870</xdr:rowOff>
    </xdr:from>
    <xdr:to>
      <xdr:col>10</xdr:col>
      <xdr:colOff>165100</xdr:colOff>
      <xdr:row>98</xdr:row>
      <xdr:rowOff>35020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73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26147</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82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18382</xdr:rowOff>
    </xdr:from>
    <xdr:to>
      <xdr:col>6</xdr:col>
      <xdr:colOff>38100</xdr:colOff>
      <xdr:row>99</xdr:row>
      <xdr:rowOff>119982</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99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136509</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6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148562</xdr:rowOff>
    </xdr:from>
    <xdr:to>
      <xdr:col>55</xdr:col>
      <xdr:colOff>0</xdr:colOff>
      <xdr:row>36</xdr:row>
      <xdr:rowOff>167597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320762"/>
          <a:ext cx="838200" cy="1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167597</xdr:rowOff>
    </xdr:from>
    <xdr:to>
      <xdr:col>50</xdr:col>
      <xdr:colOff>114300</xdr:colOff>
      <xdr:row>36</xdr:row>
      <xdr:rowOff>168831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339797"/>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168831</xdr:rowOff>
    </xdr:from>
    <xdr:to>
      <xdr:col>45</xdr:col>
      <xdr:colOff>177800</xdr:colOff>
      <xdr:row>37</xdr:row>
      <xdr:rowOff>22847</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41031"/>
          <a:ext cx="889000" cy="2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96403</xdr:rowOff>
    </xdr:from>
    <xdr:to>
      <xdr:col>41</xdr:col>
      <xdr:colOff>50800</xdr:colOff>
      <xdr:row>37</xdr:row>
      <xdr:rowOff>22847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582803"/>
          <a:ext cx="889000" cy="78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127633</xdr:rowOff>
    </xdr:from>
    <xdr:to>
      <xdr:col>36</xdr:col>
      <xdr:colOff>165100</xdr:colOff>
      <xdr:row>32</xdr:row>
      <xdr:rowOff>57783</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74310</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217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97762</xdr:rowOff>
    </xdr:from>
    <xdr:to>
      <xdr:col>55</xdr:col>
      <xdr:colOff>50800</xdr:colOff>
      <xdr:row>37</xdr:row>
      <xdr:rowOff>27912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26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76189</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24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116797</xdr:rowOff>
    </xdr:from>
    <xdr:to>
      <xdr:col>50</xdr:col>
      <xdr:colOff>165100</xdr:colOff>
      <xdr:row>37</xdr:row>
      <xdr:rowOff>46947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288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38074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38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118031</xdr:rowOff>
    </xdr:from>
    <xdr:to>
      <xdr:col>46</xdr:col>
      <xdr:colOff>38100</xdr:colOff>
      <xdr:row>37</xdr:row>
      <xdr:rowOff>48181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290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39308</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382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143497</xdr:rowOff>
    </xdr:from>
    <xdr:to>
      <xdr:col>41</xdr:col>
      <xdr:colOff>101600</xdr:colOff>
      <xdr:row>37</xdr:row>
      <xdr:rowOff>73647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31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64774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0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45603</xdr:rowOff>
    </xdr:from>
    <xdr:to>
      <xdr:col>36</xdr:col>
      <xdr:colOff>165100</xdr:colOff>
      <xdr:row>32</xdr:row>
      <xdr:rowOff>147203</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5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138330</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6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55738</xdr:rowOff>
    </xdr:from>
    <xdr:to>
      <xdr:col>55</xdr:col>
      <xdr:colOff>0</xdr:colOff>
      <xdr:row>57</xdr:row>
      <xdr:rowOff>27174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656938"/>
          <a:ext cx="838200" cy="142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162163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91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21416</xdr:rowOff>
    </xdr:from>
    <xdr:to>
      <xdr:col>50</xdr:col>
      <xdr:colOff>114300</xdr:colOff>
      <xdr:row>57</xdr:row>
      <xdr:rowOff>27174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794066"/>
          <a:ext cx="889000" cy="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21416</xdr:rowOff>
    </xdr:from>
    <xdr:to>
      <xdr:col>45</xdr:col>
      <xdr:colOff>177800</xdr:colOff>
      <xdr:row>58</xdr:row>
      <xdr:rowOff>319</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794066"/>
          <a:ext cx="889000" cy="15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24964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5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319</xdr:rowOff>
    </xdr:from>
    <xdr:to>
      <xdr:col>41</xdr:col>
      <xdr:colOff>50800</xdr:colOff>
      <xdr:row>58</xdr:row>
      <xdr:rowOff>16311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44419"/>
          <a:ext cx="889000" cy="1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39239</xdr:rowOff>
    </xdr:from>
    <xdr:to>
      <xdr:col>36</xdr:col>
      <xdr:colOff>165100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4938</xdr:rowOff>
    </xdr:from>
    <xdr:to>
      <xdr:col>55</xdr:col>
      <xdr:colOff>50800</xdr:colOff>
      <xdr:row>56</xdr:row>
      <xdr:rowOff>106538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60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27815</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457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147824</xdr:rowOff>
    </xdr:from>
    <xdr:to>
      <xdr:col>50</xdr:col>
      <xdr:colOff>165100</xdr:colOff>
      <xdr:row>57</xdr:row>
      <xdr:rowOff>77974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4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69101</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4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142066</xdr:rowOff>
    </xdr:from>
    <xdr:to>
      <xdr:col>46</xdr:col>
      <xdr:colOff>38100</xdr:colOff>
      <xdr:row>57</xdr:row>
      <xdr:rowOff>72216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74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63343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835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120969</xdr:rowOff>
    </xdr:from>
    <xdr:to>
      <xdr:col>41</xdr:col>
      <xdr:colOff>101600</xdr:colOff>
      <xdr:row>58</xdr:row>
      <xdr:rowOff>51119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9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42246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136961</xdr:rowOff>
    </xdr:from>
    <xdr:to>
      <xdr:col>36</xdr:col>
      <xdr:colOff>165100</xdr:colOff>
      <xdr:row>58</xdr:row>
      <xdr:rowOff>67111</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90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58238</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00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110344</xdr:rowOff>
    </xdr:from>
    <xdr:to>
      <xdr:col>55</xdr:col>
      <xdr:colOff>0</xdr:colOff>
      <xdr:row>79</xdr:row>
      <xdr:rowOff>31992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9639300" y="13483444"/>
          <a:ext cx="838200" cy="9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7626</xdr:rowOff>
    </xdr:from>
    <xdr:to>
      <xdr:col>50</xdr:col>
      <xdr:colOff>114300</xdr:colOff>
      <xdr:row>79</xdr:row>
      <xdr:rowOff>31992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8750300" y="13552176"/>
          <a:ext cx="889000" cy="2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7626</xdr:rowOff>
    </xdr:from>
    <xdr:to>
      <xdr:col>45</xdr:col>
      <xdr:colOff>177800</xdr:colOff>
      <xdr:row>79</xdr:row>
      <xdr:rowOff>43535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52176"/>
          <a:ext cx="889000" cy="3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27019</xdr:rowOff>
    </xdr:from>
    <xdr:to>
      <xdr:col>41</xdr:col>
      <xdr:colOff>50800</xdr:colOff>
      <xdr:row>79</xdr:row>
      <xdr:rowOff>43535</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571569"/>
          <a:ext cx="889000" cy="1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154718</xdr:rowOff>
    </xdr:from>
    <xdr:to>
      <xdr:col>36</xdr:col>
      <xdr:colOff>165100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59544</xdr:rowOff>
    </xdr:from>
    <xdr:to>
      <xdr:col>55</xdr:col>
      <xdr:colOff>50800</xdr:colOff>
      <xdr:row>78</xdr:row>
      <xdr:rowOff>161144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145921</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4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152642</xdr:rowOff>
    </xdr:from>
    <xdr:to>
      <xdr:col>50</xdr:col>
      <xdr:colOff>165100</xdr:colOff>
      <xdr:row>79</xdr:row>
      <xdr:rowOff>82792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5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73919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450017" y="13618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128276</xdr:rowOff>
    </xdr:from>
    <xdr:to>
      <xdr:col>46</xdr:col>
      <xdr:colOff>38100</xdr:colOff>
      <xdr:row>79</xdr:row>
      <xdr:rowOff>58426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49553</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9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164185</xdr:rowOff>
    </xdr:from>
    <xdr:to>
      <xdr:col>41</xdr:col>
      <xdr:colOff>101600</xdr:colOff>
      <xdr:row>79</xdr:row>
      <xdr:rowOff>94335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53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85462</xdr:rowOff>
    </xdr:from>
    <xdr:ext cx="31393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704333" y="13630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147669</xdr:rowOff>
    </xdr:from>
    <xdr:to>
      <xdr:col>36</xdr:col>
      <xdr:colOff>165100</xdr:colOff>
      <xdr:row>79</xdr:row>
      <xdr:rowOff>77819</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5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68946</xdr:rowOff>
    </xdr:from>
    <xdr:ext cx="378565"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83017" y="1361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135065</xdr:rowOff>
    </xdr:from>
    <xdr:to>
      <xdr:col>55</xdr:col>
      <xdr:colOff>0</xdr:colOff>
      <xdr:row>96</xdr:row>
      <xdr:rowOff>167881</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594265"/>
          <a:ext cx="838200" cy="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117772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576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167881</xdr:rowOff>
    </xdr:from>
    <xdr:to>
      <xdr:col>50</xdr:col>
      <xdr:colOff>114300</xdr:colOff>
      <xdr:row>96</xdr:row>
      <xdr:rowOff>170396</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8750300" y="1662708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90264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72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170396</xdr:rowOff>
    </xdr:from>
    <xdr:to>
      <xdr:col>45</xdr:col>
      <xdr:colOff>177800</xdr:colOff>
      <xdr:row>97</xdr:row>
      <xdr:rowOff>147002</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629596"/>
          <a:ext cx="889000" cy="14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146889</xdr:rowOff>
    </xdr:from>
    <xdr:to>
      <xdr:col>41</xdr:col>
      <xdr:colOff>50800</xdr:colOff>
      <xdr:row>97</xdr:row>
      <xdr:rowOff>147002</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777539"/>
          <a:ext cx="8890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43002</xdr:rowOff>
    </xdr:from>
    <xdr:to>
      <xdr:col>36</xdr:col>
      <xdr:colOff>165100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84265</xdr:rowOff>
    </xdr:from>
    <xdr:to>
      <xdr:col>55</xdr:col>
      <xdr:colOff>50800</xdr:colOff>
      <xdr:row>97</xdr:row>
      <xdr:rowOff>14415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54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107142</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39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117081</xdr:rowOff>
    </xdr:from>
    <xdr:to>
      <xdr:col>50</xdr:col>
      <xdr:colOff>165100</xdr:colOff>
      <xdr:row>97</xdr:row>
      <xdr:rowOff>47231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7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63758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35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119596</xdr:rowOff>
    </xdr:from>
    <xdr:to>
      <xdr:col>46</xdr:col>
      <xdr:colOff>38100</xdr:colOff>
      <xdr:row>97</xdr:row>
      <xdr:rowOff>49746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5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66273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3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96202</xdr:rowOff>
    </xdr:from>
    <xdr:to>
      <xdr:col>41</xdr:col>
      <xdr:colOff>101600</xdr:colOff>
      <xdr:row>98</xdr:row>
      <xdr:rowOff>26352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2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17479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1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96089</xdr:rowOff>
    </xdr:from>
    <xdr:to>
      <xdr:col>36</xdr:col>
      <xdr:colOff>165100</xdr:colOff>
      <xdr:row>98</xdr:row>
      <xdr:rowOff>26239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72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17366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1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1205</xdr:rowOff>
    </xdr:from>
    <xdr:to>
      <xdr:col>67</xdr:col>
      <xdr:colOff>101600</xdr:colOff>
      <xdr:row>39</xdr:row>
      <xdr:rowOff>102805</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8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119332</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6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22631</xdr:rowOff>
    </xdr:from>
    <xdr:to>
      <xdr:col>85</xdr:col>
      <xdr:colOff>127000</xdr:colOff>
      <xdr:row>77</xdr:row>
      <xdr:rowOff>36297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224281"/>
          <a:ext cx="8382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83138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941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36297</xdr:rowOff>
    </xdr:from>
    <xdr:to>
      <xdr:col>81</xdr:col>
      <xdr:colOff>50800</xdr:colOff>
      <xdr:row>77</xdr:row>
      <xdr:rowOff>55944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237947"/>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55944</xdr:rowOff>
    </xdr:from>
    <xdr:to>
      <xdr:col>76</xdr:col>
      <xdr:colOff>114300</xdr:colOff>
      <xdr:row>77</xdr:row>
      <xdr:rowOff>85737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257594"/>
          <a:ext cx="8890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166781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85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85737</xdr:rowOff>
    </xdr:from>
    <xdr:to>
      <xdr:col>71</xdr:col>
      <xdr:colOff>177800</xdr:colOff>
      <xdr:row>77</xdr:row>
      <xdr:rowOff>101791</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87387"/>
          <a:ext cx="8890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171213</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3747</xdr:rowOff>
    </xdr:from>
    <xdr:to>
      <xdr:col>67</xdr:col>
      <xdr:colOff>101600</xdr:colOff>
      <xdr:row>76</xdr:row>
      <xdr:rowOff>105347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121873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80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143281</xdr:rowOff>
    </xdr:from>
    <xdr:to>
      <xdr:col>85</xdr:col>
      <xdr:colOff>177800</xdr:colOff>
      <xdr:row>77</xdr:row>
      <xdr:rowOff>73431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17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121708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15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156947</xdr:rowOff>
    </xdr:from>
    <xdr:to>
      <xdr:col>81</xdr:col>
      <xdr:colOff>101600</xdr:colOff>
      <xdr:row>77</xdr:row>
      <xdr:rowOff>87097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8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78224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27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5144</xdr:rowOff>
    </xdr:from>
    <xdr:to>
      <xdr:col>76</xdr:col>
      <xdr:colOff>165100</xdr:colOff>
      <xdr:row>77</xdr:row>
      <xdr:rowOff>106744</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0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97871</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2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34937</xdr:rowOff>
    </xdr:from>
    <xdr:to>
      <xdr:col>72</xdr:col>
      <xdr:colOff>38100</xdr:colOff>
      <xdr:row>77</xdr:row>
      <xdr:rowOff>136537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3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127664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29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50991</xdr:rowOff>
    </xdr:from>
    <xdr:to>
      <xdr:col>67</xdr:col>
      <xdr:colOff>101600</xdr:colOff>
      <xdr:row>77</xdr:row>
      <xdr:rowOff>152591</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143718</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77741</xdr:rowOff>
    </xdr:from>
    <xdr:to>
      <xdr:col>85</xdr:col>
      <xdr:colOff>127000</xdr:colOff>
      <xdr:row>98</xdr:row>
      <xdr:rowOff>111500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79841"/>
          <a:ext cx="838200" cy="3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40030</xdr:rowOff>
    </xdr:from>
    <xdr:to>
      <xdr:col>81</xdr:col>
      <xdr:colOff>50800</xdr:colOff>
      <xdr:row>98</xdr:row>
      <xdr:rowOff>77741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42130"/>
          <a:ext cx="889000" cy="3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151578</xdr:rowOff>
    </xdr:from>
    <xdr:to>
      <xdr:col>76</xdr:col>
      <xdr:colOff>114300</xdr:colOff>
      <xdr:row>98</xdr:row>
      <xdr:rowOff>40030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610778"/>
          <a:ext cx="889000" cy="23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151578</xdr:rowOff>
    </xdr:from>
    <xdr:to>
      <xdr:col>71</xdr:col>
      <xdr:colOff>177800</xdr:colOff>
      <xdr:row>97</xdr:row>
      <xdr:rowOff>152950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10778"/>
          <a:ext cx="889000" cy="172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106886</xdr:rowOff>
    </xdr:from>
    <xdr:to>
      <xdr:col>67</xdr:col>
      <xdr:colOff>101600</xdr:colOff>
      <xdr:row>98</xdr:row>
      <xdr:rowOff>37036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28163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60700</xdr:rowOff>
    </xdr:from>
    <xdr:to>
      <xdr:col>85</xdr:col>
      <xdr:colOff>177800</xdr:colOff>
      <xdr:row>98</xdr:row>
      <xdr:rowOff>162300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147077</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7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26941</xdr:rowOff>
    </xdr:from>
    <xdr:to>
      <xdr:col>81</xdr:col>
      <xdr:colOff>101600</xdr:colOff>
      <xdr:row>98</xdr:row>
      <xdr:rowOff>128541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2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119668</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46428" y="1692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160680</xdr:rowOff>
    </xdr:from>
    <xdr:to>
      <xdr:col>76</xdr:col>
      <xdr:colOff>165100</xdr:colOff>
      <xdr:row>98</xdr:row>
      <xdr:rowOff>90830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81957</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8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100778</xdr:rowOff>
    </xdr:from>
    <xdr:to>
      <xdr:col>72</xdr:col>
      <xdr:colOff>38100</xdr:colOff>
      <xdr:row>97</xdr:row>
      <xdr:rowOff>30928</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55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47455</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335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102150</xdr:rowOff>
    </xdr:from>
    <xdr:to>
      <xdr:col>67</xdr:col>
      <xdr:colOff>101600</xdr:colOff>
      <xdr:row>98</xdr:row>
      <xdr:rowOff>32300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3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48827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50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17399</xdr:rowOff>
    </xdr:from>
    <xdr:to>
      <xdr:col>116</xdr:col>
      <xdr:colOff>63500</xdr:colOff>
      <xdr:row>36</xdr:row>
      <xdr:rowOff>149098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189599"/>
          <a:ext cx="838200" cy="1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5478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20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132461</xdr:rowOff>
    </xdr:from>
    <xdr:to>
      <xdr:col>111</xdr:col>
      <xdr:colOff>177800</xdr:colOff>
      <xdr:row>36</xdr:row>
      <xdr:rowOff>17399</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133211"/>
          <a:ext cx="88900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98950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61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132461</xdr:rowOff>
    </xdr:from>
    <xdr:to>
      <xdr:col>107</xdr:col>
      <xdr:colOff>50800</xdr:colOff>
      <xdr:row>35</xdr:row>
      <xdr:rowOff>159893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133211"/>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97426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61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159893</xdr:rowOff>
    </xdr:from>
    <xdr:to>
      <xdr:col>102</xdr:col>
      <xdr:colOff>114300</xdr:colOff>
      <xdr:row>36</xdr:row>
      <xdr:rowOff>28321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160643"/>
          <a:ext cx="889000" cy="3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83837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59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41910</xdr:rowOff>
    </xdr:from>
    <xdr:to>
      <xdr:col>98</xdr:col>
      <xdr:colOff>38100</xdr:colOff>
      <xdr:row>36</xdr:row>
      <xdr:rowOff>143510</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134637</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06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98298</xdr:rowOff>
    </xdr:from>
    <xdr:to>
      <xdr:col>116</xdr:col>
      <xdr:colOff>114300</xdr:colOff>
      <xdr:row>37</xdr:row>
      <xdr:rowOff>28448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2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121175</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12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138049</xdr:rowOff>
    </xdr:from>
    <xdr:to>
      <xdr:col>112</xdr:col>
      <xdr:colOff>38100</xdr:colOff>
      <xdr:row>36</xdr:row>
      <xdr:rowOff>68199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84726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9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81661</xdr:rowOff>
    </xdr:from>
    <xdr:to>
      <xdr:col>107</xdr:col>
      <xdr:colOff>101600</xdr:colOff>
      <xdr:row>36</xdr:row>
      <xdr:rowOff>11811</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08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28338</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85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109093</xdr:rowOff>
    </xdr:from>
    <xdr:to>
      <xdr:col>102</xdr:col>
      <xdr:colOff>165100</xdr:colOff>
      <xdr:row>36</xdr:row>
      <xdr:rowOff>39243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10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55770</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148971</xdr:rowOff>
    </xdr:from>
    <xdr:to>
      <xdr:col>98</xdr:col>
      <xdr:colOff>38100</xdr:colOff>
      <xdr:row>36</xdr:row>
      <xdr:rowOff>79121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14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95648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92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105935</xdr:rowOff>
    </xdr:from>
    <xdr:to>
      <xdr:col>116</xdr:col>
      <xdr:colOff>63500</xdr:colOff>
      <xdr:row>58</xdr:row>
      <xdr:rowOff>106233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50035"/>
          <a:ext cx="838200" cy="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106233</xdr:rowOff>
    </xdr:from>
    <xdr:to>
      <xdr:col>111</xdr:col>
      <xdr:colOff>177800</xdr:colOff>
      <xdr:row>58</xdr:row>
      <xdr:rowOff>106507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50333"/>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101455</xdr:rowOff>
    </xdr:from>
    <xdr:to>
      <xdr:col>107</xdr:col>
      <xdr:colOff>50800</xdr:colOff>
      <xdr:row>58</xdr:row>
      <xdr:rowOff>106507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10045555"/>
          <a:ext cx="889000" cy="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96358</xdr:rowOff>
    </xdr:from>
    <xdr:to>
      <xdr:col>102</xdr:col>
      <xdr:colOff>114300</xdr:colOff>
      <xdr:row>58</xdr:row>
      <xdr:rowOff>101455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40458"/>
          <a:ext cx="889000" cy="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143856</xdr:rowOff>
    </xdr:from>
    <xdr:to>
      <xdr:col>98</xdr:col>
      <xdr:colOff>38100</xdr:colOff>
      <xdr:row>58</xdr:row>
      <xdr:rowOff>74006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90533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55135</xdr:rowOff>
    </xdr:from>
    <xdr:to>
      <xdr:col>116</xdr:col>
      <xdr:colOff>114300</xdr:colOff>
      <xdr:row>58</xdr:row>
      <xdr:rowOff>156735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55433</xdr:rowOff>
    </xdr:from>
    <xdr:to>
      <xdr:col>112</xdr:col>
      <xdr:colOff>38100</xdr:colOff>
      <xdr:row>58</xdr:row>
      <xdr:rowOff>157033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148160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2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55707</xdr:rowOff>
    </xdr:from>
    <xdr:to>
      <xdr:col>107</xdr:col>
      <xdr:colOff>101600</xdr:colOff>
      <xdr:row>58</xdr:row>
      <xdr:rowOff>157307</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148434</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092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50655</xdr:rowOff>
    </xdr:from>
    <xdr:to>
      <xdr:col>102</xdr:col>
      <xdr:colOff>165100</xdr:colOff>
      <xdr:row>58</xdr:row>
      <xdr:rowOff>152255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143382</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08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45558</xdr:rowOff>
    </xdr:from>
    <xdr:to>
      <xdr:col>98</xdr:col>
      <xdr:colOff>38100</xdr:colOff>
      <xdr:row>58</xdr:row>
      <xdr:rowOff>147158</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8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138285</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08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104381</xdr:rowOff>
    </xdr:from>
    <xdr:to>
      <xdr:col>116</xdr:col>
      <xdr:colOff>63500</xdr:colOff>
      <xdr:row>75</xdr:row>
      <xdr:rowOff>57633</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791681"/>
          <a:ext cx="838200" cy="12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57633</xdr:rowOff>
    </xdr:from>
    <xdr:to>
      <xdr:col>111</xdr:col>
      <xdr:colOff>177800</xdr:colOff>
      <xdr:row>75</xdr:row>
      <xdr:rowOff>73406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916383"/>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85145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600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73406</xdr:rowOff>
    </xdr:from>
    <xdr:to>
      <xdr:col>107</xdr:col>
      <xdr:colOff>50800</xdr:colOff>
      <xdr:row>75</xdr:row>
      <xdr:rowOff>133299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932156"/>
          <a:ext cx="889000" cy="59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133299</xdr:rowOff>
    </xdr:from>
    <xdr:to>
      <xdr:col>102</xdr:col>
      <xdr:colOff>114300</xdr:colOff>
      <xdr:row>75</xdr:row>
      <xdr:rowOff>152197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92049"/>
          <a:ext cx="889000" cy="18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26776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71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115608</xdr:rowOff>
    </xdr:from>
    <xdr:to>
      <xdr:col>98</xdr:col>
      <xdr:colOff>38100</xdr:colOff>
      <xdr:row>76</xdr:row>
      <xdr:rowOff>45758</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36885</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67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53581</xdr:rowOff>
    </xdr:from>
    <xdr:to>
      <xdr:col>116</xdr:col>
      <xdr:colOff>114300</xdr:colOff>
      <xdr:row>74</xdr:row>
      <xdr:rowOff>155181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740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76458</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5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6833</xdr:rowOff>
    </xdr:from>
    <xdr:to>
      <xdr:col>112</xdr:col>
      <xdr:colOff>38100</xdr:colOff>
      <xdr:row>75</xdr:row>
      <xdr:rowOff>108433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865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99560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95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22606</xdr:rowOff>
    </xdr:from>
    <xdr:to>
      <xdr:col>107</xdr:col>
      <xdr:colOff>101600</xdr:colOff>
      <xdr:row>75</xdr:row>
      <xdr:rowOff>124206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88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140733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5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82499</xdr:rowOff>
    </xdr:from>
    <xdr:to>
      <xdr:col>102</xdr:col>
      <xdr:colOff>165100</xdr:colOff>
      <xdr:row>76</xdr:row>
      <xdr:rowOff>12649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9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3776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303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101397</xdr:rowOff>
    </xdr:from>
    <xdr:to>
      <xdr:col>98</xdr:col>
      <xdr:colOff>38100</xdr:colOff>
      <xdr:row>76</xdr:row>
      <xdr:rowOff>31547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96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48074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3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維持補修費、普通建設事業費、普通建設事業費（うち更新整備）、投資及び出資金、繰出金の５項目が類似団体平均を上回る結果となった。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維持補修費が類似団体平均を上回った要因は、公園、図書館、氷室作太夫家住宅をはじめとする市施設の老朽化に伴う公共施設等修繕料の増である。普通建設事業費では、津島駅東側駅前広場、耐震性貯水槽、南文化センターに係る整備更新費用等の増である。普通建設事業費（うち更新整備）では、南文化センター、道路（橋詰見越線等）、天王川公園に係る更新費用等の増である。今後も整備更新費用の増が見込まれることから、財政を硬直化させないためにも、施設の集約化・複合化事業に着手する等、公共施設の適正管理に努め、経費の抑制に努める。</a:t>
          </a:r>
        </a:p>
        <a:p>
          <a:r>
            <a:rPr kumimoji="1" lang="ja-JP" altLang="en-US" sz="1300">
              <a:latin typeface="ＭＳ Ｐゴシック" panose="020B0600070205080204" pitchFamily="50" charset="-128"/>
              <a:ea typeface="ＭＳ Ｐゴシック" panose="020B0600070205080204" pitchFamily="50" charset="-128"/>
            </a:rPr>
            <a:t>　投資及び出資金では、津島市民病院事業会計及び下水道事業会計に対し、補助金とは別に出資金も追加で支出しているためである。繰出金では、国民健康保険特別会計繰出金、後期高齢者医療特別会計繰出金等の増である。特別会計、企業会計への繰出金については、十分に調整を重ねた上で、一般会計の財政状況を鑑みつつ一般会計の負担として相当な繰出金を支出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愛知県津島市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59,566
56,975
25.09
27,939,984
26,317,924
1,513,829
14,273,516
16,934,371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5.5
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56032</xdr:rowOff>
    </xdr:from>
    <xdr:to>
      <xdr:col>24</xdr:col>
      <xdr:colOff>63500</xdr:colOff>
      <xdr:row>34</xdr:row>
      <xdr:rowOff>116840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885332"/>
          <a:ext cx="8382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107696</xdr:rowOff>
    </xdr:from>
    <xdr:to>
      <xdr:col>19</xdr:col>
      <xdr:colOff>177800</xdr:colOff>
      <xdr:row>34</xdr:row>
      <xdr:rowOff>116840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369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39116</xdr:rowOff>
    </xdr:from>
    <xdr:to>
      <xdr:col>15</xdr:col>
      <xdr:colOff>50800</xdr:colOff>
      <xdr:row>34</xdr:row>
      <xdr:rowOff>107696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86841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23114</xdr:rowOff>
    </xdr:from>
    <xdr:to>
      <xdr:col>10</xdr:col>
      <xdr:colOff>114300</xdr:colOff>
      <xdr:row>34</xdr:row>
      <xdr:rowOff>39116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5241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75641</xdr:rowOff>
    </xdr:from>
    <xdr:to>
      <xdr:col>6</xdr:col>
      <xdr:colOff>38100</xdr:colOff>
      <xdr:row>36</xdr:row>
      <xdr:rowOff>5791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168368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xdr:rowOff>
    </xdr:from>
    <xdr:to>
      <xdr:col>24</xdr:col>
      <xdr:colOff>114300</xdr:colOff>
      <xdr:row>34</xdr:row>
      <xdr:rowOff>106832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3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28109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66040</xdr:rowOff>
    </xdr:from>
    <xdr:to>
      <xdr:col>20</xdr:col>
      <xdr:colOff>38100</xdr:colOff>
      <xdr:row>34</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12717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56896</xdr:rowOff>
    </xdr:from>
    <xdr:to>
      <xdr:col>15</xdr:col>
      <xdr:colOff>101600</xdr:colOff>
      <xdr:row>34</xdr:row>
      <xdr:rowOff>158496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8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3573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6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159766</xdr:rowOff>
    </xdr:from>
    <xdr:to>
      <xdr:col>10</xdr:col>
      <xdr:colOff>165100</xdr:colOff>
      <xdr:row>34</xdr:row>
      <xdr:rowOff>89916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1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106443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9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143764</xdr:rowOff>
    </xdr:from>
    <xdr:to>
      <xdr:col>6</xdr:col>
      <xdr:colOff>38100</xdr:colOff>
      <xdr:row>34</xdr:row>
      <xdr:rowOff>73914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80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90441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76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4290</xdr:rowOff>
    </xdr:from>
    <xdr:to>
      <xdr:col>24</xdr:col>
      <xdr:colOff>63500</xdr:colOff>
      <xdr:row>58</xdr:row>
      <xdr:rowOff>6962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8390"/>
          <a:ext cx="838200" cy="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121190</xdr:rowOff>
    </xdr:from>
    <xdr:to>
      <xdr:col>19</xdr:col>
      <xdr:colOff>177800</xdr:colOff>
      <xdr:row>58</xdr:row>
      <xdr:rowOff>4290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3840"/>
          <a:ext cx="889000" cy="5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168576</xdr:rowOff>
    </xdr:from>
    <xdr:to>
      <xdr:col>15</xdr:col>
      <xdr:colOff>50800</xdr:colOff>
      <xdr:row>57</xdr:row>
      <xdr:rowOff>121190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769776"/>
          <a:ext cx="889000" cy="12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72982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0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156636</xdr:rowOff>
    </xdr:from>
    <xdr:to>
      <xdr:col>10</xdr:col>
      <xdr:colOff>114300</xdr:colOff>
      <xdr:row>56</xdr:row>
      <xdr:rowOff>168576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243486"/>
          <a:ext cx="889000" cy="526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43219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1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155704</xdr:rowOff>
    </xdr:from>
    <xdr:to>
      <xdr:col>6</xdr:col>
      <xdr:colOff>38100</xdr:colOff>
      <xdr:row>53</xdr:row>
      <xdr:rowOff>85854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102381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884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127612</xdr:rowOff>
    </xdr:from>
    <xdr:to>
      <xdr:col>24</xdr:col>
      <xdr:colOff>114300</xdr:colOff>
      <xdr:row>58</xdr:row>
      <xdr:rowOff>57762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0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42539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1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124940</xdr:rowOff>
    </xdr:from>
    <xdr:to>
      <xdr:col>20</xdr:col>
      <xdr:colOff>38100</xdr:colOff>
      <xdr:row>58</xdr:row>
      <xdr:rowOff>55090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46217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70390</xdr:rowOff>
    </xdr:from>
    <xdr:to>
      <xdr:col>15</xdr:col>
      <xdr:colOff>101600</xdr:colOff>
      <xdr:row>58</xdr:row>
      <xdr:rowOff>540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163117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117776</xdr:rowOff>
    </xdr:from>
    <xdr:to>
      <xdr:col>10</xdr:col>
      <xdr:colOff>165100</xdr:colOff>
      <xdr:row>57</xdr:row>
      <xdr:rowOff>47926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64453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105836</xdr:rowOff>
    </xdr:from>
    <xdr:to>
      <xdr:col>6</xdr:col>
      <xdr:colOff>38100</xdr:colOff>
      <xdr:row>54</xdr:row>
      <xdr:rowOff>35986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19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27113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5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72180</xdr:rowOff>
    </xdr:from>
    <xdr:to>
      <xdr:col>24</xdr:col>
      <xdr:colOff>63500</xdr:colOff>
      <xdr:row>77</xdr:row>
      <xdr:rowOff>157283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02380"/>
          <a:ext cx="838200" cy="25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143387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30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157283</xdr:rowOff>
    </xdr:from>
    <xdr:to>
      <xdr:col>19</xdr:col>
      <xdr:colOff>177800</xdr:colOff>
      <xdr:row>78</xdr:row>
      <xdr:rowOff>25674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58933"/>
          <a:ext cx="889000" cy="3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16494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75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152327</xdr:rowOff>
    </xdr:from>
    <xdr:to>
      <xdr:col>15</xdr:col>
      <xdr:colOff>50800</xdr:colOff>
      <xdr:row>78</xdr:row>
      <xdr:rowOff>25674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353977"/>
          <a:ext cx="889000" cy="4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109808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968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152327</xdr:rowOff>
    </xdr:from>
    <xdr:to>
      <xdr:col>10</xdr:col>
      <xdr:colOff>114300</xdr:colOff>
      <xdr:row>79</xdr:row>
      <xdr:rowOff>53116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53977"/>
          <a:ext cx="889000" cy="243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32687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9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85635</xdr:rowOff>
    </xdr:from>
    <xdr:to>
      <xdr:col>6</xdr:col>
      <xdr:colOff>38100</xdr:colOff>
      <xdr:row>79</xdr:row>
      <xdr:rowOff>15785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5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32312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33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21380</xdr:rowOff>
    </xdr:from>
    <xdr:to>
      <xdr:col>24</xdr:col>
      <xdr:colOff>114300</xdr:colOff>
      <xdr:row>76</xdr:row>
      <xdr:rowOff>122980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171257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30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106483</xdr:rowOff>
    </xdr:from>
    <xdr:to>
      <xdr:col>20</xdr:col>
      <xdr:colOff>38100</xdr:colOff>
      <xdr:row>78</xdr:row>
      <xdr:rowOff>36633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30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27760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40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146324</xdr:rowOff>
    </xdr:from>
    <xdr:to>
      <xdr:col>15</xdr:col>
      <xdr:colOff>101600</xdr:colOff>
      <xdr:row>78</xdr:row>
      <xdr:rowOff>76474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34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67601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440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101527</xdr:rowOff>
    </xdr:from>
    <xdr:to>
      <xdr:col>10</xdr:col>
      <xdr:colOff>165100</xdr:colOff>
      <xdr:row>78</xdr:row>
      <xdr:rowOff>31677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22804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95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2316</xdr:rowOff>
    </xdr:from>
    <xdr:to>
      <xdr:col>6</xdr:col>
      <xdr:colOff>38100</xdr:colOff>
      <xdr:row>79</xdr:row>
      <xdr:rowOff>103916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4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95043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39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3893</xdr:rowOff>
    </xdr:from>
    <xdr:to>
      <xdr:col>24</xdr:col>
      <xdr:colOff>63500</xdr:colOff>
      <xdr:row>98</xdr:row>
      <xdr:rowOff>6727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05993"/>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72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170162</xdr:rowOff>
    </xdr:from>
    <xdr:to>
      <xdr:col>19</xdr:col>
      <xdr:colOff>177800</xdr:colOff>
      <xdr:row>98</xdr:row>
      <xdr:rowOff>6727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00812"/>
          <a:ext cx="889000" cy="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93635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895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163413</xdr:rowOff>
    </xdr:from>
    <xdr:to>
      <xdr:col>15</xdr:col>
      <xdr:colOff>50800</xdr:colOff>
      <xdr:row>97</xdr:row>
      <xdr:rowOff>170162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019300" y="16794063"/>
          <a:ext cx="889000" cy="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86887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88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163413</xdr:rowOff>
    </xdr:from>
    <xdr:to>
      <xdr:col>10</xdr:col>
      <xdr:colOff>114300</xdr:colOff>
      <xdr:row>98</xdr:row>
      <xdr:rowOff>15935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794063"/>
          <a:ext cx="889000" cy="2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92187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8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170856</xdr:rowOff>
    </xdr:from>
    <xdr:to>
      <xdr:col>6</xdr:col>
      <xdr:colOff>38100</xdr:colOff>
      <xdr:row>98</xdr:row>
      <xdr:rowOff>101006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0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92133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894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124543</xdr:rowOff>
    </xdr:from>
    <xdr:to>
      <xdr:col>24</xdr:col>
      <xdr:colOff>114300</xdr:colOff>
      <xdr:row>98</xdr:row>
      <xdr:rowOff>54693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5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83920</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43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127377</xdr:rowOff>
    </xdr:from>
    <xdr:to>
      <xdr:col>20</xdr:col>
      <xdr:colOff>38100</xdr:colOff>
      <xdr:row>98</xdr:row>
      <xdr:rowOff>57527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5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74054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53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119362</xdr:rowOff>
    </xdr:from>
    <xdr:to>
      <xdr:col>15</xdr:col>
      <xdr:colOff>101600</xdr:colOff>
      <xdr:row>98</xdr:row>
      <xdr:rowOff>49512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50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66039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52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112613</xdr:rowOff>
    </xdr:from>
    <xdr:to>
      <xdr:col>10</xdr:col>
      <xdr:colOff>165100</xdr:colOff>
      <xdr:row>98</xdr:row>
      <xdr:rowOff>42763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4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59290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518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136585</xdr:rowOff>
    </xdr:from>
    <xdr:to>
      <xdr:col>6</xdr:col>
      <xdr:colOff>38100</xdr:colOff>
      <xdr:row>98</xdr:row>
      <xdr:rowOff>66735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6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83262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54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41656</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28206"/>
          <a:ext cx="8382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41656</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28206"/>
          <a:ext cx="889000" cy="2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13589</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00139"/>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xdr:rowOff>
    </xdr:from>
    <xdr:to>
      <xdr:col>36</xdr:col>
      <xdr:colOff>165100</xdr:colOff>
      <xdr:row>38</xdr:row>
      <xdr:rowOff>109728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2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126255</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37428" y="629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162306</xdr:rowOff>
    </xdr:from>
    <xdr:to>
      <xdr:col>50</xdr:col>
      <xdr:colOff>165100</xdr:colOff>
      <xdr:row>39</xdr:row>
      <xdr:rowOff>92456</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7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83583</xdr:rowOff>
    </xdr:from>
    <xdr:ext cx="313932"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82333" y="67701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134239</xdr:rowOff>
    </xdr:from>
    <xdr:to>
      <xdr:col>36</xdr:col>
      <xdr:colOff>165100</xdr:colOff>
      <xdr:row>39</xdr:row>
      <xdr:rowOff>64389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4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55516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4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78587</xdr:rowOff>
    </xdr:from>
    <xdr:to>
      <xdr:col>55</xdr:col>
      <xdr:colOff>0</xdr:colOff>
      <xdr:row>57</xdr:row>
      <xdr:rowOff>162560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51237"/>
          <a:ext cx="838200" cy="8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84738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857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162560</xdr:rowOff>
    </xdr:from>
    <xdr:to>
      <xdr:col>50</xdr:col>
      <xdr:colOff>114300</xdr:colOff>
      <xdr:row>58</xdr:row>
      <xdr:rowOff>9741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935210"/>
          <a:ext cx="889000" cy="18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152388</xdr:rowOff>
    </xdr:from>
    <xdr:to>
      <xdr:col>45</xdr:col>
      <xdr:colOff>177800</xdr:colOff>
      <xdr:row>58</xdr:row>
      <xdr:rowOff>9741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925038"/>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148692</xdr:rowOff>
    </xdr:from>
    <xdr:to>
      <xdr:col>41</xdr:col>
      <xdr:colOff>50800</xdr:colOff>
      <xdr:row>57</xdr:row>
      <xdr:rowOff>152388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921342"/>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23520</xdr:rowOff>
    </xdr:from>
    <xdr:to>
      <xdr:col>36</xdr:col>
      <xdr:colOff>165100</xdr:colOff>
      <xdr:row>56</xdr:row>
      <xdr:rowOff>125120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2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141647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9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27787</xdr:rowOff>
    </xdr:from>
    <xdr:to>
      <xdr:col>55</xdr:col>
      <xdr:colOff>50800</xdr:colOff>
      <xdr:row>57</xdr:row>
      <xdr:rowOff>129387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0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50664</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651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111760</xdr:rowOff>
    </xdr:from>
    <xdr:to>
      <xdr:col>50</xdr:col>
      <xdr:colOff>165100</xdr:colOff>
      <xdr:row>58</xdr:row>
      <xdr:rowOff>41910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8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33037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97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130391</xdr:rowOff>
    </xdr:from>
    <xdr:to>
      <xdr:col>46</xdr:col>
      <xdr:colOff>38100</xdr:colOff>
      <xdr:row>58</xdr:row>
      <xdr:rowOff>60541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0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51668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995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101588</xdr:rowOff>
    </xdr:from>
    <xdr:to>
      <xdr:col>41</xdr:col>
      <xdr:colOff>101600</xdr:colOff>
      <xdr:row>58</xdr:row>
      <xdr:rowOff>31738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22865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96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97892</xdr:rowOff>
    </xdr:from>
    <xdr:to>
      <xdr:col>36</xdr:col>
      <xdr:colOff>165100</xdr:colOff>
      <xdr:row>58</xdr:row>
      <xdr:rowOff>28042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70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19169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963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121222</xdr:rowOff>
    </xdr:from>
    <xdr:to>
      <xdr:col>55</xdr:col>
      <xdr:colOff>0</xdr:colOff>
      <xdr:row>78</xdr:row>
      <xdr:rowOff>17132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322872"/>
          <a:ext cx="838200" cy="6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121222</xdr:rowOff>
    </xdr:from>
    <xdr:to>
      <xdr:col>50</xdr:col>
      <xdr:colOff>114300</xdr:colOff>
      <xdr:row>77</xdr:row>
      <xdr:rowOff>146101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322872"/>
          <a:ext cx="889000" cy="2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136689</xdr:rowOff>
    </xdr:from>
    <xdr:to>
      <xdr:col>45</xdr:col>
      <xdr:colOff>177800</xdr:colOff>
      <xdr:row>77</xdr:row>
      <xdr:rowOff>146101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338339"/>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106781</xdr:rowOff>
    </xdr:from>
    <xdr:to>
      <xdr:col>41</xdr:col>
      <xdr:colOff>50800</xdr:colOff>
      <xdr:row>77</xdr:row>
      <xdr:rowOff>136689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08431"/>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133058</xdr:rowOff>
    </xdr:from>
    <xdr:to>
      <xdr:col>36</xdr:col>
      <xdr:colOff>165100</xdr:colOff>
      <xdr:row>75</xdr:row>
      <xdr:rowOff>63208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2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79735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59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137782</xdr:rowOff>
    </xdr:from>
    <xdr:to>
      <xdr:col>55</xdr:col>
      <xdr:colOff>50800</xdr:colOff>
      <xdr:row>78</xdr:row>
      <xdr:rowOff>67932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3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116209</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1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70422</xdr:rowOff>
    </xdr:from>
    <xdr:to>
      <xdr:col>50</xdr:col>
      <xdr:colOff>165100</xdr:colOff>
      <xdr:row>78</xdr:row>
      <xdr:rowOff>572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7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163149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36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95301</xdr:rowOff>
    </xdr:from>
    <xdr:to>
      <xdr:col>46</xdr:col>
      <xdr:colOff>38100</xdr:colOff>
      <xdr:row>78</xdr:row>
      <xdr:rowOff>25451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9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16578</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38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85889</xdr:rowOff>
    </xdr:from>
    <xdr:to>
      <xdr:col>41</xdr:col>
      <xdr:colOff>101600</xdr:colOff>
      <xdr:row>78</xdr:row>
      <xdr:rowOff>16039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8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7166</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380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55981</xdr:rowOff>
    </xdr:from>
    <xdr:to>
      <xdr:col>36</xdr:col>
      <xdr:colOff>165100</xdr:colOff>
      <xdr:row>77</xdr:row>
      <xdr:rowOff>157581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5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148708</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5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25381</xdr:rowOff>
    </xdr:from>
    <xdr:to>
      <xdr:col>55</xdr:col>
      <xdr:colOff>0</xdr:colOff>
      <xdr:row>97</xdr:row>
      <xdr:rowOff>77082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656031"/>
          <a:ext cx="838200" cy="5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77082</xdr:rowOff>
    </xdr:from>
    <xdr:to>
      <xdr:col>50</xdr:col>
      <xdr:colOff>114300</xdr:colOff>
      <xdr:row>97</xdr:row>
      <xdr:rowOff>98552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707732"/>
          <a:ext cx="889000" cy="2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98552</xdr:rowOff>
    </xdr:from>
    <xdr:to>
      <xdr:col>45</xdr:col>
      <xdr:colOff>177800</xdr:colOff>
      <xdr:row>99</xdr:row>
      <xdr:rowOff>2578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729202"/>
          <a:ext cx="889000" cy="24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2578</xdr:rowOff>
    </xdr:from>
    <xdr:to>
      <xdr:col>41</xdr:col>
      <xdr:colOff>50800</xdr:colOff>
      <xdr:row>99</xdr:row>
      <xdr:rowOff>71806</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6972300" y="16976128"/>
          <a:ext cx="889000" cy="6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35465</xdr:rowOff>
    </xdr:from>
    <xdr:to>
      <xdr:col>36</xdr:col>
      <xdr:colOff>165100</xdr:colOff>
      <xdr:row>96</xdr:row>
      <xdr:rowOff>137065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153592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146031</xdr:rowOff>
    </xdr:from>
    <xdr:to>
      <xdr:col>55</xdr:col>
      <xdr:colOff>50800</xdr:colOff>
      <xdr:row>97</xdr:row>
      <xdr:rowOff>76181</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605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124458</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5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26282</xdr:rowOff>
    </xdr:from>
    <xdr:to>
      <xdr:col>50</xdr:col>
      <xdr:colOff>165100</xdr:colOff>
      <xdr:row>97</xdr:row>
      <xdr:rowOff>127882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119009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74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47752</xdr:rowOff>
    </xdr:from>
    <xdr:to>
      <xdr:col>46</xdr:col>
      <xdr:colOff>38100</xdr:colOff>
      <xdr:row>97</xdr:row>
      <xdr:rowOff>149352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6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140479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77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123228</xdr:rowOff>
    </xdr:from>
    <xdr:to>
      <xdr:col>41</xdr:col>
      <xdr:colOff>101600</xdr:colOff>
      <xdr:row>99</xdr:row>
      <xdr:rowOff>53378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2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44505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1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21006</xdr:rowOff>
    </xdr:from>
    <xdr:to>
      <xdr:col>36</xdr:col>
      <xdr:colOff>165100</xdr:colOff>
      <xdr:row>99</xdr:row>
      <xdr:rowOff>122606</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9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113733</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87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137928</xdr:rowOff>
    </xdr:from>
    <xdr:to>
      <xdr:col>85</xdr:col>
      <xdr:colOff>127000</xdr:colOff>
      <xdr:row>37</xdr:row>
      <xdr:rowOff>85141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310128"/>
          <a:ext cx="838200" cy="1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141489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313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85141</xdr:rowOff>
    </xdr:from>
    <xdr:to>
      <xdr:col>81</xdr:col>
      <xdr:colOff>50800</xdr:colOff>
      <xdr:row>37</xdr:row>
      <xdr:rowOff>102019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428791"/>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150639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151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102019</xdr:rowOff>
    </xdr:from>
    <xdr:to>
      <xdr:col>76</xdr:col>
      <xdr:colOff>114300</xdr:colOff>
      <xdr:row>37</xdr:row>
      <xdr:rowOff>168180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45669"/>
          <a:ext cx="889000" cy="6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148253</xdr:rowOff>
    </xdr:from>
    <xdr:to>
      <xdr:col>71</xdr:col>
      <xdr:colOff>177800</xdr:colOff>
      <xdr:row>37</xdr:row>
      <xdr:rowOff>168180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2814300" y="6491903"/>
          <a:ext cx="889000" cy="1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13633</xdr:rowOff>
    </xdr:from>
    <xdr:to>
      <xdr:col>67</xdr:col>
      <xdr:colOff>101600</xdr:colOff>
      <xdr:row>37</xdr:row>
      <xdr:rowOff>115233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3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131760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32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87128</xdr:rowOff>
    </xdr:from>
    <xdr:to>
      <xdr:col>85</xdr:col>
      <xdr:colOff>177800</xdr:colOff>
      <xdr:row>37</xdr:row>
      <xdr:rowOff>17278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25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110005</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11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34341</xdr:rowOff>
    </xdr:from>
    <xdr:to>
      <xdr:col>81</xdr:col>
      <xdr:colOff>101600</xdr:colOff>
      <xdr:row>37</xdr:row>
      <xdr:rowOff>135941</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7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127068</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7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51219</xdr:rowOff>
    </xdr:from>
    <xdr:to>
      <xdr:col>76</xdr:col>
      <xdr:colOff>165100</xdr:colOff>
      <xdr:row>37</xdr:row>
      <xdr:rowOff>152819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39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143946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48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117380</xdr:rowOff>
    </xdr:from>
    <xdr:to>
      <xdr:col>72</xdr:col>
      <xdr:colOff>38100</xdr:colOff>
      <xdr:row>38</xdr:row>
      <xdr:rowOff>47530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6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38657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5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97453</xdr:rowOff>
    </xdr:from>
    <xdr:to>
      <xdr:col>67</xdr:col>
      <xdr:colOff>101600</xdr:colOff>
      <xdr:row>38</xdr:row>
      <xdr:rowOff>27603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4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18731</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3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29159</xdr:rowOff>
    </xdr:from>
    <xdr:to>
      <xdr:col>85</xdr:col>
      <xdr:colOff>127000</xdr:colOff>
      <xdr:row>58</xdr:row>
      <xdr:rowOff>36081</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973259"/>
          <a:ext cx="838200" cy="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29159</xdr:rowOff>
    </xdr:from>
    <xdr:to>
      <xdr:col>81</xdr:col>
      <xdr:colOff>50800</xdr:colOff>
      <xdr:row>58</xdr:row>
      <xdr:rowOff>104254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73259"/>
          <a:ext cx="8890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5198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77483</xdr:rowOff>
    </xdr:from>
    <xdr:to>
      <xdr:col>76</xdr:col>
      <xdr:colOff>114300</xdr:colOff>
      <xdr:row>58</xdr:row>
      <xdr:rowOff>104254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10021583"/>
          <a:ext cx="889000" cy="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121818</xdr:rowOff>
    </xdr:from>
    <xdr:to>
      <xdr:col>71</xdr:col>
      <xdr:colOff>177800</xdr:colOff>
      <xdr:row>58</xdr:row>
      <xdr:rowOff>77483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894468"/>
          <a:ext cx="889000" cy="12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170599</xdr:rowOff>
    </xdr:from>
    <xdr:to>
      <xdr:col>67</xdr:col>
      <xdr:colOff>101600</xdr:colOff>
      <xdr:row>57</xdr:row>
      <xdr:rowOff>100749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117276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156731</xdr:rowOff>
    </xdr:from>
    <xdr:to>
      <xdr:col>85</xdr:col>
      <xdr:colOff>177800</xdr:colOff>
      <xdr:row>58</xdr:row>
      <xdr:rowOff>86881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2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135158</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0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149809</xdr:rowOff>
    </xdr:from>
    <xdr:to>
      <xdr:col>81</xdr:col>
      <xdr:colOff>101600</xdr:colOff>
      <xdr:row>58</xdr:row>
      <xdr:rowOff>79959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2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71086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1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53454</xdr:rowOff>
    </xdr:from>
    <xdr:to>
      <xdr:col>76</xdr:col>
      <xdr:colOff>165100</xdr:colOff>
      <xdr:row>58</xdr:row>
      <xdr:rowOff>155054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97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146181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9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26683</xdr:rowOff>
    </xdr:from>
    <xdr:to>
      <xdr:col>72</xdr:col>
      <xdr:colOff>38100</xdr:colOff>
      <xdr:row>58</xdr:row>
      <xdr:rowOff>128283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7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119410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6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71018</xdr:rowOff>
    </xdr:from>
    <xdr:to>
      <xdr:col>67</xdr:col>
      <xdr:colOff>101600</xdr:colOff>
      <xdr:row>58</xdr:row>
      <xdr:rowOff>1168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4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163745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3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1107</xdr:rowOff>
    </xdr:from>
    <xdr:to>
      <xdr:col>67</xdr:col>
      <xdr:colOff>101600</xdr:colOff>
      <xdr:row>79</xdr:row>
      <xdr:rowOff>102707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4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119234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320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22631</xdr:rowOff>
    </xdr:from>
    <xdr:to>
      <xdr:col>85</xdr:col>
      <xdr:colOff>127000</xdr:colOff>
      <xdr:row>97</xdr:row>
      <xdr:rowOff>36297</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653281"/>
          <a:ext cx="838200" cy="1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83114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370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36297</xdr:rowOff>
    </xdr:from>
    <xdr:to>
      <xdr:col>81</xdr:col>
      <xdr:colOff>50800</xdr:colOff>
      <xdr:row>97</xdr:row>
      <xdr:rowOff>55944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666947"/>
          <a:ext cx="889000" cy="19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55944</xdr:rowOff>
    </xdr:from>
    <xdr:to>
      <xdr:col>76</xdr:col>
      <xdr:colOff>114300</xdr:colOff>
      <xdr:row>97</xdr:row>
      <xdr:rowOff>85737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686594"/>
          <a:ext cx="889000" cy="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166767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28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85737</xdr:rowOff>
    </xdr:from>
    <xdr:to>
      <xdr:col>71</xdr:col>
      <xdr:colOff>177800</xdr:colOff>
      <xdr:row>97</xdr:row>
      <xdr:rowOff>101791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716387"/>
          <a:ext cx="889000" cy="16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171048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3733</xdr:rowOff>
    </xdr:from>
    <xdr:to>
      <xdr:col>67</xdr:col>
      <xdr:colOff>101600</xdr:colOff>
      <xdr:row>96</xdr:row>
      <xdr:rowOff>105333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6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121860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2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143281</xdr:rowOff>
    </xdr:from>
    <xdr:to>
      <xdr:col>85</xdr:col>
      <xdr:colOff>177800</xdr:colOff>
      <xdr:row>97</xdr:row>
      <xdr:rowOff>73431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60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121708</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58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156947</xdr:rowOff>
    </xdr:from>
    <xdr:to>
      <xdr:col>81</xdr:col>
      <xdr:colOff>101600</xdr:colOff>
      <xdr:row>97</xdr:row>
      <xdr:rowOff>87097</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61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78224</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70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5144</xdr:rowOff>
    </xdr:from>
    <xdr:to>
      <xdr:col>76</xdr:col>
      <xdr:colOff>165100</xdr:colOff>
      <xdr:row>97</xdr:row>
      <xdr:rowOff>106744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63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97871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7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34937</xdr:rowOff>
    </xdr:from>
    <xdr:to>
      <xdr:col>72</xdr:col>
      <xdr:colOff>38100</xdr:colOff>
      <xdr:row>97</xdr:row>
      <xdr:rowOff>136537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6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127664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758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50991</xdr:rowOff>
    </xdr:from>
    <xdr:to>
      <xdr:col>67</xdr:col>
      <xdr:colOff>101600</xdr:colOff>
      <xdr:row>97</xdr:row>
      <xdr:rowOff>152591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68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143718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774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85562</xdr:rowOff>
    </xdr:from>
    <xdr:to>
      <xdr:col>98</xdr:col>
      <xdr:colOff>38100</xdr:colOff>
      <xdr:row>39</xdr:row>
      <xdr:rowOff>15712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32240</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議会費、衛生費、農林水産業費、消防費の４項目が類似団体平均を上回る結果となった。</a:t>
          </a:r>
        </a:p>
        <a:p>
          <a:r>
            <a:rPr kumimoji="1" lang="ja-JP" altLang="en-US" sz="1300">
              <a:latin typeface="ＭＳ Ｐゴシック" panose="020B0600070205080204" pitchFamily="50" charset="-128"/>
              <a:ea typeface="ＭＳ Ｐゴシック" panose="020B0600070205080204" pitchFamily="50" charset="-128"/>
            </a:rPr>
            <a:t>　議会費が類似団体平均を上回った要因は、他団体と比較して議員に対する報酬等が高い水準にあるためである。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では、津島市民病院事業会計に支出している繰出金が高い水準にあるためである。市民病院の経営改善を市の最重要課題と捉え、市本体と病院が一体となって取組を進めていくこととしている。今後も、病院が安定した経営を続けていけるよう、今後も状況に応じて支援していく必要があると考え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では、農道等の測量委託、土地改良工事、県営事業負担金等の増であり、消防費では、耐震性貯水槽整備、消防・救急車両整備の増である。今後も整備更新費用の増が見込まれるため、公共施設の適正管理に努め、経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財政調整基金の取崩額</a:t>
          </a:r>
          <a:r>
            <a:rPr kumimoji="1" lang="en-US" altLang="ja-JP" sz="1400">
              <a:latin typeface="ＭＳ ゴシック" pitchFamily="49" charset="-128"/>
              <a:ea typeface="ＭＳ ゴシック" pitchFamily="49" charset="-128"/>
            </a:rPr>
            <a:t>672</a:t>
          </a:r>
          <a:r>
            <a:rPr kumimoji="1" lang="ja-JP" altLang="en-US" sz="1400">
              <a:latin typeface="ＭＳ ゴシック" pitchFamily="49" charset="-128"/>
              <a:ea typeface="ＭＳ ゴシック" pitchFamily="49" charset="-128"/>
            </a:rPr>
            <a:t>百万円の発生等により、実質収支比率（単年度）が低下した。</a:t>
          </a:r>
        </a:p>
        <a:p>
          <a:r>
            <a:rPr kumimoji="1" lang="ja-JP" altLang="en-US" sz="1400">
              <a:latin typeface="ＭＳ ゴシック" pitchFamily="49" charset="-128"/>
              <a:ea typeface="ＭＳ ゴシック" pitchFamily="49" charset="-128"/>
            </a:rPr>
            <a:t>　近年、実質収支比率が悪化している状態にあるため、必要な施策に財源を投入し、市民サービスの充実に努める等、効率的かつ効果的な財政運営に取り組んでいく必要がある。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愛知県津島市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令和６年度の連結実質赤字比率は、７年連続で全会計ともにマイナス（＝黒字）となった。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一般会計においては、実質黒字が高い状態にあるため、必要な施策に財源を投入し、市民サービスの充実に努める等、効率的かつ効果的な財政運営に取り組んでいく必要がある。</a:t>
          </a:r>
        </a:p>
        <a:p>
          <a:r>
            <a:rPr kumimoji="1" lang="ja-JP" altLang="en-US" sz="1400">
              <a:latin typeface="ＭＳ ゴシック" pitchFamily="49" charset="-128"/>
              <a:ea typeface="ＭＳ ゴシック" pitchFamily="49" charset="-128"/>
            </a:rPr>
            <a:t>　津島市民病院事業会計においては、人事院勧告に伴う人件費の増や電気・ガスをはじめとするエネルギー価格などの高騰により純損失が</a:t>
          </a:r>
          <a:r>
            <a:rPr kumimoji="1" lang="en-US" altLang="ja-JP" sz="1400">
              <a:latin typeface="ＭＳ ゴシック" pitchFamily="49" charset="-128"/>
              <a:ea typeface="ＭＳ ゴシック" pitchFamily="49" charset="-128"/>
            </a:rPr>
            <a:t>603</a:t>
          </a:r>
          <a:r>
            <a:rPr kumimoji="1" lang="ja-JP" altLang="en-US" sz="1400">
              <a:latin typeface="ＭＳ ゴシック" pitchFamily="49" charset="-128"/>
              <a:ea typeface="ＭＳ ゴシック" pitchFamily="49" charset="-128"/>
            </a:rPr>
            <a:t>百万円となった結果、黒字幅が減少している。今後も、状況に応じて病院が安定した経営を続けていけるよう支援していく必要があると考えている。</a:t>
          </a: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68" customWidth="1"/>
    <col min="12" max="12" width="2.1796875" style="168" customWidth="1"/>
    <col min="13" max="17" width="2.36328125" style="168" customWidth="1"/>
    <col min="18" max="119" width="2.08984375" style="168" customWidth="1"/>
    <col min="120" max="16384" width="0" style="168"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 thickBot="1" x14ac:dyDescent="0.25">
      <c r="B2" s="170" t="s">
        <v>77</v>
      </c>
      <c r="C2" s="170"/>
      <c r="D2" s="171"/>
    </row>
    <row r="3" spans="1:119" ht="18.75"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27939984</v>
      </c>
      <c r="BO4" s="449"/>
      <c r="BP4" s="449"/>
      <c r="BQ4" s="449"/>
      <c r="BR4" s="449"/>
      <c r="BS4" s="449"/>
      <c r="BT4" s="449"/>
      <c r="BU4" s="450"/>
      <c r="BV4" s="448">
        <v>25745787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10.6</v>
      </c>
      <c r="CU4" s="589"/>
      <c r="CV4" s="589"/>
      <c r="CW4" s="589"/>
      <c r="CX4" s="589"/>
      <c r="CY4" s="589"/>
      <c r="CZ4" s="589"/>
      <c r="DA4" s="590"/>
      <c r="DB4" s="588">
        <v>8.8000000000000007</v>
      </c>
      <c r="DC4" s="589"/>
      <c r="DD4" s="589"/>
      <c r="DE4" s="589"/>
      <c r="DF4" s="589"/>
      <c r="DG4" s="589"/>
      <c r="DH4" s="589"/>
      <c r="DI4" s="590"/>
    </row>
    <row r="5" spans="1:119" ht="18.75"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26317924</v>
      </c>
      <c r="BO5" s="420"/>
      <c r="BP5" s="420"/>
      <c r="BQ5" s="420"/>
      <c r="BR5" s="420"/>
      <c r="BS5" s="420"/>
      <c r="BT5" s="420"/>
      <c r="BU5" s="421"/>
      <c r="BV5" s="419">
        <v>24256787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96.4</v>
      </c>
      <c r="CU5" s="417"/>
      <c r="CV5" s="417"/>
      <c r="CW5" s="417"/>
      <c r="CX5" s="417"/>
      <c r="CY5" s="417"/>
      <c r="CZ5" s="417"/>
      <c r="DA5" s="418"/>
      <c r="DB5" s="416">
        <v>94.6</v>
      </c>
      <c r="DC5" s="417"/>
      <c r="DD5" s="417"/>
      <c r="DE5" s="417"/>
      <c r="DF5" s="417"/>
      <c r="DG5" s="417"/>
      <c r="DH5" s="417"/>
      <c r="DI5" s="418"/>
    </row>
    <row r="6" spans="1:119" ht="18.75"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1622060</v>
      </c>
      <c r="BO6" s="420"/>
      <c r="BP6" s="420"/>
      <c r="BQ6" s="420"/>
      <c r="BR6" s="420"/>
      <c r="BS6" s="420"/>
      <c r="BT6" s="420"/>
      <c r="BU6" s="421"/>
      <c r="BV6" s="419">
        <v>1489000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96.9</v>
      </c>
      <c r="CU6" s="563"/>
      <c r="CV6" s="563"/>
      <c r="CW6" s="563"/>
      <c r="CX6" s="563"/>
      <c r="CY6" s="563"/>
      <c r="CZ6" s="563"/>
      <c r="DA6" s="564"/>
      <c r="DB6" s="562">
        <v>95.6</v>
      </c>
      <c r="DC6" s="563"/>
      <c r="DD6" s="563"/>
      <c r="DE6" s="563"/>
      <c r="DF6" s="563"/>
      <c r="DG6" s="563"/>
      <c r="DH6" s="563"/>
      <c r="DI6" s="564"/>
    </row>
    <row r="7" spans="1:119" ht="18.75"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108231</v>
      </c>
      <c r="BO7" s="420"/>
      <c r="BP7" s="420"/>
      <c r="BQ7" s="420"/>
      <c r="BR7" s="420"/>
      <c r="BS7" s="420"/>
      <c r="BT7" s="420"/>
      <c r="BU7" s="421"/>
      <c r="BV7" s="419">
        <v>257047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14273516</v>
      </c>
      <c r="CU7" s="420"/>
      <c r="CV7" s="420"/>
      <c r="CW7" s="420"/>
      <c r="CX7" s="420"/>
      <c r="CY7" s="420"/>
      <c r="CZ7" s="420"/>
      <c r="DA7" s="421"/>
      <c r="DB7" s="419">
        <v>13931667</v>
      </c>
      <c r="DC7" s="420"/>
      <c r="DD7" s="420"/>
      <c r="DE7" s="420"/>
      <c r="DF7" s="420"/>
      <c r="DG7" s="420"/>
      <c r="DH7" s="420"/>
      <c r="DI7" s="421"/>
    </row>
    <row r="8" spans="1:119" ht="18.75"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1513829</v>
      </c>
      <c r="BO8" s="420"/>
      <c r="BP8" s="420"/>
      <c r="BQ8" s="420"/>
      <c r="BR8" s="420"/>
      <c r="BS8" s="420"/>
      <c r="BT8" s="420"/>
      <c r="BU8" s="421"/>
      <c r="BV8" s="419">
        <v>1231953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0.71</v>
      </c>
      <c r="DC8" s="523"/>
      <c r="DD8" s="523"/>
      <c r="DE8" s="523"/>
      <c r="DF8" s="523"/>
      <c r="DG8" s="523"/>
      <c r="DH8" s="523"/>
      <c r="DI8" s="524"/>
    </row>
    <row r="9" spans="1:119" ht="18.75" customHeight="1" thickBot="1" x14ac:dyDescent="0.25">
      <c r="A9" s="169"/>
      <c r="B9" s="551" t="s">
        <v>106</v>
      </c>
      <c r="C9" s="552"/>
      <c r="D9" s="552"/>
      <c r="E9" s="552"/>
      <c r="F9" s="552"/>
      <c r="G9" s="552"/>
      <c r="H9" s="552"/>
      <c r="I9" s="552"/>
      <c r="J9" s="552"/>
      <c r="K9" s="470"/>
      <c r="L9" s="553" t="s">
        <v>107</v>
      </c>
      <c r="M9" s="554"/>
      <c r="N9" s="554"/>
      <c r="O9" s="554"/>
      <c r="P9" s="554"/>
      <c r="Q9" s="555"/>
      <c r="R9" s="556">
        <v>60942</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281876</v>
      </c>
      <c r="BO9" s="420"/>
      <c r="BP9" s="420"/>
      <c r="BQ9" s="420"/>
      <c r="BR9" s="420"/>
      <c r="BS9" s="420"/>
      <c r="BT9" s="420"/>
      <c r="BU9" s="421"/>
      <c r="BV9" s="419">
        <v>-279251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9.1</v>
      </c>
      <c r="CU9" s="417"/>
      <c r="CV9" s="417"/>
      <c r="CW9" s="417"/>
      <c r="CX9" s="417"/>
      <c r="CY9" s="417"/>
      <c r="CZ9" s="417"/>
      <c r="DA9" s="418"/>
      <c r="DB9" s="416">
        <v>9.4</v>
      </c>
      <c r="DC9" s="417"/>
      <c r="DD9" s="417"/>
      <c r="DE9" s="417"/>
      <c r="DF9" s="417"/>
      <c r="DG9" s="417"/>
      <c r="DH9" s="417"/>
      <c r="DI9" s="418"/>
    </row>
    <row r="10" spans="1:119" ht="18.75" customHeight="1" thickBot="1" x14ac:dyDescent="0.25">
      <c r="A10" s="169"/>
      <c r="B10" s="551"/>
      <c r="C10" s="552"/>
      <c r="D10" s="552"/>
      <c r="E10" s="552"/>
      <c r="F10" s="552"/>
      <c r="G10" s="552"/>
      <c r="H10" s="552"/>
      <c r="I10" s="552"/>
      <c r="J10" s="552"/>
      <c r="K10" s="470"/>
      <c r="L10" s="375" t="s">
        <v>113</v>
      </c>
      <c r="M10" s="376"/>
      <c r="N10" s="376"/>
      <c r="O10" s="376"/>
      <c r="P10" s="376"/>
      <c r="Q10" s="377"/>
      <c r="R10" s="372">
        <v>63431</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5915</v>
      </c>
      <c r="BO10" s="420"/>
      <c r="BP10" s="420"/>
      <c r="BQ10" s="420"/>
      <c r="BR10" s="420"/>
      <c r="BS10" s="420"/>
      <c r="BT10" s="420"/>
      <c r="BU10" s="421"/>
      <c r="BV10" s="419">
        <v>204373</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9"/>
      <c r="B12" s="525" t="s">
        <v>123</v>
      </c>
      <c r="C12" s="526"/>
      <c r="D12" s="526"/>
      <c r="E12" s="526"/>
      <c r="F12" s="526"/>
      <c r="G12" s="526"/>
      <c r="H12" s="526"/>
      <c r="I12" s="526"/>
      <c r="J12" s="526"/>
      <c r="K12" s="527"/>
      <c r="L12" s="534" t="s">
        <v>124</v>
      </c>
      <c r="M12" s="535"/>
      <c r="N12" s="535"/>
      <c r="O12" s="535"/>
      <c r="P12" s="535"/>
      <c r="Q12" s="536"/>
      <c r="R12" s="537">
        <v>59566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671859</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9"/>
      <c r="B13" s="528"/>
      <c r="C13" s="529"/>
      <c r="D13" s="529"/>
      <c r="E13" s="529"/>
      <c r="F13" s="529"/>
      <c r="G13" s="529"/>
      <c r="H13" s="529"/>
      <c r="I13" s="529"/>
      <c r="J13" s="529"/>
      <c r="K13" s="530"/>
      <c r="L13" s="178"/>
      <c r="M13" s="503" t="s">
        <v>130</v>
      </c>
      <c r="N13" s="504"/>
      <c r="O13" s="504"/>
      <c r="P13" s="504"/>
      <c r="Q13" s="505"/>
      <c r="R13" s="506">
        <v>56975</v>
      </c>
      <c r="S13" s="507"/>
      <c r="T13" s="507"/>
      <c r="U13" s="507"/>
      <c r="V13" s="508"/>
      <c r="W13" s="509" t="s">
        <v>131</v>
      </c>
      <c r="X13" s="405"/>
      <c r="Y13" s="405"/>
      <c r="Z13" s="405"/>
      <c r="AA13" s="405"/>
      <c r="AB13" s="406"/>
      <c r="AC13" s="372">
        <v>528</v>
      </c>
      <c r="AD13" s="373"/>
      <c r="AE13" s="373"/>
      <c r="AF13" s="373"/>
      <c r="AG13" s="374"/>
      <c r="AH13" s="372">
        <v>538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-384068</v>
      </c>
      <c r="BO13" s="420"/>
      <c r="BP13" s="420"/>
      <c r="BQ13" s="420"/>
      <c r="BR13" s="420"/>
      <c r="BS13" s="420"/>
      <c r="BT13" s="420"/>
      <c r="BU13" s="421"/>
      <c r="BV13" s="419">
        <v>-74878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5.5</v>
      </c>
      <c r="CU13" s="417"/>
      <c r="CV13" s="417"/>
      <c r="CW13" s="417"/>
      <c r="CX13" s="417"/>
      <c r="CY13" s="417"/>
      <c r="CZ13" s="417"/>
      <c r="DA13" s="418"/>
      <c r="DB13" s="416">
        <v>4.9000000000000004</v>
      </c>
      <c r="DC13" s="417"/>
      <c r="DD13" s="417"/>
      <c r="DE13" s="417"/>
      <c r="DF13" s="417"/>
      <c r="DG13" s="417"/>
      <c r="DH13" s="417"/>
      <c r="DI13" s="418"/>
    </row>
    <row r="14" spans="1:119" ht="18.75" customHeight="1" thickBot="1" x14ac:dyDescent="0.25">
      <c r="A14" s="169"/>
      <c r="B14" s="528"/>
      <c r="C14" s="529"/>
      <c r="D14" s="529"/>
      <c r="E14" s="529"/>
      <c r="F14" s="529"/>
      <c r="G14" s="529"/>
      <c r="H14" s="529"/>
      <c r="I14" s="529"/>
      <c r="J14" s="529"/>
      <c r="K14" s="530"/>
      <c r="L14" s="493" t="s">
        <v>135</v>
      </c>
      <c r="M14" s="546"/>
      <c r="N14" s="546"/>
      <c r="O14" s="546"/>
      <c r="P14" s="546"/>
      <c r="Q14" s="547"/>
      <c r="R14" s="506">
        <v>60129</v>
      </c>
      <c r="S14" s="507"/>
      <c r="T14" s="507"/>
      <c r="U14" s="507"/>
      <c r="V14" s="508"/>
      <c r="W14" s="510"/>
      <c r="X14" s="408"/>
      <c r="Y14" s="408"/>
      <c r="Z14" s="408"/>
      <c r="AA14" s="408"/>
      <c r="AB14" s="409"/>
      <c r="AC14" s="499">
        <v>1.8</v>
      </c>
      <c r="AD14" s="500"/>
      <c r="AE14" s="500"/>
      <c r="AF14" s="500"/>
      <c r="AG14" s="501"/>
      <c r="AH14" s="499">
        <v>1.8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9.1</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9"/>
      <c r="B15" s="528"/>
      <c r="C15" s="529"/>
      <c r="D15" s="529"/>
      <c r="E15" s="529"/>
      <c r="F15" s="529"/>
      <c r="G15" s="529"/>
      <c r="H15" s="529"/>
      <c r="I15" s="529"/>
      <c r="J15" s="529"/>
      <c r="K15" s="530"/>
      <c r="L15" s="178"/>
      <c r="M15" s="503" t="s">
        <v>130</v>
      </c>
      <c r="N15" s="504"/>
      <c r="O15" s="504"/>
      <c r="P15" s="504"/>
      <c r="Q15" s="505"/>
      <c r="R15" s="506">
        <v>57788</v>
      </c>
      <c r="S15" s="507"/>
      <c r="T15" s="507"/>
      <c r="U15" s="507"/>
      <c r="V15" s="508"/>
      <c r="W15" s="509" t="s">
        <v>137</v>
      </c>
      <c r="X15" s="405"/>
      <c r="Y15" s="405"/>
      <c r="Z15" s="405"/>
      <c r="AA15" s="405"/>
      <c r="AB15" s="406"/>
      <c r="AC15" s="372">
        <v>8728</v>
      </c>
      <c r="AD15" s="373"/>
      <c r="AE15" s="373"/>
      <c r="AF15" s="373"/>
      <c r="AG15" s="374"/>
      <c r="AH15" s="372">
        <v>8917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8325596</v>
      </c>
      <c r="BO15" s="449"/>
      <c r="BP15" s="449"/>
      <c r="BQ15" s="449"/>
      <c r="BR15" s="449"/>
      <c r="BS15" s="449"/>
      <c r="BT15" s="449"/>
      <c r="BU15" s="450"/>
      <c r="BV15" s="448">
        <v>8242141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29.8</v>
      </c>
      <c r="AD16" s="500"/>
      <c r="AE16" s="500"/>
      <c r="AF16" s="500"/>
      <c r="AG16" s="501"/>
      <c r="AH16" s="499">
        <v>30.3</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11962203</v>
      </c>
      <c r="BO16" s="420"/>
      <c r="BP16" s="420"/>
      <c r="BQ16" s="420"/>
      <c r="BR16" s="420"/>
      <c r="BS16" s="420"/>
      <c r="BT16" s="420"/>
      <c r="BU16" s="421"/>
      <c r="BV16" s="419">
        <v>11581705</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20009</v>
      </c>
      <c r="AD17" s="373"/>
      <c r="AE17" s="373"/>
      <c r="AF17" s="373"/>
      <c r="AG17" s="374"/>
      <c r="AH17" s="372">
        <v>20012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10564584</v>
      </c>
      <c r="BO17" s="420"/>
      <c r="BP17" s="420"/>
      <c r="BQ17" s="420"/>
      <c r="BR17" s="420"/>
      <c r="BS17" s="420"/>
      <c r="BT17" s="420"/>
      <c r="BU17" s="421"/>
      <c r="BV17" s="419">
        <v>10443830</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9"/>
      <c r="B18" s="469" t="s">
        <v>147</v>
      </c>
      <c r="C18" s="470"/>
      <c r="D18" s="470"/>
      <c r="E18" s="471"/>
      <c r="F18" s="471"/>
      <c r="G18" s="471"/>
      <c r="H18" s="471"/>
      <c r="I18" s="471"/>
      <c r="J18" s="471"/>
      <c r="K18" s="471"/>
      <c r="L18" s="472">
        <v>25.09</v>
      </c>
      <c r="M18" s="472"/>
      <c r="N18" s="472"/>
      <c r="O18" s="472"/>
      <c r="P18" s="472"/>
      <c r="Q18" s="472"/>
      <c r="R18" s="473"/>
      <c r="S18" s="473"/>
      <c r="T18" s="473"/>
      <c r="U18" s="473"/>
      <c r="V18" s="474"/>
      <c r="W18" s="490"/>
      <c r="X18" s="491"/>
      <c r="Y18" s="491"/>
      <c r="Z18" s="491"/>
      <c r="AA18" s="491"/>
      <c r="AB18" s="515"/>
      <c r="AC18" s="389">
        <v>68.400000000000006</v>
      </c>
      <c r="AD18" s="390"/>
      <c r="AE18" s="390"/>
      <c r="AF18" s="390"/>
      <c r="AG18" s="475"/>
      <c r="AH18" s="389">
        <v>67.900000000000006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14180206</v>
      </c>
      <c r="BO18" s="420"/>
      <c r="BP18" s="420"/>
      <c r="BQ18" s="420"/>
      <c r="BR18" s="420"/>
      <c r="BS18" s="420"/>
      <c r="BT18" s="420"/>
      <c r="BU18" s="421"/>
      <c r="BV18" s="419">
        <v>13387104</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9"/>
      <c r="B19" s="469" t="s">
        <v>149</v>
      </c>
      <c r="C19" s="470"/>
      <c r="D19" s="470"/>
      <c r="E19" s="471"/>
      <c r="F19" s="471"/>
      <c r="G19" s="471"/>
      <c r="H19" s="471"/>
      <c r="I19" s="471"/>
      <c r="J19" s="471"/>
      <c r="K19" s="471"/>
      <c r="L19" s="479">
        <v>2429</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18706127</v>
      </c>
      <c r="BO19" s="420"/>
      <c r="BP19" s="420"/>
      <c r="BQ19" s="420"/>
      <c r="BR19" s="420"/>
      <c r="BS19" s="420"/>
      <c r="BT19" s="420"/>
      <c r="BU19" s="421"/>
      <c r="BV19" s="419">
        <v>17647051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9"/>
      <c r="B20" s="469" t="s">
        <v>151</v>
      </c>
      <c r="C20" s="470"/>
      <c r="D20" s="470"/>
      <c r="E20" s="471"/>
      <c r="F20" s="471"/>
      <c r="G20" s="471"/>
      <c r="H20" s="471"/>
      <c r="I20" s="471"/>
      <c r="J20" s="471"/>
      <c r="K20" s="471"/>
      <c r="L20" s="479">
        <v>24258</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16934371</v>
      </c>
      <c r="BO22" s="449"/>
      <c r="BP22" s="449"/>
      <c r="BQ22" s="449"/>
      <c r="BR22" s="449"/>
      <c r="BS22" s="449"/>
      <c r="BT22" s="449"/>
      <c r="BU22" s="450"/>
      <c r="BV22" s="448">
        <v>16688046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13237459</v>
      </c>
      <c r="BO23" s="420"/>
      <c r="BP23" s="420"/>
      <c r="BQ23" s="420"/>
      <c r="BR23" s="420"/>
      <c r="BS23" s="420"/>
      <c r="BT23" s="420"/>
      <c r="BU23" s="421"/>
      <c r="BV23" s="419">
        <v>13194843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9"/>
      <c r="B24" s="398"/>
      <c r="C24" s="399"/>
      <c r="D24" s="400"/>
      <c r="E24" s="375" t="s">
        <v>161</v>
      </c>
      <c r="F24" s="376"/>
      <c r="G24" s="376"/>
      <c r="H24" s="376"/>
      <c r="I24" s="376"/>
      <c r="J24" s="376"/>
      <c r="K24" s="377"/>
      <c r="L24" s="372">
        <v>1</v>
      </c>
      <c r="M24" s="373"/>
      <c r="N24" s="373"/>
      <c r="O24" s="373"/>
      <c r="P24" s="374"/>
      <c r="Q24" s="372">
        <v>9090</v>
      </c>
      <c r="R24" s="373"/>
      <c r="S24" s="373"/>
      <c r="T24" s="373"/>
      <c r="U24" s="373"/>
      <c r="V24" s="374"/>
      <c r="W24" s="462"/>
      <c r="X24" s="399"/>
      <c r="Y24" s="400"/>
      <c r="Z24" s="375" t="s">
        <v>162</v>
      </c>
      <c r="AA24" s="376"/>
      <c r="AB24" s="376"/>
      <c r="AC24" s="376"/>
      <c r="AD24" s="376"/>
      <c r="AE24" s="376"/>
      <c r="AF24" s="376"/>
      <c r="AG24" s="377"/>
      <c r="AH24" s="372">
        <v>396</v>
      </c>
      <c r="AI24" s="373"/>
      <c r="AJ24" s="373"/>
      <c r="AK24" s="373"/>
      <c r="AL24" s="374"/>
      <c r="AM24" s="372">
        <v>1227996</v>
      </c>
      <c r="AN24" s="373"/>
      <c r="AO24" s="373"/>
      <c r="AP24" s="373"/>
      <c r="AQ24" s="373"/>
      <c r="AR24" s="374"/>
      <c r="AS24" s="372">
        <v>3101</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7508519</v>
      </c>
      <c r="BO24" s="420"/>
      <c r="BP24" s="420"/>
      <c r="BQ24" s="420"/>
      <c r="BR24" s="420"/>
      <c r="BS24" s="420"/>
      <c r="BT24" s="420"/>
      <c r="BU24" s="421"/>
      <c r="BV24" s="419">
        <v>6392370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9"/>
      <c r="B25" s="398"/>
      <c r="C25" s="399"/>
      <c r="D25" s="400"/>
      <c r="E25" s="375" t="s">
        <v>164</v>
      </c>
      <c r="F25" s="376"/>
      <c r="G25" s="376"/>
      <c r="H25" s="376"/>
      <c r="I25" s="376"/>
      <c r="J25" s="376"/>
      <c r="K25" s="377"/>
      <c r="L25" s="372">
        <v>2</v>
      </c>
      <c r="M25" s="373"/>
      <c r="N25" s="373"/>
      <c r="O25" s="373"/>
      <c r="P25" s="374"/>
      <c r="Q25" s="372">
        <v>7640</v>
      </c>
      <c r="R25" s="373"/>
      <c r="S25" s="373"/>
      <c r="T25" s="373"/>
      <c r="U25" s="373"/>
      <c r="V25" s="374"/>
      <c r="W25" s="462"/>
      <c r="X25" s="399"/>
      <c r="Y25" s="400"/>
      <c r="Z25" s="375" t="s">
        <v>165</v>
      </c>
      <c r="AA25" s="376"/>
      <c r="AB25" s="376"/>
      <c r="AC25" s="376"/>
      <c r="AD25" s="376"/>
      <c r="AE25" s="376"/>
      <c r="AF25" s="376"/>
      <c r="AG25" s="377"/>
      <c r="AH25" s="372">
        <v>78</v>
      </c>
      <c r="AI25" s="373"/>
      <c r="AJ25" s="373"/>
      <c r="AK25" s="373"/>
      <c r="AL25" s="374"/>
      <c r="AM25" s="372">
        <v>239850</v>
      </c>
      <c r="AN25" s="373"/>
      <c r="AO25" s="373"/>
      <c r="AP25" s="373"/>
      <c r="AQ25" s="373"/>
      <c r="AR25" s="374"/>
      <c r="AS25" s="372">
        <v>3075</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3499065</v>
      </c>
      <c r="BO25" s="449"/>
      <c r="BP25" s="449"/>
      <c r="BQ25" s="449"/>
      <c r="BR25" s="449"/>
      <c r="BS25" s="449"/>
      <c r="BT25" s="449"/>
      <c r="BU25" s="450"/>
      <c r="BV25" s="448">
        <v>3768947</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9"/>
      <c r="B26" s="398"/>
      <c r="C26" s="399"/>
      <c r="D26" s="400"/>
      <c r="E26" s="375" t="s">
        <v>167</v>
      </c>
      <c r="F26" s="376"/>
      <c r="G26" s="376"/>
      <c r="H26" s="376"/>
      <c r="I26" s="376"/>
      <c r="J26" s="376"/>
      <c r="K26" s="377"/>
      <c r="L26" s="372">
        <v>1</v>
      </c>
      <c r="M26" s="373"/>
      <c r="N26" s="373"/>
      <c r="O26" s="373"/>
      <c r="P26" s="374"/>
      <c r="Q26" s="372">
        <v>6830</v>
      </c>
      <c r="R26" s="373"/>
      <c r="S26" s="373"/>
      <c r="T26" s="373"/>
      <c r="U26" s="373"/>
      <c r="V26" s="374"/>
      <c r="W26" s="462"/>
      <c r="X26" s="399"/>
      <c r="Y26" s="400"/>
      <c r="Z26" s="375" t="s">
        <v>168</v>
      </c>
      <c r="AA26" s="430"/>
      <c r="AB26" s="430"/>
      <c r="AC26" s="430"/>
      <c r="AD26" s="430"/>
      <c r="AE26" s="430"/>
      <c r="AF26" s="430"/>
      <c r="AG26" s="431"/>
      <c r="AH26" s="372" t="s">
        <v>122</v>
      </c>
      <c r="AI26" s="373"/>
      <c r="AJ26" s="373"/>
      <c r="AK26" s="373"/>
      <c r="AL26" s="374"/>
      <c r="AM26" s="372" t="s">
        <v>122</v>
      </c>
      <c r="AN26" s="373"/>
      <c r="AO26" s="373"/>
      <c r="AP26" s="373"/>
      <c r="AQ26" s="373"/>
      <c r="AR26" s="374"/>
      <c r="AS26" s="372" t="s">
        <v>122</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9"/>
      <c r="B27" s="398"/>
      <c r="C27" s="399"/>
      <c r="D27" s="400"/>
      <c r="E27" s="375" t="s">
        <v>170</v>
      </c>
      <c r="F27" s="376"/>
      <c r="G27" s="376"/>
      <c r="H27" s="376"/>
      <c r="I27" s="376"/>
      <c r="J27" s="376"/>
      <c r="K27" s="377"/>
      <c r="L27" s="372">
        <v>1</v>
      </c>
      <c r="M27" s="373"/>
      <c r="N27" s="373"/>
      <c r="O27" s="373"/>
      <c r="P27" s="374"/>
      <c r="Q27" s="372">
        <v>4830</v>
      </c>
      <c r="R27" s="373"/>
      <c r="S27" s="373"/>
      <c r="T27" s="373"/>
      <c r="U27" s="373"/>
      <c r="V27" s="374"/>
      <c r="W27" s="462"/>
      <c r="X27" s="399"/>
      <c r="Y27" s="400"/>
      <c r="Z27" s="375" t="s">
        <v>171</v>
      </c>
      <c r="AA27" s="376"/>
      <c r="AB27" s="376"/>
      <c r="AC27" s="376"/>
      <c r="AD27" s="376"/>
      <c r="AE27" s="376"/>
      <c r="AF27" s="376"/>
      <c r="AG27" s="377"/>
      <c r="AH27" s="372">
        <v>10</v>
      </c>
      <c r="AI27" s="373"/>
      <c r="AJ27" s="373"/>
      <c r="AK27" s="373"/>
      <c r="AL27" s="374"/>
      <c r="AM27" s="372">
        <v>36530</v>
      </c>
      <c r="AN27" s="373"/>
      <c r="AO27" s="373"/>
      <c r="AP27" s="373"/>
      <c r="AQ27" s="373"/>
      <c r="AR27" s="374"/>
      <c r="AS27" s="372">
        <v>3653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9"/>
      <c r="B28" s="398"/>
      <c r="C28" s="399"/>
      <c r="D28" s="400"/>
      <c r="E28" s="375" t="s">
        <v>173</v>
      </c>
      <c r="F28" s="376"/>
      <c r="G28" s="376"/>
      <c r="H28" s="376"/>
      <c r="I28" s="376"/>
      <c r="J28" s="376"/>
      <c r="K28" s="377"/>
      <c r="L28" s="372">
        <v>1</v>
      </c>
      <c r="M28" s="373"/>
      <c r="N28" s="373"/>
      <c r="O28" s="373"/>
      <c r="P28" s="374"/>
      <c r="Q28" s="372">
        <v>4430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4037265</v>
      </c>
      <c r="BO28" s="449"/>
      <c r="BP28" s="449"/>
      <c r="BQ28" s="449"/>
      <c r="BR28" s="449"/>
      <c r="BS28" s="449"/>
      <c r="BT28" s="449"/>
      <c r="BU28" s="450"/>
      <c r="BV28" s="448">
        <v>4703209</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9"/>
      <c r="B29" s="398"/>
      <c r="C29" s="399"/>
      <c r="D29" s="400"/>
      <c r="E29" s="375" t="s">
        <v>176</v>
      </c>
      <c r="F29" s="376"/>
      <c r="G29" s="376"/>
      <c r="H29" s="376"/>
      <c r="I29" s="376"/>
      <c r="J29" s="376"/>
      <c r="K29" s="377"/>
      <c r="L29" s="372">
        <v>16</v>
      </c>
      <c r="M29" s="373"/>
      <c r="N29" s="373"/>
      <c r="O29" s="373"/>
      <c r="P29" s="374"/>
      <c r="Q29" s="372">
        <v>4190</v>
      </c>
      <c r="R29" s="373"/>
      <c r="S29" s="373"/>
      <c r="T29" s="373"/>
      <c r="U29" s="373"/>
      <c r="V29" s="374"/>
      <c r="W29" s="463"/>
      <c r="X29" s="464"/>
      <c r="Y29" s="465"/>
      <c r="Z29" s="375" t="s">
        <v>177</v>
      </c>
      <c r="AA29" s="376"/>
      <c r="AB29" s="376"/>
      <c r="AC29" s="376"/>
      <c r="AD29" s="376"/>
      <c r="AE29" s="376"/>
      <c r="AF29" s="376"/>
      <c r="AG29" s="377"/>
      <c r="AH29" s="372">
        <v>406</v>
      </c>
      <c r="AI29" s="373"/>
      <c r="AJ29" s="373"/>
      <c r="AK29" s="373"/>
      <c r="AL29" s="374"/>
      <c r="AM29" s="372">
        <v>1264526</v>
      </c>
      <c r="AN29" s="373"/>
      <c r="AO29" s="373"/>
      <c r="AP29" s="373"/>
      <c r="AQ29" s="373"/>
      <c r="AR29" s="374"/>
      <c r="AS29" s="372">
        <v>3115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465677</v>
      </c>
      <c r="BO29" s="420"/>
      <c r="BP29" s="420"/>
      <c r="BQ29" s="420"/>
      <c r="BR29" s="420"/>
      <c r="BS29" s="420"/>
      <c r="BT29" s="420"/>
      <c r="BU29" s="421"/>
      <c r="BV29" s="419">
        <v>405367</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96.5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504223</v>
      </c>
      <c r="BO30" s="454"/>
      <c r="BP30" s="454"/>
      <c r="BQ30" s="454"/>
      <c r="BR30" s="454"/>
      <c r="BS30" s="454"/>
      <c r="BT30" s="454"/>
      <c r="BU30" s="455"/>
      <c r="BV30" s="453">
        <v>612460</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6</v>
      </c>
      <c r="AN34" s="367"/>
      <c r="AO34" s="368" t="str">
        <f>IF('各会計、関係団体の財政状況及び健全化判断比率'!B31="","",'各会計、関係団体の財政状況及び健全化判断比率'!B31)</f>
        <v>津島市民病院事業会計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海部地区環境事務組合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コミュニティ・プラント事業特別会計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7</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海部地区水防事務組合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8</v>
      </c>
      <c r="AN36" s="367"/>
      <c r="AO36" s="368" t="str">
        <f>IF('各会計、関係団体の財政状況及び健全化判断比率'!B33="","",'各会計、関係団体の財政状況及び健全化判断比率'!B33)</f>
        <v>上水道事業会計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愛知県後期高齢者医療広域連合（一般会計）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愛知県後期高齢者医療広域連合（後期高齢者医療特別会計）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tY17qbyYNWtpxoR5TdB0QeFmPrjVDXeHybOomTPSifaGUe28VeX5qRNWGwY2vDIHptcMdRzulFG3JpVAYzx2ew==" saltValue="ZH+lPwKJPaheGUc47Ludr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51" t="s">
        <v>533</v>
      </c>
      <c r="D34" s="1151"/>
      <c r="E34" s="1152"/>
      <c r="F34" s="32">
        <v>8.09</v>
      </c>
      <c r="G34" s="33">
        <v>6.99</v>
      </c>
      <c r="H34" s="33">
        <v>10.72</v>
      </c>
      <c r="I34" s="33">
        <v>8.84</v>
      </c>
      <c r="J34" s="34">
        <v>10.6</v>
      </c>
      <c r="K34" s="22"/>
      <c r="L34" s="22"/>
      <c r="M34" s="22"/>
      <c r="N34" s="22"/>
      <c r="O34" s="22"/>
      <c r="P34" s="22"/>
    </row>
    <row r="35" spans="1:16" ht="39" customHeight="1" x14ac:dyDescent="0.2">
      <c r="A35" s="22"/>
      <c r="B35" s="35"/>
      <c r="C35" s="1145" t="s">
        <v>534</v>
      </c>
      <c r="D35" s="1146"/>
      <c r="E35" s="1147"/>
      <c r="F35" s="36">
        <v>9.07</v>
      </c>
      <c r="G35" s="37">
        <v>9.06</v>
      </c>
      <c r="H35" s="37">
        <v>8.7100000000000009</v>
      </c>
      <c r="I35" s="37">
        <v>8.74</v>
      </c>
      <c r="J35" s="38">
        <v>8.18</v>
      </c>
      <c r="K35" s="22"/>
      <c r="L35" s="22"/>
      <c r="M35" s="22"/>
      <c r="N35" s="22"/>
      <c r="O35" s="22"/>
      <c r="P35" s="22"/>
    </row>
    <row r="36" spans="1:16" ht="39" customHeight="1" x14ac:dyDescent="0.2">
      <c r="A36" s="22"/>
      <c r="B36" s="35"/>
      <c r="C36" s="1145" t="s">
        <v>535</v>
      </c>
      <c r="D36" s="1146"/>
      <c r="E36" s="1147"/>
      <c r="F36" s="36">
        <v>3.27</v>
      </c>
      <c r="G36" s="37">
        <v>3.48</v>
      </c>
      <c r="H36" s="37">
        <v>3.29</v>
      </c>
      <c r="I36" s="37">
        <v>2.88</v>
      </c>
      <c r="J36" s="38">
        <v>1.83</v>
      </c>
      <c r="K36" s="22"/>
      <c r="L36" s="22"/>
      <c r="M36" s="22"/>
      <c r="N36" s="22"/>
      <c r="O36" s="22"/>
      <c r="P36" s="22"/>
    </row>
    <row r="37" spans="1:16" ht="39" customHeight="1" x14ac:dyDescent="0.2">
      <c r="A37" s="22"/>
      <c r="B37" s="35"/>
      <c r="C37" s="1145" t="s">
        <v>536</v>
      </c>
      <c r="D37" s="1146"/>
      <c r="E37" s="1147"/>
      <c r="F37" s="36">
        <v>7.43</v>
      </c>
      <c r="G37" s="37">
        <v>10.27</v>
      </c>
      <c r="H37" s="37">
        <v>11.44</v>
      </c>
      <c r="I37" s="37">
        <v>5.95</v>
      </c>
      <c r="J37" s="38">
        <v>1.83</v>
      </c>
      <c r="K37" s="22"/>
      <c r="L37" s="22"/>
      <c r="M37" s="22"/>
      <c r="N37" s="22"/>
      <c r="O37" s="22"/>
      <c r="P37" s="22"/>
    </row>
    <row r="38" spans="1:16" ht="39" customHeight="1" x14ac:dyDescent="0.2">
      <c r="A38" s="22"/>
      <c r="B38" s="35"/>
      <c r="C38" s="1145" t="s">
        <v>537</v>
      </c>
      <c r="D38" s="1146"/>
      <c r="E38" s="1147"/>
      <c r="F38" s="36">
        <v>1.54</v>
      </c>
      <c r="G38" s="37">
        <v>1.39</v>
      </c>
      <c r="H38" s="37">
        <v>1.6</v>
      </c>
      <c r="I38" s="37">
        <v>1.71</v>
      </c>
      <c r="J38" s="38">
        <v>1.4</v>
      </c>
      <c r="K38" s="22"/>
      <c r="L38" s="22"/>
      <c r="M38" s="22"/>
      <c r="N38" s="22"/>
      <c r="O38" s="22"/>
      <c r="P38" s="22"/>
    </row>
    <row r="39" spans="1:16" ht="39" customHeight="1" x14ac:dyDescent="0.2">
      <c r="A39" s="22"/>
      <c r="B39" s="35"/>
      <c r="C39" s="1145" t="s">
        <v>538</v>
      </c>
      <c r="D39" s="1146"/>
      <c r="E39" s="1147"/>
      <c r="F39" s="36">
        <v>0.72</v>
      </c>
      <c r="G39" s="37">
        <v>0.94</v>
      </c>
      <c r="H39" s="37">
        <v>0.6</v>
      </c>
      <c r="I39" s="37">
        <v>0.28000000000000003</v>
      </c>
      <c r="J39" s="38">
        <v>0.42</v>
      </c>
      <c r="K39" s="22"/>
      <c r="L39" s="22"/>
      <c r="M39" s="22"/>
      <c r="N39" s="22"/>
      <c r="O39" s="22"/>
      <c r="P39" s="22"/>
    </row>
    <row r="40" spans="1:16" ht="39" customHeight="1" x14ac:dyDescent="0.2">
      <c r="A40" s="22"/>
      <c r="B40" s="35"/>
      <c r="C40" s="1145" t="s">
        <v>539</v>
      </c>
      <c r="D40" s="1146"/>
      <c r="E40" s="1147"/>
      <c r="F40" s="36">
        <v>0.09</v>
      </c>
      <c r="G40" s="37">
        <v>0.11</v>
      </c>
      <c r="H40" s="37">
        <v>0.1</v>
      </c>
      <c r="I40" s="37">
        <v>0.13</v>
      </c>
      <c r="J40" s="38">
        <v>0.01</v>
      </c>
      <c r="K40" s="22"/>
      <c r="L40" s="22"/>
      <c r="M40" s="22"/>
      <c r="N40" s="22"/>
      <c r="O40" s="22"/>
      <c r="P40" s="22"/>
    </row>
    <row r="41" spans="1:16" ht="39" customHeight="1" x14ac:dyDescent="0.2">
      <c r="A41" s="22"/>
      <c r="B41" s="35"/>
      <c r="C41" s="1145" t="s">
        <v>540</v>
      </c>
      <c r="D41" s="1146"/>
      <c r="E41" s="1147"/>
      <c r="F41" s="36">
        <v>0</v>
      </c>
      <c r="G41" s="37">
        <v>0</v>
      </c>
      <c r="H41" s="37">
        <v>0</v>
      </c>
      <c r="I41" s="37">
        <v>0</v>
      </c>
      <c r="J41" s="38">
        <v>0</v>
      </c>
      <c r="K41" s="22"/>
      <c r="L41" s="22"/>
      <c r="M41" s="22"/>
      <c r="N41" s="22"/>
      <c r="O41" s="22"/>
      <c r="P41" s="22"/>
    </row>
    <row r="42" spans="1:16" ht="39" customHeight="1" x14ac:dyDescent="0.2">
      <c r="A42" s="22"/>
      <c r="B42" s="39"/>
      <c r="C42" s="1145" t="s">
        <v>541</v>
      </c>
      <c r="D42" s="1146"/>
      <c r="E42" s="1147"/>
      <c r="F42" s="36" t="s">
        <v>488</v>
      </c>
      <c r="G42" s="37" t="s">
        <v>488</v>
      </c>
      <c r="H42" s="37" t="s">
        <v>488</v>
      </c>
      <c r="I42" s="37" t="s">
        <v>488</v>
      </c>
      <c r="J42" s="38" t="s">
        <v>488</v>
      </c>
      <c r="K42" s="22"/>
      <c r="L42" s="22"/>
      <c r="M42" s="22"/>
      <c r="N42" s="22"/>
      <c r="O42" s="22"/>
      <c r="P42" s="22"/>
    </row>
    <row r="43" spans="1:16" ht="39" customHeight="1" thickBot="1" x14ac:dyDescent="0.25">
      <c r="A43" s="22"/>
      <c r="B43" s="40"/>
      <c r="C43" s="1148" t="s">
        <v>542</v>
      </c>
      <c r="D43" s="1149"/>
      <c r="E43" s="1150"/>
      <c r="F43" s="41">
        <v>0.11</v>
      </c>
      <c r="G43" s="42">
        <v>0.16</v>
      </c>
      <c r="H43" s="42">
        <v>0.21</v>
      </c>
      <c r="I43" s="42">
        <v>0</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vGG26Kr3w8Q8tmQVq7VMFGOIwB/GkEnFcHfQJRBjeZB9XaF6Z8bKdolxg1TTGjHoOx1risa35c2k5u06dbrRg==" saltValue="3ACwoFteo+Uh3lxWMOoru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526</v>
      </c>
      <c r="L44" s="56" t="s">
        <v>527</v>
      </c>
      <c r="M44" s="56" t="s">
        <v>528</v>
      </c>
      <c r="N44" s="56" t="s">
        <v>529</v>
      </c>
      <c r="O44" s="57" t="s">
        <v>530</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1388</v>
      </c>
      <c r="L45" s="60">
        <v>1448</v>
      </c>
      <c r="M45" s="60">
        <v>1582</v>
      </c>
      <c r="N45" s="60">
        <v>1662</v>
      </c>
      <c r="O45" s="61">
        <v>1711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488</v>
      </c>
      <c r="L46" s="64" t="s">
        <v>488</v>
      </c>
      <c r="M46" s="64" t="s">
        <v>488</v>
      </c>
      <c r="N46" s="64" t="s">
        <v>488</v>
      </c>
      <c r="O46" s="65" t="s">
        <v>488</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488</v>
      </c>
      <c r="L47" s="64" t="s">
        <v>488</v>
      </c>
      <c r="M47" s="64" t="s">
        <v>488</v>
      </c>
      <c r="N47" s="64" t="s">
        <v>488</v>
      </c>
      <c r="O47" s="65" t="s">
        <v>488</v>
      </c>
      <c r="P47" s="48"/>
      <c r="Q47" s="48"/>
      <c r="R47" s="48"/>
      <c r="S47" s="48"/>
      <c r="T47" s="48"/>
      <c r="U47" s="48"/>
    </row>
    <row r="48" spans="1:21" ht="30.75" customHeight="1" x14ac:dyDescent="0.2">
      <c r="A48" s="48"/>
      <c r="B48" s="1178"/>
      <c r="C48" s="1179"/>
      <c r="D48" s="62"/>
      <c r="E48" s="1155" t="s">
        <v>13</v>
      </c>
      <c r="F48" s="1155"/>
      <c r="G48" s="1155"/>
      <c r="H48" s="1155"/>
      <c r="I48" s="1155"/>
      <c r="J48" s="1156"/>
      <c r="K48" s="63">
        <v>880</v>
      </c>
      <c r="L48" s="64">
        <v>846</v>
      </c>
      <c r="M48" s="64">
        <v>858</v>
      </c>
      <c r="N48" s="64">
        <v>863</v>
      </c>
      <c r="O48" s="65">
        <v>830</v>
      </c>
      <c r="P48" s="48"/>
      <c r="Q48" s="48"/>
      <c r="R48" s="48"/>
      <c r="S48" s="48"/>
      <c r="T48" s="48"/>
      <c r="U48" s="48"/>
    </row>
    <row r="49" spans="1:21" ht="30.75" customHeight="1" x14ac:dyDescent="0.2">
      <c r="A49" s="48"/>
      <c r="B49" s="1178"/>
      <c r="C49" s="1179"/>
      <c r="D49" s="62"/>
      <c r="E49" s="1155" t="s">
        <v>14</v>
      </c>
      <c r="F49" s="1155"/>
      <c r="G49" s="1155"/>
      <c r="H49" s="1155"/>
      <c r="I49" s="1155"/>
      <c r="J49" s="1156"/>
      <c r="K49" s="63">
        <v>16</v>
      </c>
      <c r="L49" s="64">
        <v>25</v>
      </c>
      <c r="M49" s="64">
        <v>42</v>
      </c>
      <c r="N49" s="64">
        <v>41</v>
      </c>
      <c r="O49" s="65">
        <v>43</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488</v>
      </c>
      <c r="L50" s="64" t="s">
        <v>488</v>
      </c>
      <c r="M50" s="64" t="s">
        <v>488</v>
      </c>
      <c r="N50" s="64" t="s">
        <v>488</v>
      </c>
      <c r="O50" s="65" t="s">
        <v>488</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488</v>
      </c>
      <c r="L51" s="64" t="s">
        <v>488</v>
      </c>
      <c r="M51" s="64" t="s">
        <v>488</v>
      </c>
      <c r="N51" s="64" t="s">
        <v>488</v>
      </c>
      <c r="O51" s="65" t="s">
        <v>488</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1817</v>
      </c>
      <c r="L52" s="64">
        <v>1825</v>
      </c>
      <c r="M52" s="64">
        <v>1850</v>
      </c>
      <c r="N52" s="64">
        <v>1873</v>
      </c>
      <c r="O52" s="65">
        <v>1849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467</v>
      </c>
      <c r="L53" s="69">
        <v>494</v>
      </c>
      <c r="M53" s="69">
        <v>632</v>
      </c>
      <c r="N53" s="69">
        <v>693</v>
      </c>
      <c r="O53" s="70">
        <v>735</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t="s">
        <v>488</v>
      </c>
      <c r="L58" s="84" t="s">
        <v>488</v>
      </c>
      <c r="M58" s="84" t="s">
        <v>488</v>
      </c>
      <c r="N58" s="84" t="s">
        <v>488</v>
      </c>
      <c r="O58" s="85" t="s">
        <v>488</v>
      </c>
    </row>
    <row r="59" spans="1:21" ht="31.5" customHeight="1" x14ac:dyDescent="0.2">
      <c r="B59" s="1163"/>
      <c r="C59" s="1164"/>
      <c r="D59" s="1170" t="s">
        <v>26</v>
      </c>
      <c r="E59" s="1171"/>
      <c r="F59" s="1171"/>
      <c r="G59" s="1171"/>
      <c r="H59" s="1171"/>
      <c r="I59" s="1171"/>
      <c r="J59" s="1172"/>
      <c r="K59" s="86" t="s">
        <v>488</v>
      </c>
      <c r="L59" s="87" t="s">
        <v>488</v>
      </c>
      <c r="M59" s="87" t="s">
        <v>488</v>
      </c>
      <c r="N59" s="87" t="s">
        <v>488</v>
      </c>
      <c r="O59" s="88" t="s">
        <v>488</v>
      </c>
    </row>
    <row r="60" spans="1:21" ht="31.5" customHeight="1" thickBot="1" x14ac:dyDescent="0.25">
      <c r="B60" s="1165"/>
      <c r="C60" s="1166"/>
      <c r="D60" s="1173" t="s">
        <v>27</v>
      </c>
      <c r="E60" s="1174"/>
      <c r="F60" s="1174"/>
      <c r="G60" s="1174"/>
      <c r="H60" s="1174"/>
      <c r="I60" s="1174"/>
      <c r="J60" s="1175"/>
      <c r="K60" s="89" t="s">
        <v>488</v>
      </c>
      <c r="L60" s="90" t="s">
        <v>488</v>
      </c>
      <c r="M60" s="90" t="s">
        <v>488</v>
      </c>
      <c r="N60" s="90" t="s">
        <v>488</v>
      </c>
      <c r="O60" s="91" t="s">
        <v>488</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4fjRSEH1Ef/YuyGw+V/j+BWSnu5vho4kPFeW4q5rNURatnHklWbth+7xSa/5KkKlprcHou9m8XkAJUKfr1k+Lg==" saltValue="CmbVmf0GtNC6MFJeVhh6a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526</v>
      </c>
      <c r="J40" s="103" t="s">
        <v>527</v>
      </c>
      <c r="K40" s="103" t="s">
        <v>528</v>
      </c>
      <c r="L40" s="103" t="s">
        <v>529</v>
      </c>
      <c r="M40" s="104" t="s">
        <v>530</v>
      </c>
    </row>
    <row r="41" spans="2:13" ht="27.75" customHeight="1" x14ac:dyDescent="0.2">
      <c r="B41" s="1196" t="s">
        <v>30</v>
      </c>
      <c r="C41" s="1197"/>
      <c r="D41" s="105"/>
      <c r="E41" s="1198" t="s">
        <v>31</v>
      </c>
      <c r="F41" s="1198"/>
      <c r="G41" s="1198"/>
      <c r="H41" s="1199"/>
      <c r="I41" s="343">
        <v>16920</v>
      </c>
      <c r="J41" s="344">
        <v>17328</v>
      </c>
      <c r="K41" s="344">
        <v>17046</v>
      </c>
      <c r="L41" s="344">
        <v>16688</v>
      </c>
      <c r="M41" s="345">
        <v>16934</v>
      </c>
    </row>
    <row r="42" spans="2:13" ht="27.75" customHeight="1" x14ac:dyDescent="0.2">
      <c r="B42" s="1186"/>
      <c r="C42" s="1187"/>
      <c r="D42" s="106"/>
      <c r="E42" s="1190" t="s">
        <v>32</v>
      </c>
      <c r="F42" s="1190"/>
      <c r="G42" s="1190"/>
      <c r="H42" s="1191"/>
      <c r="I42" s="346" t="s">
        <v>488</v>
      </c>
      <c r="J42" s="347" t="s">
        <v>488</v>
      </c>
      <c r="K42" s="347" t="s">
        <v>488</v>
      </c>
      <c r="L42" s="347" t="s">
        <v>488</v>
      </c>
      <c r="M42" s="348" t="s">
        <v>488</v>
      </c>
    </row>
    <row r="43" spans="2:13" ht="27.75" customHeight="1" x14ac:dyDescent="0.2">
      <c r="B43" s="1186"/>
      <c r="C43" s="1187"/>
      <c r="D43" s="106"/>
      <c r="E43" s="1190" t="s">
        <v>33</v>
      </c>
      <c r="F43" s="1190"/>
      <c r="G43" s="1190"/>
      <c r="H43" s="1191"/>
      <c r="I43" s="346">
        <v>10473</v>
      </c>
      <c r="J43" s="347">
        <v>9531</v>
      </c>
      <c r="K43" s="347">
        <v>8998</v>
      </c>
      <c r="L43" s="347">
        <v>8412</v>
      </c>
      <c r="M43" s="348">
        <v>7914</v>
      </c>
    </row>
    <row r="44" spans="2:13" ht="27.75" customHeight="1" x14ac:dyDescent="0.2">
      <c r="B44" s="1186"/>
      <c r="C44" s="1187"/>
      <c r="D44" s="106"/>
      <c r="E44" s="1190" t="s">
        <v>34</v>
      </c>
      <c r="F44" s="1190"/>
      <c r="G44" s="1190"/>
      <c r="H44" s="1191"/>
      <c r="I44" s="346">
        <v>306</v>
      </c>
      <c r="J44" s="347">
        <v>366</v>
      </c>
      <c r="K44" s="347">
        <v>310</v>
      </c>
      <c r="L44" s="347">
        <v>254</v>
      </c>
      <c r="M44" s="348">
        <v>198</v>
      </c>
    </row>
    <row r="45" spans="2:13" ht="27.75" customHeight="1" x14ac:dyDescent="0.2">
      <c r="B45" s="1186"/>
      <c r="C45" s="1187"/>
      <c r="D45" s="106"/>
      <c r="E45" s="1190" t="s">
        <v>35</v>
      </c>
      <c r="F45" s="1190"/>
      <c r="G45" s="1190"/>
      <c r="H45" s="1191"/>
      <c r="I45" s="346">
        <v>2884</v>
      </c>
      <c r="J45" s="347">
        <v>2928</v>
      </c>
      <c r="K45" s="347">
        <v>2918</v>
      </c>
      <c r="L45" s="347">
        <v>2896</v>
      </c>
      <c r="M45" s="348">
        <v>2918</v>
      </c>
    </row>
    <row r="46" spans="2:13" ht="27.75" customHeight="1" x14ac:dyDescent="0.2">
      <c r="B46" s="1186"/>
      <c r="C46" s="1187"/>
      <c r="D46" s="107"/>
      <c r="E46" s="1190" t="s">
        <v>36</v>
      </c>
      <c r="F46" s="1190"/>
      <c r="G46" s="1190"/>
      <c r="H46" s="1191"/>
      <c r="I46" s="346" t="s">
        <v>488</v>
      </c>
      <c r="J46" s="347" t="s">
        <v>488</v>
      </c>
      <c r="K46" s="347" t="s">
        <v>488</v>
      </c>
      <c r="L46" s="347" t="s">
        <v>488</v>
      </c>
      <c r="M46" s="348" t="s">
        <v>488</v>
      </c>
    </row>
    <row r="47" spans="2:13" ht="27.75" customHeight="1" x14ac:dyDescent="0.2">
      <c r="B47" s="1186"/>
      <c r="C47" s="1187"/>
      <c r="D47" s="108"/>
      <c r="E47" s="1200" t="s">
        <v>37</v>
      </c>
      <c r="F47" s="1201"/>
      <c r="G47" s="1201"/>
      <c r="H47" s="1202"/>
      <c r="I47" s="346" t="s">
        <v>488</v>
      </c>
      <c r="J47" s="347" t="s">
        <v>488</v>
      </c>
      <c r="K47" s="347" t="s">
        <v>488</v>
      </c>
      <c r="L47" s="347" t="s">
        <v>488</v>
      </c>
      <c r="M47" s="348" t="s">
        <v>488</v>
      </c>
    </row>
    <row r="48" spans="2:13" ht="27.75" customHeight="1" x14ac:dyDescent="0.2">
      <c r="B48" s="1186"/>
      <c r="C48" s="1187"/>
      <c r="D48" s="106"/>
      <c r="E48" s="1190" t="s">
        <v>38</v>
      </c>
      <c r="F48" s="1190"/>
      <c r="G48" s="1190"/>
      <c r="H48" s="1191"/>
      <c r="I48" s="346" t="s">
        <v>488</v>
      </c>
      <c r="J48" s="347" t="s">
        <v>488</v>
      </c>
      <c r="K48" s="347" t="s">
        <v>488</v>
      </c>
      <c r="L48" s="347" t="s">
        <v>488</v>
      </c>
      <c r="M48" s="348" t="s">
        <v>488</v>
      </c>
    </row>
    <row r="49" spans="2:13" ht="27.75" customHeight="1" x14ac:dyDescent="0.2">
      <c r="B49" s="1188"/>
      <c r="C49" s="1189"/>
      <c r="D49" s="106"/>
      <c r="E49" s="1190" t="s">
        <v>39</v>
      </c>
      <c r="F49" s="1190"/>
      <c r="G49" s="1190"/>
      <c r="H49" s="1191"/>
      <c r="I49" s="346" t="s">
        <v>488</v>
      </c>
      <c r="J49" s="347" t="s">
        <v>488</v>
      </c>
      <c r="K49" s="347" t="s">
        <v>488</v>
      </c>
      <c r="L49" s="347" t="s">
        <v>488</v>
      </c>
      <c r="M49" s="348" t="s">
        <v>488</v>
      </c>
    </row>
    <row r="50" spans="2:13" ht="27.75" customHeight="1" x14ac:dyDescent="0.2">
      <c r="B50" s="1184" t="s">
        <v>40</v>
      </c>
      <c r="C50" s="1185"/>
      <c r="D50" s="109"/>
      <c r="E50" s="1190" t="s">
        <v>41</v>
      </c>
      <c r="F50" s="1190"/>
      <c r="G50" s="1190"/>
      <c r="H50" s="1191"/>
      <c r="I50" s="346">
        <v>3604</v>
      </c>
      <c r="J50" s="347">
        <v>5679</v>
      </c>
      <c r="K50" s="347">
        <v>6152</v>
      </c>
      <c r="L50" s="347">
        <v>6184</v>
      </c>
      <c r="M50" s="348">
        <v>5399</v>
      </c>
    </row>
    <row r="51" spans="2:13" ht="27.75" customHeight="1" x14ac:dyDescent="0.2">
      <c r="B51" s="1186"/>
      <c r="C51" s="1187"/>
      <c r="D51" s="106"/>
      <c r="E51" s="1190" t="s">
        <v>42</v>
      </c>
      <c r="F51" s="1190"/>
      <c r="G51" s="1190"/>
      <c r="H51" s="1191"/>
      <c r="I51" s="346">
        <v>5390</v>
      </c>
      <c r="J51" s="347">
        <v>5118</v>
      </c>
      <c r="K51" s="347">
        <v>4923</v>
      </c>
      <c r="L51" s="347">
        <v>4776</v>
      </c>
      <c r="M51" s="348">
        <v>4567</v>
      </c>
    </row>
    <row r="52" spans="2:13" ht="27.75" customHeight="1" x14ac:dyDescent="0.2">
      <c r="B52" s="1188"/>
      <c r="C52" s="1189"/>
      <c r="D52" s="106"/>
      <c r="E52" s="1190" t="s">
        <v>43</v>
      </c>
      <c r="F52" s="1190"/>
      <c r="G52" s="1190"/>
      <c r="H52" s="1191"/>
      <c r="I52" s="346">
        <v>19442</v>
      </c>
      <c r="J52" s="347">
        <v>19100</v>
      </c>
      <c r="K52" s="347">
        <v>18240</v>
      </c>
      <c r="L52" s="347">
        <v>17418</v>
      </c>
      <c r="M52" s="348">
        <v>16840</v>
      </c>
    </row>
    <row r="53" spans="2:13" ht="27.75" customHeight="1" thickBot="1" x14ac:dyDescent="0.25">
      <c r="B53" s="1192" t="s">
        <v>19</v>
      </c>
      <c r="C53" s="1193"/>
      <c r="D53" s="110"/>
      <c r="E53" s="1194" t="s">
        <v>44</v>
      </c>
      <c r="F53" s="1194"/>
      <c r="G53" s="1194"/>
      <c r="H53" s="1195"/>
      <c r="I53" s="349">
        <v>2147</v>
      </c>
      <c r="J53" s="350">
        <v>257</v>
      </c>
      <c r="K53" s="350">
        <v>-44</v>
      </c>
      <c r="L53" s="350">
        <v>-128</v>
      </c>
      <c r="M53" s="351">
        <v>1158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NeXADf6VNr63ELI8ppjTVZjPEi+uTwm94MyOix6pi1uA12eGD352TM0XObIfjTbWVF+szSw9lFydjOG6Lq7PFA==" saltValue="ZVwh9kbq+w0jVkAF5mRtL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528</v>
      </c>
      <c r="G54" s="119" t="s">
        <v>529</v>
      </c>
      <c r="H54" s="120" t="s">
        <v>530</v>
      </c>
    </row>
    <row r="55" spans="2:8" ht="52.5" customHeight="1" x14ac:dyDescent="0.2">
      <c r="B55" s="121"/>
      <c r="C55" s="1211" t="s">
        <v>46</v>
      </c>
      <c r="D55" s="1211"/>
      <c r="E55" s="1212"/>
      <c r="F55" s="352">
        <v>4499</v>
      </c>
      <c r="G55" s="352">
        <v>4703</v>
      </c>
      <c r="H55" s="353">
        <v>4037</v>
      </c>
    </row>
    <row r="56" spans="2:8" ht="52.5" customHeight="1" x14ac:dyDescent="0.2">
      <c r="B56" s="122"/>
      <c r="C56" s="1213" t="s">
        <v>47</v>
      </c>
      <c r="D56" s="1213"/>
      <c r="E56" s="1214"/>
      <c r="F56" s="354">
        <v>332</v>
      </c>
      <c r="G56" s="354">
        <v>405</v>
      </c>
      <c r="H56" s="355">
        <v>466</v>
      </c>
    </row>
    <row r="57" spans="2:8" ht="53.25" customHeight="1" x14ac:dyDescent="0.2">
      <c r="B57" s="122"/>
      <c r="C57" s="1215" t="s">
        <v>48</v>
      </c>
      <c r="D57" s="1215"/>
      <c r="E57" s="1216"/>
      <c r="F57" s="356">
        <v>666</v>
      </c>
      <c r="G57" s="356">
        <v>612</v>
      </c>
      <c r="H57" s="357">
        <v>504</v>
      </c>
    </row>
    <row r="58" spans="2:8" ht="45.75" customHeight="1" x14ac:dyDescent="0.2">
      <c r="B58" s="123"/>
      <c r="C58" s="1203" t="s">
        <v>558</v>
      </c>
      <c r="D58" s="1204"/>
      <c r="E58" s="1205"/>
      <c r="F58" s="358">
        <v>200</v>
      </c>
      <c r="G58" s="358">
        <v>200</v>
      </c>
      <c r="H58" s="359">
        <v>200</v>
      </c>
    </row>
    <row r="59" spans="2:8" ht="45.75" customHeight="1" x14ac:dyDescent="0.2">
      <c r="B59" s="123"/>
      <c r="C59" s="1203" t="s">
        <v>557</v>
      </c>
      <c r="D59" s="1204"/>
      <c r="E59" s="1205"/>
      <c r="F59" s="358">
        <v>342</v>
      </c>
      <c r="G59" s="358">
        <v>289</v>
      </c>
      <c r="H59" s="359">
        <v>178</v>
      </c>
    </row>
    <row r="60" spans="2:8" ht="45.75" customHeight="1" x14ac:dyDescent="0.2">
      <c r="B60" s="123"/>
      <c r="C60" s="1203" t="s">
        <v>554</v>
      </c>
      <c r="D60" s="1204"/>
      <c r="E60" s="1205"/>
      <c r="F60" s="358">
        <v>77</v>
      </c>
      <c r="G60" s="358">
        <v>77</v>
      </c>
      <c r="H60" s="359">
        <v>77</v>
      </c>
    </row>
    <row r="61" spans="2:8" ht="45.75" customHeight="1" x14ac:dyDescent="0.2">
      <c r="B61" s="123"/>
      <c r="C61" s="1203" t="s">
        <v>555</v>
      </c>
      <c r="D61" s="1204"/>
      <c r="E61" s="1205"/>
      <c r="F61" s="358">
        <v>21</v>
      </c>
      <c r="G61" s="358">
        <v>22</v>
      </c>
      <c r="H61" s="359">
        <v>23</v>
      </c>
    </row>
    <row r="62" spans="2:8" ht="45.75" customHeight="1" thickBot="1" x14ac:dyDescent="0.25">
      <c r="B62" s="124"/>
      <c r="C62" s="1206" t="s">
        <v>556</v>
      </c>
      <c r="D62" s="1207"/>
      <c r="E62" s="1208"/>
      <c r="F62" s="360">
        <v>19</v>
      </c>
      <c r="G62" s="360">
        <v>19</v>
      </c>
      <c r="H62" s="361">
        <v>19</v>
      </c>
    </row>
    <row r="63" spans="2:8" ht="52.5" customHeight="1" thickBot="1" x14ac:dyDescent="0.25">
      <c r="B63" s="125"/>
      <c r="C63" s="1209" t="s">
        <v>49</v>
      </c>
      <c r="D63" s="1209"/>
      <c r="E63" s="1210"/>
      <c r="F63" s="362">
        <v>5497</v>
      </c>
      <c r="G63" s="362">
        <v>5721</v>
      </c>
      <c r="H63" s="363">
        <v>5007</v>
      </c>
    </row>
    <row r="64" spans="2:8" ht="13" x14ac:dyDescent="0.2"/>
  </sheetData>
  <sheetProtection algorithmName="SHA-512" hashValue="SaIxRHNnlmnwxAMrWTt2vBMRNGyA3sRyxE+KaifKZCGP9lhA8RjmuBiYOQnG1aCxPOXDNSJPNH3OV5s6EKVESA==" saltValue="PcaI8u8aambSF3YTw2Sz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2" customWidth="1"/>
    <col min="2" max="8" width="13.36328125" style="132" customWidth="1"/>
    <col min="9" max="16384" width="11.08984375" style="132"/>
  </cols>
  <sheetData>
    <row r="1" spans="1:8" x14ac:dyDescent="0.2">
      <c r="A1" s="126"/>
      <c r="B1" s="127"/>
      <c r="C1" s="128"/>
      <c r="D1" s="129"/>
      <c r="E1" s="130"/>
      <c r="F1" s="130"/>
      <c r="G1" s="130"/>
      <c r="H1" s="131"/>
    </row>
    <row r="2" spans="1:8" x14ac:dyDescent="0.2">
      <c r="A2" s="133"/>
      <c r="B2" s="134"/>
      <c r="C2" s="135"/>
      <c r="D2" s="136" t="s">
        <v>50</v>
      </c>
      <c r="E2" s="137"/>
      <c r="F2" s="138" t="s">
        <v>525</v>
      </c>
      <c r="G2" s="139"/>
      <c r="H2" s="140"/>
    </row>
    <row r="3" spans="1:8" x14ac:dyDescent="0.2">
      <c r="A3" s="136" t="s">
        <v>518</v>
      </c>
      <c r="B3" s="141"/>
      <c r="C3" s="142"/>
      <c r="D3" s="143">
        <v>23335</v>
      </c>
      <c r="E3" s="144"/>
      <c r="F3" s="145">
        <v>63812</v>
      </c>
      <c r="G3" s="146"/>
      <c r="H3" s="147"/>
    </row>
    <row r="4" spans="1:8" x14ac:dyDescent="0.2">
      <c r="A4" s="148"/>
      <c r="B4" s="149"/>
      <c r="C4" s="150"/>
      <c r="D4" s="151">
        <v>8137</v>
      </c>
      <c r="E4" s="152"/>
      <c r="F4" s="153">
        <v>33848</v>
      </c>
      <c r="G4" s="154"/>
      <c r="H4" s="155"/>
    </row>
    <row r="5" spans="1:8" x14ac:dyDescent="0.2">
      <c r="A5" s="136" t="s">
        <v>520</v>
      </c>
      <c r="B5" s="141"/>
      <c r="C5" s="142"/>
      <c r="D5" s="143">
        <v>24804</v>
      </c>
      <c r="E5" s="144"/>
      <c r="F5" s="145">
        <v>45945</v>
      </c>
      <c r="G5" s="146"/>
      <c r="H5" s="147"/>
    </row>
    <row r="6" spans="1:8" x14ac:dyDescent="0.2">
      <c r="A6" s="148"/>
      <c r="B6" s="149"/>
      <c r="C6" s="150"/>
      <c r="D6" s="151">
        <v>8054</v>
      </c>
      <c r="E6" s="152"/>
      <c r="F6" s="153">
        <v>25180</v>
      </c>
      <c r="G6" s="154"/>
      <c r="H6" s="155"/>
    </row>
    <row r="7" spans="1:8" x14ac:dyDescent="0.2">
      <c r="A7" s="136" t="s">
        <v>521</v>
      </c>
      <c r="B7" s="141"/>
      <c r="C7" s="142"/>
      <c r="D7" s="143">
        <v>38616</v>
      </c>
      <c r="E7" s="144"/>
      <c r="F7" s="145">
        <v>44475</v>
      </c>
      <c r="G7" s="146"/>
      <c r="H7" s="147"/>
    </row>
    <row r="8" spans="1:8" x14ac:dyDescent="0.2">
      <c r="A8" s="148"/>
      <c r="B8" s="149"/>
      <c r="C8" s="150"/>
      <c r="D8" s="151">
        <v>19961</v>
      </c>
      <c r="E8" s="152"/>
      <c r="F8" s="153">
        <v>24780</v>
      </c>
      <c r="G8" s="154"/>
      <c r="H8" s="155"/>
    </row>
    <row r="9" spans="1:8" x14ac:dyDescent="0.2">
      <c r="A9" s="136" t="s">
        <v>522</v>
      </c>
      <c r="B9" s="141"/>
      <c r="C9" s="142"/>
      <c r="D9" s="143">
        <v>38087</v>
      </c>
      <c r="E9" s="144"/>
      <c r="F9" s="145">
        <v>45982</v>
      </c>
      <c r="G9" s="146"/>
      <c r="H9" s="147"/>
    </row>
    <row r="10" spans="1:8" x14ac:dyDescent="0.2">
      <c r="A10" s="148"/>
      <c r="B10" s="149"/>
      <c r="C10" s="150"/>
      <c r="D10" s="151">
        <v>16322</v>
      </c>
      <c r="E10" s="152"/>
      <c r="F10" s="153">
        <v>25583</v>
      </c>
      <c r="G10" s="154"/>
      <c r="H10" s="155"/>
    </row>
    <row r="11" spans="1:8" x14ac:dyDescent="0.2">
      <c r="A11" s="136" t="s">
        <v>523</v>
      </c>
      <c r="B11" s="141"/>
      <c r="C11" s="142"/>
      <c r="D11" s="143">
        <v>51213</v>
      </c>
      <c r="E11" s="144"/>
      <c r="F11" s="145">
        <v>50538</v>
      </c>
      <c r="G11" s="146"/>
      <c r="H11" s="147"/>
    </row>
    <row r="12" spans="1:8" x14ac:dyDescent="0.2">
      <c r="A12" s="148"/>
      <c r="B12" s="149"/>
      <c r="C12" s="156"/>
      <c r="D12" s="151">
        <v>30883</v>
      </c>
      <c r="E12" s="152"/>
      <c r="F12" s="153">
        <v>29053</v>
      </c>
      <c r="G12" s="154"/>
      <c r="H12" s="155"/>
    </row>
    <row r="13" spans="1:8" x14ac:dyDescent="0.2">
      <c r="A13" s="136"/>
      <c r="B13" s="141"/>
      <c r="C13" s="157"/>
      <c r="D13" s="158">
        <v>35211</v>
      </c>
      <c r="E13" s="159"/>
      <c r="F13" s="160">
        <v>50150</v>
      </c>
      <c r="G13" s="161"/>
      <c r="H13" s="147"/>
    </row>
    <row r="14" spans="1:8" x14ac:dyDescent="0.2">
      <c r="A14" s="148"/>
      <c r="B14" s="149"/>
      <c r="C14" s="150"/>
      <c r="D14" s="151">
        <v>16671</v>
      </c>
      <c r="E14" s="152"/>
      <c r="F14" s="153">
        <v>27689</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8.2100000000000009</v>
      </c>
      <c r="C19" s="162">
        <f>ROUND(VALUE(SUBSTITUTE(実質収支比率等に係る経年分析!G$48,"▲","-")),2)</f>
        <v>7.16</v>
      </c>
      <c r="D19" s="162">
        <f>ROUND(VALUE(SUBSTITUTE(実質収支比率等に係る経年分析!H$48,"▲","-")),2)</f>
        <v>10.94</v>
      </c>
      <c r="E19" s="162">
        <f>ROUND(VALUE(SUBSTITUTE(実質収支比率等に係る経年分析!I$48,"▲","-")),2)</f>
        <v>8.84</v>
      </c>
      <c r="F19" s="162">
        <f>ROUND(VALUE(SUBSTITUTE(実質収支比率等に係る経年分析!J$48,"▲","-")),2)</f>
        <v>10.61</v>
      </c>
    </row>
    <row r="20" spans="1:11" x14ac:dyDescent="0.2">
      <c r="A20" s="162" t="s">
        <v>53</v>
      </c>
      <c r="B20" s="162">
        <f>ROUND(VALUE(SUBSTITUTE(実質収支比率等に係る経年分析!F$47,"▲","-")),2)</f>
        <v>18.28</v>
      </c>
      <c r="C20" s="162">
        <f>ROUND(VALUE(SUBSTITUTE(実質収支比率等に係る経年分析!G$47,"▲","-")),2)</f>
        <v>28.18</v>
      </c>
      <c r="D20" s="162">
        <f>ROUND(VALUE(SUBSTITUTE(実質収支比率等に係る経年分析!H$47,"▲","-")),2)</f>
        <v>32.56</v>
      </c>
      <c r="E20" s="162">
        <f>ROUND(VALUE(SUBSTITUTE(実質収支比率等に係る経年分析!I$47,"▲","-")),2)</f>
        <v>33.76</v>
      </c>
      <c r="F20" s="162">
        <f>ROUND(VALUE(SUBSTITUTE(実質収支比率等に係る経年分析!J$47,"▲","-")),2)</f>
        <v>28.29</v>
      </c>
    </row>
    <row r="21" spans="1:11" x14ac:dyDescent="0.2">
      <c r="A21" s="162" t="s">
        <v>54</v>
      </c>
      <c r="B21" s="162">
        <f>IF(ISNUMBER(VALUE(SUBSTITUTE(実質収支比率等に係る経年分析!F$49,"▲","-"))),ROUND(VALUE(SUBSTITUTE(実質収支比率等に係る経年分析!F$49,"▲","-")),2),NA())</f>
        <v>6.25</v>
      </c>
      <c r="C21" s="162">
        <f>IF(ISNUMBER(VALUE(SUBSTITUTE(実質収支比率等に係る経年分析!G$49,"▲","-"))),ROUND(VALUE(SUBSTITUTE(実質収支比率等に係る経年分析!G$49,"▲","-")),2),NA())</f>
        <v>10.199999999999999</v>
      </c>
      <c r="D21" s="162">
        <f>IF(ISNUMBER(VALUE(SUBSTITUTE(実質収支比率等に係る経年分析!H$49,"▲","-"))),ROUND(VALUE(SUBSTITUTE(実質収支比率等に係る経年分析!H$49,"▲","-")),2),NA())</f>
        <v>7.52</v>
      </c>
      <c r="E21" s="162">
        <f>IF(ISNUMBER(VALUE(SUBSTITUTE(実質収支比率等に係る経年分析!I$49,"▲","-"))),ROUND(VALUE(SUBSTITUTE(実質収支比率等に係る経年分析!I$49,"▲","-")),2),NA())</f>
        <v>-0.54</v>
      </c>
      <c r="F21" s="162">
        <f>IF(ISNUMBER(VALUE(SUBSTITUTE(実質収支比率等に係る経年分析!J$49,"▲","-"))),ROUND(VALUE(SUBSTITUTE(実質収支比率等に係る経年分析!J$49,"▲","-")),2),NA())</f>
        <v>-2.69</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0.11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0.16</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0.21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コミュニティ・プラント事業特別会計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2">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0.13</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2">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0.72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0.28000000000000003</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0.42</v>
      </c>
    </row>
    <row r="32" spans="1:11" x14ac:dyDescent="0.2">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1.54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1.39</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1.71</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1.4</v>
      </c>
    </row>
    <row r="33" spans="1:16" x14ac:dyDescent="0.2">
      <c r="A33" s="163" t="str">
        <f>IF(連結実質赤字比率に係る赤字・黒字の構成分析!C$37="",NA(),連結実質赤字比率に係る赤字・黒字の構成分析!C$37)</f>
        <v>津島市民病院事業会計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7.43</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10.27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11.44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5.95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1.83</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3.27</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3.48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2.88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1.83</v>
      </c>
    </row>
    <row r="35" spans="1:16" x14ac:dyDescent="0.2">
      <c r="A35" s="163" t="str">
        <f>IF(連結実質赤字比率に係る赤字・黒字の構成分析!C$35="",NA(),連結実質赤字比率に係る赤字・黒字の構成分析!C$35)</f>
        <v>上水道事業会計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9.07</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9.06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8.7100000000000009</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8.74</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8.18</v>
      </c>
    </row>
    <row r="36" spans="1:16" x14ac:dyDescent="0.2">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8.09</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10.72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8.84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10.6</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1817</v>
      </c>
      <c r="E42" s="164"/>
      <c r="F42" s="164"/>
      <c r="G42" s="164">
        <f>'実質公債費比率（分子）の構造'!L$52</f>
        <v>1825</v>
      </c>
      <c r="H42" s="164"/>
      <c r="I42" s="164"/>
      <c r="J42" s="164">
        <f>'実質公債費比率（分子）の構造'!M$52</f>
        <v>1850</v>
      </c>
      <c r="K42" s="164"/>
      <c r="L42" s="164"/>
      <c r="M42" s="164">
        <f>'実質公債費比率（分子）の構造'!N$52</f>
        <v>1873</v>
      </c>
      <c r="N42" s="164"/>
      <c r="O42" s="164"/>
      <c r="P42" s="164">
        <f>'実質公債費比率（分子）の構造'!O$52</f>
        <v>1849</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2">
      <c r="A45" s="164" t="s">
        <v>63</v>
      </c>
      <c r="B45" s="164">
        <f>'実質公債費比率（分子）の構造'!K$49</f>
        <v>16</v>
      </c>
      <c r="C45" s="164"/>
      <c r="D45" s="164"/>
      <c r="E45" s="164">
        <f>'実質公債費比率（分子）の構造'!L$49</f>
        <v>25</v>
      </c>
      <c r="F45" s="164"/>
      <c r="G45" s="164"/>
      <c r="H45" s="164">
        <f>'実質公債費比率（分子）の構造'!M$49</f>
        <v>42</v>
      </c>
      <c r="I45" s="164"/>
      <c r="J45" s="164"/>
      <c r="K45" s="164">
        <f>'実質公債費比率（分子）の構造'!N$49</f>
        <v>41</v>
      </c>
      <c r="L45" s="164"/>
      <c r="M45" s="164"/>
      <c r="N45" s="164">
        <f>'実質公債費比率（分子）の構造'!O$49</f>
        <v>43</v>
      </c>
      <c r="O45" s="164"/>
      <c r="P45" s="164"/>
    </row>
    <row r="46" spans="1:16" x14ac:dyDescent="0.2">
      <c r="A46" s="164" t="s">
        <v>64</v>
      </c>
      <c r="B46" s="164">
        <f>'実質公債費比率（分子）の構造'!K$48</f>
        <v>880</v>
      </c>
      <c r="C46" s="164"/>
      <c r="D46" s="164"/>
      <c r="E46" s="164">
        <f>'実質公債費比率（分子）の構造'!L$48</f>
        <v>846</v>
      </c>
      <c r="F46" s="164"/>
      <c r="G46" s="164"/>
      <c r="H46" s="164">
        <f>'実質公債費比率（分子）の構造'!M$48</f>
        <v>858</v>
      </c>
      <c r="I46" s="164"/>
      <c r="J46" s="164"/>
      <c r="K46" s="164">
        <f>'実質公債費比率（分子）の構造'!N$48</f>
        <v>863</v>
      </c>
      <c r="L46" s="164"/>
      <c r="M46" s="164"/>
      <c r="N46" s="164">
        <f>'実質公債費比率（分子）の構造'!O$48</f>
        <v>830</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1388</v>
      </c>
      <c r="C49" s="164"/>
      <c r="D49" s="164"/>
      <c r="E49" s="164">
        <f>'実質公債費比率（分子）の構造'!L$45</f>
        <v>1448</v>
      </c>
      <c r="F49" s="164"/>
      <c r="G49" s="164"/>
      <c r="H49" s="164">
        <f>'実質公債費比率（分子）の構造'!M$45</f>
        <v>1582</v>
      </c>
      <c r="I49" s="164"/>
      <c r="J49" s="164"/>
      <c r="K49" s="164">
        <f>'実質公債費比率（分子）の構造'!N$45</f>
        <v>1662</v>
      </c>
      <c r="L49" s="164"/>
      <c r="M49" s="164"/>
      <c r="N49" s="164">
        <f>'実質公債費比率（分子）の構造'!O$45</f>
        <v>1711</v>
      </c>
      <c r="O49" s="164"/>
      <c r="P49" s="164"/>
    </row>
    <row r="50" spans="1:16" x14ac:dyDescent="0.2">
      <c r="A50" s="164" t="s">
        <v>67</v>
      </c>
      <c r="B50" s="164" t="e">
        <f>NA()</f>
        <v>#N/A</v>
      </c>
      <c r="C50" s="164">
        <f>IF(ISNUMBER('実質公債費比率（分子）の構造'!K$53),'実質公債費比率（分子）の構造'!K$53,NA())</f>
        <v>467</v>
      </c>
      <c r="D50" s="164" t="e">
        <f>NA()</f>
        <v>#N/A</v>
      </c>
      <c r="E50" s="164" t="e">
        <f>NA()</f>
        <v>#N/A</v>
      </c>
      <c r="F50" s="164">
        <f>IF(ISNUMBER('実質公債費比率（分子）の構造'!L$53),'実質公債費比率（分子）の構造'!L$53,NA())</f>
        <v>494</v>
      </c>
      <c r="G50" s="164" t="e">
        <f>NA()</f>
        <v>#N/A</v>
      </c>
      <c r="H50" s="164" t="e">
        <f>NA()</f>
        <v>#N/A</v>
      </c>
      <c r="I50" s="164">
        <f>IF(ISNUMBER('実質公債費比率（分子）の構造'!M$53),'実質公債費比率（分子）の構造'!M$53,NA())</f>
        <v>632</v>
      </c>
      <c r="J50" s="164" t="e">
        <f>NA()</f>
        <v>#N/A</v>
      </c>
      <c r="K50" s="164" t="e">
        <f>NA()</f>
        <v>#N/A</v>
      </c>
      <c r="L50" s="164">
        <f>IF(ISNUMBER('実質公債費比率（分子）の構造'!N$53),'実質公債費比率（分子）の構造'!N$53,NA())</f>
        <v>693</v>
      </c>
      <c r="M50" s="164" t="e">
        <f>NA()</f>
        <v>#N/A</v>
      </c>
      <c r="N50" s="164" t="e">
        <f>NA()</f>
        <v>#N/A</v>
      </c>
      <c r="O50" s="164">
        <f>IF(ISNUMBER('実質公債費比率（分子）の構造'!O$53),'実質公債費比率（分子）の構造'!O$53,NA())</f>
        <v>735</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19442</v>
      </c>
      <c r="E56" s="163"/>
      <c r="F56" s="163"/>
      <c r="G56" s="163">
        <f>'将来負担比率（分子）の構造'!J$52</f>
        <v>19100</v>
      </c>
      <c r="H56" s="163"/>
      <c r="I56" s="163"/>
      <c r="J56" s="163">
        <f>'将来負担比率（分子）の構造'!K$52</f>
        <v>18240</v>
      </c>
      <c r="K56" s="163"/>
      <c r="L56" s="163"/>
      <c r="M56" s="163">
        <f>'将来負担比率（分子）の構造'!L$52</f>
        <v>17418</v>
      </c>
      <c r="N56" s="163"/>
      <c r="O56" s="163"/>
      <c r="P56" s="163">
        <f>'将来負担比率（分子）の構造'!M$52</f>
        <v>16840</v>
      </c>
    </row>
    <row r="57" spans="1:16" x14ac:dyDescent="0.2">
      <c r="A57" s="163" t="s">
        <v>42</v>
      </c>
      <c r="B57" s="163"/>
      <c r="C57" s="163"/>
      <c r="D57" s="163">
        <f>'将来負担比率（分子）の構造'!I$51</f>
        <v>5390</v>
      </c>
      <c r="E57" s="163"/>
      <c r="F57" s="163"/>
      <c r="G57" s="163">
        <f>'将来負担比率（分子）の構造'!J$51</f>
        <v>5118</v>
      </c>
      <c r="H57" s="163"/>
      <c r="I57" s="163"/>
      <c r="J57" s="163">
        <f>'将来負担比率（分子）の構造'!K$51</f>
        <v>4923</v>
      </c>
      <c r="K57" s="163"/>
      <c r="L57" s="163"/>
      <c r="M57" s="163">
        <f>'将来負担比率（分子）の構造'!L$51</f>
        <v>4776</v>
      </c>
      <c r="N57" s="163"/>
      <c r="O57" s="163"/>
      <c r="P57" s="163">
        <f>'将来負担比率（分子）の構造'!M$51</f>
        <v>4567</v>
      </c>
    </row>
    <row r="58" spans="1:16" x14ac:dyDescent="0.2">
      <c r="A58" s="163" t="s">
        <v>41</v>
      </c>
      <c r="B58" s="163"/>
      <c r="C58" s="163"/>
      <c r="D58" s="163">
        <f>'将来負担比率（分子）の構造'!I$50</f>
        <v>3604</v>
      </c>
      <c r="E58" s="163"/>
      <c r="F58" s="163"/>
      <c r="G58" s="163">
        <f>'将来負担比率（分子）の構造'!J$50</f>
        <v>5679</v>
      </c>
      <c r="H58" s="163"/>
      <c r="I58" s="163"/>
      <c r="J58" s="163">
        <f>'将来負担比率（分子）の構造'!K$50</f>
        <v>6152</v>
      </c>
      <c r="K58" s="163"/>
      <c r="L58" s="163"/>
      <c r="M58" s="163">
        <f>'将来負担比率（分子）の構造'!L$50</f>
        <v>6184</v>
      </c>
      <c r="N58" s="163"/>
      <c r="O58" s="163"/>
      <c r="P58" s="163">
        <f>'将来負担比率（分子）の構造'!M$50</f>
        <v>5399</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2884</v>
      </c>
      <c r="C62" s="163"/>
      <c r="D62" s="163"/>
      <c r="E62" s="163">
        <f>'将来負担比率（分子）の構造'!J$45</f>
        <v>2928</v>
      </c>
      <c r="F62" s="163"/>
      <c r="G62" s="163"/>
      <c r="H62" s="163">
        <f>'将来負担比率（分子）の構造'!K$45</f>
        <v>2918</v>
      </c>
      <c r="I62" s="163"/>
      <c r="J62" s="163"/>
      <c r="K62" s="163">
        <f>'将来負担比率（分子）の構造'!L$45</f>
        <v>2896</v>
      </c>
      <c r="L62" s="163"/>
      <c r="M62" s="163"/>
      <c r="N62" s="163">
        <f>'将来負担比率（分子）の構造'!M$45</f>
        <v>2918</v>
      </c>
      <c r="O62" s="163"/>
      <c r="P62" s="163"/>
    </row>
    <row r="63" spans="1:16" x14ac:dyDescent="0.2">
      <c r="A63" s="163" t="s">
        <v>34</v>
      </c>
      <c r="B63" s="163">
        <f>'将来負担比率（分子）の構造'!I$44</f>
        <v>306</v>
      </c>
      <c r="C63" s="163"/>
      <c r="D63" s="163"/>
      <c r="E63" s="163">
        <f>'将来負担比率（分子）の構造'!J$44</f>
        <v>366</v>
      </c>
      <c r="F63" s="163"/>
      <c r="G63" s="163"/>
      <c r="H63" s="163">
        <f>'将来負担比率（分子）の構造'!K$44</f>
        <v>310</v>
      </c>
      <c r="I63" s="163"/>
      <c r="J63" s="163"/>
      <c r="K63" s="163">
        <f>'将来負担比率（分子）の構造'!L$44</f>
        <v>254</v>
      </c>
      <c r="L63" s="163"/>
      <c r="M63" s="163"/>
      <c r="N63" s="163">
        <f>'将来負担比率（分子）の構造'!M$44</f>
        <v>198</v>
      </c>
      <c r="O63" s="163"/>
      <c r="P63" s="163"/>
    </row>
    <row r="64" spans="1:16" x14ac:dyDescent="0.2">
      <c r="A64" s="163" t="s">
        <v>33</v>
      </c>
      <c r="B64" s="163">
        <f>'将来負担比率（分子）の構造'!I$43</f>
        <v>10473</v>
      </c>
      <c r="C64" s="163"/>
      <c r="D64" s="163"/>
      <c r="E64" s="163">
        <f>'将来負担比率（分子）の構造'!J$43</f>
        <v>9531</v>
      </c>
      <c r="F64" s="163"/>
      <c r="G64" s="163"/>
      <c r="H64" s="163">
        <f>'将来負担比率（分子）の構造'!K$43</f>
        <v>8998</v>
      </c>
      <c r="I64" s="163"/>
      <c r="J64" s="163"/>
      <c r="K64" s="163">
        <f>'将来負担比率（分子）の構造'!L$43</f>
        <v>8412</v>
      </c>
      <c r="L64" s="163"/>
      <c r="M64" s="163"/>
      <c r="N64" s="163">
        <f>'将来負担比率（分子）の構造'!M$43</f>
        <v>7914</v>
      </c>
      <c r="O64" s="163"/>
      <c r="P64" s="163"/>
    </row>
    <row r="65" spans="1:16" x14ac:dyDescent="0.2">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2">
      <c r="A66" s="163" t="s">
        <v>31</v>
      </c>
      <c r="B66" s="163">
        <f>'将来負担比率（分子）の構造'!I$41</f>
        <v>16920</v>
      </c>
      <c r="C66" s="163"/>
      <c r="D66" s="163"/>
      <c r="E66" s="163">
        <f>'将来負担比率（分子）の構造'!J$41</f>
        <v>17328</v>
      </c>
      <c r="F66" s="163"/>
      <c r="G66" s="163"/>
      <c r="H66" s="163">
        <f>'将来負担比率（分子）の構造'!K$41</f>
        <v>17046</v>
      </c>
      <c r="I66" s="163"/>
      <c r="J66" s="163"/>
      <c r="K66" s="163">
        <f>'将来負担比率（分子）の構造'!L$41</f>
        <v>16688</v>
      </c>
      <c r="L66" s="163"/>
      <c r="M66" s="163"/>
      <c r="N66" s="163">
        <f>'将来負担比率（分子）の構造'!M$41</f>
        <v>16934</v>
      </c>
      <c r="O66" s="163"/>
      <c r="P66" s="163"/>
    </row>
    <row r="67" spans="1:16" x14ac:dyDescent="0.2">
      <c r="A67" s="163" t="s">
        <v>71</v>
      </c>
      <c r="B67" s="163" t="e">
        <f>NA()</f>
        <v>#N/A</v>
      </c>
      <c r="C67" s="163">
        <f>IF(ISNUMBER('将来負担比率（分子）の構造'!I$53), IF('将来負担比率（分子）の構造'!I$53 &lt; 0, 0, '将来負担比率（分子）の構造'!I$53), NA())</f>
        <v>2147</v>
      </c>
      <c r="D67" s="163" t="e">
        <f>NA()</f>
        <v>#N/A</v>
      </c>
      <c r="E67" s="163" t="e">
        <f>NA()</f>
        <v>#N/A</v>
      </c>
      <c r="F67" s="163">
        <f>IF(ISNUMBER('将来負担比率（分子）の構造'!J$53), IF('将来負担比率（分子）の構造'!J$53 &lt; 0, 0, '将来負担比率（分子）の構造'!J$53), NA())</f>
        <v>257</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1158</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4499</v>
      </c>
      <c r="C72" s="167">
        <f>基金残高に係る経年分析!G55</f>
        <v>4703</v>
      </c>
      <c r="D72" s="167">
        <f>基金残高に係る経年分析!H55</f>
        <v>4037</v>
      </c>
    </row>
    <row r="73" spans="1:16" x14ac:dyDescent="0.2">
      <c r="A73" s="166" t="s">
        <v>74</v>
      </c>
      <c r="B73" s="167">
        <f>基金残高に係る経年分析!F56</f>
        <v>332</v>
      </c>
      <c r="C73" s="167">
        <f>基金残高に係る経年分析!G56</f>
        <v>405</v>
      </c>
      <c r="D73" s="167">
        <f>基金残高に係る経年分析!H56</f>
        <v>466</v>
      </c>
    </row>
    <row r="74" spans="1:16" x14ac:dyDescent="0.2">
      <c r="A74" s="166" t="s">
        <v>75</v>
      </c>
      <c r="B74" s="167">
        <f>基金残高に係る経年分析!F57</f>
        <v>666</v>
      </c>
      <c r="C74" s="167">
        <f>基金残高に係る経年分析!G57</f>
        <v>612</v>
      </c>
      <c r="D74" s="167">
        <f>基金残高に係る経年分析!H57</f>
        <v>504</v>
      </c>
    </row>
  </sheetData>
  <sheetProtection algorithmName="SHA-512" hashValue="zuud4s/P9SZ+qgHS0KqlYunpQHNYYATthWnb2eJzELo9o9u4nDDHUmmpSRXrjAq7uU7NECwwku8HGoFih9NUBQ==" saltValue="xBd2qTNyPOTULx/sXsa8w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02" customWidth="1"/>
    <col min="2" max="2" width="2.36328125" style="202" customWidth="1"/>
    <col min="3" max="16" width="2.6328125" style="202" customWidth="1"/>
    <col min="17" max="17" width="2.36328125" style="202" customWidth="1"/>
    <col min="18" max="95" width="1.6328125" style="202" customWidth="1"/>
    <col min="96" max="133" width="1.6328125" style="214" customWidth="1"/>
    <col min="134" max="143" width="1.6328125" style="202" customWidth="1"/>
    <col min="144" max="16384" width="0" style="202" hidden="1"/>
  </cols>
  <sheetData>
    <row r="1" spans="2:143" ht="22.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8660586</v>
      </c>
      <c r="S5" s="677"/>
      <c r="T5" s="677"/>
      <c r="U5" s="677"/>
      <c r="V5" s="677"/>
      <c r="W5" s="677"/>
      <c r="X5" s="677"/>
      <c r="Y5" s="702"/>
      <c r="Z5" s="715">
        <v>31</v>
      </c>
      <c r="AA5" s="715"/>
      <c r="AB5" s="715"/>
      <c r="AC5" s="715"/>
      <c r="AD5" s="716">
        <v>8218645</v>
      </c>
      <c r="AE5" s="716"/>
      <c r="AF5" s="716"/>
      <c r="AG5" s="716"/>
      <c r="AH5" s="716"/>
      <c r="AI5" s="716"/>
      <c r="AJ5" s="716"/>
      <c r="AK5" s="716"/>
      <c r="AL5" s="703">
        <v>56.1</v>
      </c>
      <c r="AM5" s="685"/>
      <c r="AN5" s="685"/>
      <c r="AO5" s="704"/>
      <c r="AP5" s="679" t="s">
        <v>216</v>
      </c>
      <c r="AQ5" s="680"/>
      <c r="AR5" s="680"/>
      <c r="AS5" s="680"/>
      <c r="AT5" s="680"/>
      <c r="AU5" s="680"/>
      <c r="AV5" s="680"/>
      <c r="AW5" s="680"/>
      <c r="AX5" s="680"/>
      <c r="AY5" s="680"/>
      <c r="AZ5" s="680"/>
      <c r="BA5" s="680"/>
      <c r="BB5" s="680"/>
      <c r="BC5" s="680"/>
      <c r="BD5" s="680"/>
      <c r="BE5" s="680"/>
      <c r="BF5" s="681"/>
      <c r="BG5" s="621">
        <v>8218645</v>
      </c>
      <c r="BH5" s="622"/>
      <c r="BI5" s="622"/>
      <c r="BJ5" s="622"/>
      <c r="BK5" s="622"/>
      <c r="BL5" s="622"/>
      <c r="BM5" s="622"/>
      <c r="BN5" s="623"/>
      <c r="BO5" s="659">
        <v>94.9</v>
      </c>
      <c r="BP5" s="659"/>
      <c r="BQ5" s="659"/>
      <c r="BR5" s="659"/>
      <c r="BS5" s="660">
        <v>51454</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171585</v>
      </c>
      <c r="S6" s="622"/>
      <c r="T6" s="622"/>
      <c r="U6" s="622"/>
      <c r="V6" s="622"/>
      <c r="W6" s="622"/>
      <c r="X6" s="622"/>
      <c r="Y6" s="623"/>
      <c r="Z6" s="659">
        <v>0.6</v>
      </c>
      <c r="AA6" s="659"/>
      <c r="AB6" s="659"/>
      <c r="AC6" s="659"/>
      <c r="AD6" s="660">
        <v>171585</v>
      </c>
      <c r="AE6" s="660"/>
      <c r="AF6" s="660"/>
      <c r="AG6" s="660"/>
      <c r="AH6" s="660"/>
      <c r="AI6" s="660"/>
      <c r="AJ6" s="660"/>
      <c r="AK6" s="660"/>
      <c r="AL6" s="624">
        <v>1.2</v>
      </c>
      <c r="AM6" s="625"/>
      <c r="AN6" s="625"/>
      <c r="AO6" s="661"/>
      <c r="AP6" s="618" t="s">
        <v>221</v>
      </c>
      <c r="AQ6" s="619"/>
      <c r="AR6" s="619"/>
      <c r="AS6" s="619"/>
      <c r="AT6" s="619"/>
      <c r="AU6" s="619"/>
      <c r="AV6" s="619"/>
      <c r="AW6" s="619"/>
      <c r="AX6" s="619"/>
      <c r="AY6" s="619"/>
      <c r="AZ6" s="619"/>
      <c r="BA6" s="619"/>
      <c r="BB6" s="619"/>
      <c r="BC6" s="619"/>
      <c r="BD6" s="619"/>
      <c r="BE6" s="619"/>
      <c r="BF6" s="620"/>
      <c r="BG6" s="621">
        <v>8218645</v>
      </c>
      <c r="BH6" s="622"/>
      <c r="BI6" s="622"/>
      <c r="BJ6" s="622"/>
      <c r="BK6" s="622"/>
      <c r="BL6" s="622"/>
      <c r="BM6" s="622"/>
      <c r="BN6" s="623"/>
      <c r="BO6" s="659">
        <v>94.9</v>
      </c>
      <c r="BP6" s="659"/>
      <c r="BQ6" s="659"/>
      <c r="BR6" s="659"/>
      <c r="BS6" s="660">
        <v>51454</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219382</v>
      </c>
      <c r="CS6" s="622"/>
      <c r="CT6" s="622"/>
      <c r="CU6" s="622"/>
      <c r="CV6" s="622"/>
      <c r="CW6" s="622"/>
      <c r="CX6" s="622"/>
      <c r="CY6" s="623"/>
      <c r="CZ6" s="703">
        <v>0.8</v>
      </c>
      <c r="DA6" s="685"/>
      <c r="DB6" s="685"/>
      <c r="DC6" s="705"/>
      <c r="DD6" s="627" t="s">
        <v>122</v>
      </c>
      <c r="DE6" s="622"/>
      <c r="DF6" s="622"/>
      <c r="DG6" s="622"/>
      <c r="DH6" s="622"/>
      <c r="DI6" s="622"/>
      <c r="DJ6" s="622"/>
      <c r="DK6" s="622"/>
      <c r="DL6" s="622"/>
      <c r="DM6" s="622"/>
      <c r="DN6" s="622"/>
      <c r="DO6" s="622"/>
      <c r="DP6" s="623"/>
      <c r="DQ6" s="627">
        <v>218925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4997</v>
      </c>
      <c r="S7" s="622"/>
      <c r="T7" s="622"/>
      <c r="U7" s="622"/>
      <c r="V7" s="622"/>
      <c r="W7" s="622"/>
      <c r="X7" s="622"/>
      <c r="Y7" s="623"/>
      <c r="Z7" s="659">
        <v>0</v>
      </c>
      <c r="AA7" s="659"/>
      <c r="AB7" s="659"/>
      <c r="AC7" s="659"/>
      <c r="AD7" s="660">
        <v>4997</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3739132</v>
      </c>
      <c r="BH7" s="622"/>
      <c r="BI7" s="622"/>
      <c r="BJ7" s="622"/>
      <c r="BK7" s="622"/>
      <c r="BL7" s="622"/>
      <c r="BM7" s="622"/>
      <c r="BN7" s="623"/>
      <c r="BO7" s="659">
        <v>43.2</v>
      </c>
      <c r="BP7" s="659"/>
      <c r="BQ7" s="659"/>
      <c r="BR7" s="659"/>
      <c r="BS7" s="660">
        <v>51454</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2401909</v>
      </c>
      <c r="CS7" s="622"/>
      <c r="CT7" s="622"/>
      <c r="CU7" s="622"/>
      <c r="CV7" s="622"/>
      <c r="CW7" s="622"/>
      <c r="CX7" s="622"/>
      <c r="CY7" s="623"/>
      <c r="CZ7" s="659">
        <v>9.1</v>
      </c>
      <c r="DA7" s="659"/>
      <c r="DB7" s="659"/>
      <c r="DC7" s="659"/>
      <c r="DD7" s="627">
        <v>108685</v>
      </c>
      <c r="DE7" s="622"/>
      <c r="DF7" s="622"/>
      <c r="DG7" s="622"/>
      <c r="DH7" s="622"/>
      <c r="DI7" s="622"/>
      <c r="DJ7" s="622"/>
      <c r="DK7" s="622"/>
      <c r="DL7" s="622"/>
      <c r="DM7" s="622"/>
      <c r="DN7" s="622"/>
      <c r="DO7" s="622"/>
      <c r="DP7" s="623"/>
      <c r="DQ7" s="627">
        <v>1923779</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102457</v>
      </c>
      <c r="S8" s="622"/>
      <c r="T8" s="622"/>
      <c r="U8" s="622"/>
      <c r="V8" s="622"/>
      <c r="W8" s="622"/>
      <c r="X8" s="622"/>
      <c r="Y8" s="623"/>
      <c r="Z8" s="659">
        <v>0.4</v>
      </c>
      <c r="AA8" s="659"/>
      <c r="AB8" s="659"/>
      <c r="AC8" s="659"/>
      <c r="AD8" s="660">
        <v>102457</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98447</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11608478</v>
      </c>
      <c r="CS8" s="622"/>
      <c r="CT8" s="622"/>
      <c r="CU8" s="622"/>
      <c r="CV8" s="622"/>
      <c r="CW8" s="622"/>
      <c r="CX8" s="622"/>
      <c r="CY8" s="623"/>
      <c r="CZ8" s="659">
        <v>44.1</v>
      </c>
      <c r="DA8" s="659"/>
      <c r="DB8" s="659"/>
      <c r="DC8" s="659"/>
      <c r="DD8" s="627">
        <v>380091</v>
      </c>
      <c r="DE8" s="622"/>
      <c r="DF8" s="622"/>
      <c r="DG8" s="622"/>
      <c r="DH8" s="622"/>
      <c r="DI8" s="622"/>
      <c r="DJ8" s="622"/>
      <c r="DK8" s="622"/>
      <c r="DL8" s="622"/>
      <c r="DM8" s="622"/>
      <c r="DN8" s="622"/>
      <c r="DO8" s="622"/>
      <c r="DP8" s="623"/>
      <c r="DQ8" s="627">
        <v>6053582</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136069</v>
      </c>
      <c r="S9" s="622"/>
      <c r="T9" s="622"/>
      <c r="U9" s="622"/>
      <c r="V9" s="622"/>
      <c r="W9" s="622"/>
      <c r="X9" s="622"/>
      <c r="Y9" s="623"/>
      <c r="Z9" s="659">
        <v>0.5</v>
      </c>
      <c r="AA9" s="659"/>
      <c r="AB9" s="659"/>
      <c r="AC9" s="659"/>
      <c r="AD9" s="660">
        <v>136069</v>
      </c>
      <c r="AE9" s="660"/>
      <c r="AF9" s="660"/>
      <c r="AG9" s="660"/>
      <c r="AH9" s="660"/>
      <c r="AI9" s="660"/>
      <c r="AJ9" s="660"/>
      <c r="AK9" s="660"/>
      <c r="AL9" s="624">
        <v>0.9</v>
      </c>
      <c r="AM9" s="625"/>
      <c r="AN9" s="625"/>
      <c r="AO9" s="661"/>
      <c r="AP9" s="618" t="s">
        <v>230</v>
      </c>
      <c r="AQ9" s="619"/>
      <c r="AR9" s="619"/>
      <c r="AS9" s="619"/>
      <c r="AT9" s="619"/>
      <c r="AU9" s="619"/>
      <c r="AV9" s="619"/>
      <c r="AW9" s="619"/>
      <c r="AX9" s="619"/>
      <c r="AY9" s="619"/>
      <c r="AZ9" s="619"/>
      <c r="BA9" s="619"/>
      <c r="BB9" s="619"/>
      <c r="BC9" s="619"/>
      <c r="BD9" s="619"/>
      <c r="BE9" s="619"/>
      <c r="BF9" s="620"/>
      <c r="BG9" s="621">
        <v>3056374</v>
      </c>
      <c r="BH9" s="622"/>
      <c r="BI9" s="622"/>
      <c r="BJ9" s="622"/>
      <c r="BK9" s="622"/>
      <c r="BL9" s="622"/>
      <c r="BM9" s="622"/>
      <c r="BN9" s="623"/>
      <c r="BO9" s="659">
        <v>35.299999999999997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3314562</v>
      </c>
      <c r="CS9" s="622"/>
      <c r="CT9" s="622"/>
      <c r="CU9" s="622"/>
      <c r="CV9" s="622"/>
      <c r="CW9" s="622"/>
      <c r="CX9" s="622"/>
      <c r="CY9" s="623"/>
      <c r="CZ9" s="659">
        <v>12.6</v>
      </c>
      <c r="DA9" s="659"/>
      <c r="DB9" s="659"/>
      <c r="DC9" s="659"/>
      <c r="DD9" s="627">
        <v>28677</v>
      </c>
      <c r="DE9" s="622"/>
      <c r="DF9" s="622"/>
      <c r="DG9" s="622"/>
      <c r="DH9" s="622"/>
      <c r="DI9" s="622"/>
      <c r="DJ9" s="622"/>
      <c r="DK9" s="622"/>
      <c r="DL9" s="622"/>
      <c r="DM9" s="622"/>
      <c r="DN9" s="622"/>
      <c r="DO9" s="622"/>
      <c r="DP9" s="623"/>
      <c r="DQ9" s="627">
        <v>3099766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190295</v>
      </c>
      <c r="BH10" s="622"/>
      <c r="BI10" s="622"/>
      <c r="BJ10" s="622"/>
      <c r="BK10" s="622"/>
      <c r="BL10" s="622"/>
      <c r="BM10" s="622"/>
      <c r="BN10" s="623"/>
      <c r="BO10" s="659">
        <v>2.2000000000000002</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6</v>
      </c>
      <c r="CS10" s="622"/>
      <c r="CT10" s="622"/>
      <c r="CU10" s="622"/>
      <c r="CV10" s="622"/>
      <c r="CW10" s="622"/>
      <c r="CX10" s="622"/>
      <c r="CY10" s="623"/>
      <c r="CZ10" s="659">
        <v>0</v>
      </c>
      <c r="DA10" s="659"/>
      <c r="DB10" s="659"/>
      <c r="DC10" s="659"/>
      <c r="DD10" s="627" t="s">
        <v>122</v>
      </c>
      <c r="DE10" s="622"/>
      <c r="DF10" s="622"/>
      <c r="DG10" s="622"/>
      <c r="DH10" s="622"/>
      <c r="DI10" s="622"/>
      <c r="DJ10" s="622"/>
      <c r="DK10" s="622"/>
      <c r="DL10" s="622"/>
      <c r="DM10" s="622"/>
      <c r="DN10" s="622"/>
      <c r="DO10" s="622"/>
      <c r="DP10" s="623"/>
      <c r="DQ10" s="627">
        <v>6</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1596022</v>
      </c>
      <c r="S11" s="622"/>
      <c r="T11" s="622"/>
      <c r="U11" s="622"/>
      <c r="V11" s="622"/>
      <c r="W11" s="622"/>
      <c r="X11" s="622"/>
      <c r="Y11" s="623"/>
      <c r="Z11" s="624">
        <v>5.7</v>
      </c>
      <c r="AA11" s="625"/>
      <c r="AB11" s="625"/>
      <c r="AC11" s="626"/>
      <c r="AD11" s="627">
        <v>1596022</v>
      </c>
      <c r="AE11" s="622"/>
      <c r="AF11" s="622"/>
      <c r="AG11" s="622"/>
      <c r="AH11" s="622"/>
      <c r="AI11" s="622"/>
      <c r="AJ11" s="622"/>
      <c r="AK11" s="623"/>
      <c r="AL11" s="624">
        <v>10.9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394016</v>
      </c>
      <c r="BH11" s="622"/>
      <c r="BI11" s="622"/>
      <c r="BJ11" s="622"/>
      <c r="BK11" s="622"/>
      <c r="BL11" s="622"/>
      <c r="BM11" s="622"/>
      <c r="BN11" s="623"/>
      <c r="BO11" s="659">
        <v>4.5</v>
      </c>
      <c r="BP11" s="659"/>
      <c r="BQ11" s="659"/>
      <c r="BR11" s="659"/>
      <c r="BS11" s="660">
        <v>51454</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482728</v>
      </c>
      <c r="CS11" s="622"/>
      <c r="CT11" s="622"/>
      <c r="CU11" s="622"/>
      <c r="CV11" s="622"/>
      <c r="CW11" s="622"/>
      <c r="CX11" s="622"/>
      <c r="CY11" s="623"/>
      <c r="CZ11" s="659">
        <v>1.8</v>
      </c>
      <c r="DA11" s="659"/>
      <c r="DB11" s="659"/>
      <c r="DC11" s="659"/>
      <c r="DD11" s="627">
        <v>331467</v>
      </c>
      <c r="DE11" s="622"/>
      <c r="DF11" s="622"/>
      <c r="DG11" s="622"/>
      <c r="DH11" s="622"/>
      <c r="DI11" s="622"/>
      <c r="DJ11" s="622"/>
      <c r="DK11" s="622"/>
      <c r="DL11" s="622"/>
      <c r="DM11" s="622"/>
      <c r="DN11" s="622"/>
      <c r="DO11" s="622"/>
      <c r="DP11" s="623"/>
      <c r="DQ11" s="627">
        <v>155718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3838299</v>
      </c>
      <c r="BH12" s="622"/>
      <c r="BI12" s="622"/>
      <c r="BJ12" s="622"/>
      <c r="BK12" s="622"/>
      <c r="BL12" s="622"/>
      <c r="BM12" s="622"/>
      <c r="BN12" s="623"/>
      <c r="BO12" s="659">
        <v>44.3</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310756</v>
      </c>
      <c r="CS12" s="622"/>
      <c r="CT12" s="622"/>
      <c r="CU12" s="622"/>
      <c r="CV12" s="622"/>
      <c r="CW12" s="622"/>
      <c r="CX12" s="622"/>
      <c r="CY12" s="623"/>
      <c r="CZ12" s="659">
        <v>1.2</v>
      </c>
      <c r="DA12" s="659"/>
      <c r="DB12" s="659"/>
      <c r="DC12" s="659"/>
      <c r="DD12" s="627">
        <v>26040</v>
      </c>
      <c r="DE12" s="622"/>
      <c r="DF12" s="622"/>
      <c r="DG12" s="622"/>
      <c r="DH12" s="622"/>
      <c r="DI12" s="622"/>
      <c r="DJ12" s="622"/>
      <c r="DK12" s="622"/>
      <c r="DL12" s="622"/>
      <c r="DM12" s="622"/>
      <c r="DN12" s="622"/>
      <c r="DO12" s="622"/>
      <c r="DP12" s="623"/>
      <c r="DQ12" s="627">
        <v>167476</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v>2494</v>
      </c>
      <c r="S13" s="622"/>
      <c r="T13" s="622"/>
      <c r="U13" s="622"/>
      <c r="V13" s="622"/>
      <c r="W13" s="622"/>
      <c r="X13" s="622"/>
      <c r="Y13" s="623"/>
      <c r="Z13" s="659">
        <v>0</v>
      </c>
      <c r="AA13" s="659"/>
      <c r="AB13" s="659"/>
      <c r="AC13" s="659"/>
      <c r="AD13" s="660">
        <v>2494</v>
      </c>
      <c r="AE13" s="660"/>
      <c r="AF13" s="660"/>
      <c r="AG13" s="660"/>
      <c r="AH13" s="660"/>
      <c r="AI13" s="660"/>
      <c r="AJ13" s="660"/>
      <c r="AK13" s="660"/>
      <c r="AL13" s="624">
        <v>0</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3821720</v>
      </c>
      <c r="BH13" s="622"/>
      <c r="BI13" s="622"/>
      <c r="BJ13" s="622"/>
      <c r="BK13" s="622"/>
      <c r="BL13" s="622"/>
      <c r="BM13" s="622"/>
      <c r="BN13" s="623"/>
      <c r="BO13" s="659">
        <v>44.1</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2323107</v>
      </c>
      <c r="CS13" s="622"/>
      <c r="CT13" s="622"/>
      <c r="CU13" s="622"/>
      <c r="CV13" s="622"/>
      <c r="CW13" s="622"/>
      <c r="CX13" s="622"/>
      <c r="CY13" s="623"/>
      <c r="CZ13" s="659">
        <v>8.8000000000000007</v>
      </c>
      <c r="DA13" s="659"/>
      <c r="DB13" s="659"/>
      <c r="DC13" s="659"/>
      <c r="DD13" s="627">
        <v>1402682</v>
      </c>
      <c r="DE13" s="622"/>
      <c r="DF13" s="622"/>
      <c r="DG13" s="622"/>
      <c r="DH13" s="622"/>
      <c r="DI13" s="622"/>
      <c r="DJ13" s="622"/>
      <c r="DK13" s="622"/>
      <c r="DL13" s="622"/>
      <c r="DM13" s="622"/>
      <c r="DN13" s="622"/>
      <c r="DO13" s="622"/>
      <c r="DP13" s="623"/>
      <c r="DQ13" s="627">
        <v>1036684</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198424</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1316000</v>
      </c>
      <c r="CS14" s="622"/>
      <c r="CT14" s="622"/>
      <c r="CU14" s="622"/>
      <c r="CV14" s="622"/>
      <c r="CW14" s="622"/>
      <c r="CX14" s="622"/>
      <c r="CY14" s="623"/>
      <c r="CZ14" s="659">
        <v>5</v>
      </c>
      <c r="DA14" s="659"/>
      <c r="DB14" s="659"/>
      <c r="DC14" s="659"/>
      <c r="DD14" s="627">
        <v>508959</v>
      </c>
      <c r="DE14" s="622"/>
      <c r="DF14" s="622"/>
      <c r="DG14" s="622"/>
      <c r="DH14" s="622"/>
      <c r="DI14" s="622"/>
      <c r="DJ14" s="622"/>
      <c r="DK14" s="622"/>
      <c r="DL14" s="622"/>
      <c r="DM14" s="622"/>
      <c r="DN14" s="622"/>
      <c r="DO14" s="622"/>
      <c r="DP14" s="623"/>
      <c r="DQ14" s="627">
        <v>807249</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48620</v>
      </c>
      <c r="S15" s="622"/>
      <c r="T15" s="622"/>
      <c r="U15" s="622"/>
      <c r="V15" s="622"/>
      <c r="W15" s="622"/>
      <c r="X15" s="622"/>
      <c r="Y15" s="623"/>
      <c r="Z15" s="659">
        <v>0.2</v>
      </c>
      <c r="AA15" s="659"/>
      <c r="AB15" s="659"/>
      <c r="AC15" s="659"/>
      <c r="AD15" s="660">
        <v>48620</v>
      </c>
      <c r="AE15" s="660"/>
      <c r="AF15" s="660"/>
      <c r="AG15" s="660"/>
      <c r="AH15" s="660"/>
      <c r="AI15" s="660"/>
      <c r="AJ15" s="660"/>
      <c r="AK15" s="660"/>
      <c r="AL15" s="624">
        <v>0.3</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442790</v>
      </c>
      <c r="BH15" s="622"/>
      <c r="BI15" s="622"/>
      <c r="BJ15" s="622"/>
      <c r="BK15" s="622"/>
      <c r="BL15" s="622"/>
      <c r="BM15" s="622"/>
      <c r="BN15" s="623"/>
      <c r="BO15" s="659">
        <v>5.0999999999999996</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2630369</v>
      </c>
      <c r="CS15" s="622"/>
      <c r="CT15" s="622"/>
      <c r="CU15" s="622"/>
      <c r="CV15" s="622"/>
      <c r="CW15" s="622"/>
      <c r="CX15" s="622"/>
      <c r="CY15" s="623"/>
      <c r="CZ15" s="659">
        <v>10</v>
      </c>
      <c r="DA15" s="659"/>
      <c r="DB15" s="659"/>
      <c r="DC15" s="659"/>
      <c r="DD15" s="627">
        <v>263926</v>
      </c>
      <c r="DE15" s="622"/>
      <c r="DF15" s="622"/>
      <c r="DG15" s="622"/>
      <c r="DH15" s="622"/>
      <c r="DI15" s="622"/>
      <c r="DJ15" s="622"/>
      <c r="DK15" s="622"/>
      <c r="DL15" s="622"/>
      <c r="DM15" s="622"/>
      <c r="DN15" s="622"/>
      <c r="DO15" s="622"/>
      <c r="DP15" s="623"/>
      <c r="DQ15" s="627">
        <v>1910255</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278315</v>
      </c>
      <c r="S16" s="622"/>
      <c r="T16" s="622"/>
      <c r="U16" s="622"/>
      <c r="V16" s="622"/>
      <c r="W16" s="622"/>
      <c r="X16" s="622"/>
      <c r="Y16" s="623"/>
      <c r="Z16" s="659">
        <v>1</v>
      </c>
      <c r="AA16" s="659"/>
      <c r="AB16" s="659"/>
      <c r="AC16" s="659"/>
      <c r="AD16" s="660">
        <v>278315</v>
      </c>
      <c r="AE16" s="660"/>
      <c r="AF16" s="660"/>
      <c r="AG16" s="660"/>
      <c r="AH16" s="660"/>
      <c r="AI16" s="660"/>
      <c r="AJ16" s="660"/>
      <c r="AK16" s="660"/>
      <c r="AL16" s="624">
        <v>1.9</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355096</v>
      </c>
      <c r="S17" s="622"/>
      <c r="T17" s="622"/>
      <c r="U17" s="622"/>
      <c r="V17" s="622"/>
      <c r="W17" s="622"/>
      <c r="X17" s="622"/>
      <c r="Y17" s="623"/>
      <c r="Z17" s="659">
        <v>1.3</v>
      </c>
      <c r="AA17" s="659"/>
      <c r="AB17" s="659"/>
      <c r="AC17" s="659"/>
      <c r="AD17" s="660">
        <v>355096</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1710627</v>
      </c>
      <c r="CS17" s="622"/>
      <c r="CT17" s="622"/>
      <c r="CU17" s="622"/>
      <c r="CV17" s="622"/>
      <c r="CW17" s="622"/>
      <c r="CX17" s="622"/>
      <c r="CY17" s="623"/>
      <c r="CZ17" s="659">
        <v>6.5</v>
      </c>
      <c r="DA17" s="659"/>
      <c r="DB17" s="659"/>
      <c r="DC17" s="659"/>
      <c r="DD17" s="627" t="s">
        <v>122</v>
      </c>
      <c r="DE17" s="622"/>
      <c r="DF17" s="622"/>
      <c r="DG17" s="622"/>
      <c r="DH17" s="622"/>
      <c r="DI17" s="622"/>
      <c r="DJ17" s="622"/>
      <c r="DK17" s="622"/>
      <c r="DL17" s="622"/>
      <c r="DM17" s="622"/>
      <c r="DN17" s="622"/>
      <c r="DO17" s="622"/>
      <c r="DP17" s="623"/>
      <c r="DQ17" s="627">
        <v>1710627</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58930</v>
      </c>
      <c r="S18" s="622"/>
      <c r="T18" s="622"/>
      <c r="U18" s="622"/>
      <c r="V18" s="622"/>
      <c r="W18" s="622"/>
      <c r="X18" s="622"/>
      <c r="Y18" s="623"/>
      <c r="Z18" s="659">
        <v>0.2</v>
      </c>
      <c r="AA18" s="659"/>
      <c r="AB18" s="659"/>
      <c r="AC18" s="659"/>
      <c r="AD18" s="660">
        <v>58930</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270511</v>
      </c>
      <c r="S19" s="622"/>
      <c r="T19" s="622"/>
      <c r="U19" s="622"/>
      <c r="V19" s="622"/>
      <c r="W19" s="622"/>
      <c r="X19" s="622"/>
      <c r="Y19" s="623"/>
      <c r="Z19" s="659">
        <v>1</v>
      </c>
      <c r="AA19" s="659"/>
      <c r="AB19" s="659"/>
      <c r="AC19" s="659"/>
      <c r="AD19" s="660">
        <v>270511</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441941</v>
      </c>
      <c r="BH19" s="622"/>
      <c r="BI19" s="622"/>
      <c r="BJ19" s="622"/>
      <c r="BK19" s="622"/>
      <c r="BL19" s="622"/>
      <c r="BM19" s="622"/>
      <c r="BN19" s="623"/>
      <c r="BO19" s="659">
        <v>5.0999999999999996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25655</v>
      </c>
      <c r="S20" s="622"/>
      <c r="T20" s="622"/>
      <c r="U20" s="622"/>
      <c r="V20" s="622"/>
      <c r="W20" s="622"/>
      <c r="X20" s="622"/>
      <c r="Y20" s="623"/>
      <c r="Z20" s="659">
        <v>0.1</v>
      </c>
      <c r="AA20" s="659"/>
      <c r="AB20" s="659"/>
      <c r="AC20" s="659"/>
      <c r="AD20" s="660">
        <v>25655</v>
      </c>
      <c r="AE20" s="660"/>
      <c r="AF20" s="660"/>
      <c r="AG20" s="660"/>
      <c r="AH20" s="660"/>
      <c r="AI20" s="660"/>
      <c r="AJ20" s="660"/>
      <c r="AK20" s="660"/>
      <c r="AL20" s="624">
        <v>0.2</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441941</v>
      </c>
      <c r="BH20" s="622"/>
      <c r="BI20" s="622"/>
      <c r="BJ20" s="622"/>
      <c r="BK20" s="622"/>
      <c r="BL20" s="622"/>
      <c r="BM20" s="622"/>
      <c r="BN20" s="623"/>
      <c r="BO20" s="659">
        <v>5.0999999999999996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26317924</v>
      </c>
      <c r="CS20" s="622"/>
      <c r="CT20" s="622"/>
      <c r="CU20" s="622"/>
      <c r="CV20" s="622"/>
      <c r="CW20" s="622"/>
      <c r="CX20" s="622"/>
      <c r="CY20" s="623"/>
      <c r="CZ20" s="659">
        <v>100</v>
      </c>
      <c r="DA20" s="659"/>
      <c r="DB20" s="659"/>
      <c r="DC20" s="659"/>
      <c r="DD20" s="627">
        <v>3050527</v>
      </c>
      <c r="DE20" s="622"/>
      <c r="DF20" s="622"/>
      <c r="DG20" s="622"/>
      <c r="DH20" s="622"/>
      <c r="DI20" s="622"/>
      <c r="DJ20" s="622"/>
      <c r="DK20" s="622"/>
      <c r="DL20" s="622"/>
      <c r="DM20" s="622"/>
      <c r="DN20" s="622"/>
      <c r="DO20" s="622"/>
      <c r="DP20" s="623"/>
      <c r="DQ20" s="627">
        <v>17084067</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3911739</v>
      </c>
      <c r="S21" s="622"/>
      <c r="T21" s="622"/>
      <c r="U21" s="622"/>
      <c r="V21" s="622"/>
      <c r="W21" s="622"/>
      <c r="X21" s="622"/>
      <c r="Y21" s="623"/>
      <c r="Z21" s="659">
        <v>14</v>
      </c>
      <c r="AA21" s="659"/>
      <c r="AB21" s="659"/>
      <c r="AC21" s="659"/>
      <c r="AD21" s="660">
        <v>3641687</v>
      </c>
      <c r="AE21" s="660"/>
      <c r="AF21" s="660"/>
      <c r="AG21" s="660"/>
      <c r="AH21" s="660"/>
      <c r="AI21" s="660"/>
      <c r="AJ21" s="660"/>
      <c r="AK21" s="660"/>
      <c r="AL21" s="624">
        <v>24.9</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3641687</v>
      </c>
      <c r="S22" s="622"/>
      <c r="T22" s="622"/>
      <c r="U22" s="622"/>
      <c r="V22" s="622"/>
      <c r="W22" s="622"/>
      <c r="X22" s="622"/>
      <c r="Y22" s="623"/>
      <c r="Z22" s="659">
        <v>13</v>
      </c>
      <c r="AA22" s="659"/>
      <c r="AB22" s="659"/>
      <c r="AC22" s="659"/>
      <c r="AD22" s="660">
        <v>3641687</v>
      </c>
      <c r="AE22" s="660"/>
      <c r="AF22" s="660"/>
      <c r="AG22" s="660"/>
      <c r="AH22" s="660"/>
      <c r="AI22" s="660"/>
      <c r="AJ22" s="660"/>
      <c r="AK22" s="660"/>
      <c r="AL22" s="624">
        <v>24.9</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270052</v>
      </c>
      <c r="S23" s="622"/>
      <c r="T23" s="622"/>
      <c r="U23" s="622"/>
      <c r="V23" s="622"/>
      <c r="W23" s="622"/>
      <c r="X23" s="622"/>
      <c r="Y23" s="623"/>
      <c r="Z23" s="659">
        <v>1</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441941</v>
      </c>
      <c r="BH23" s="622"/>
      <c r="BI23" s="622"/>
      <c r="BJ23" s="622"/>
      <c r="BK23" s="622"/>
      <c r="BL23" s="622"/>
      <c r="BM23" s="622"/>
      <c r="BN23" s="623"/>
      <c r="BO23" s="659">
        <v>5.0999999999999996</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13352386</v>
      </c>
      <c r="CS24" s="677"/>
      <c r="CT24" s="677"/>
      <c r="CU24" s="677"/>
      <c r="CV24" s="677"/>
      <c r="CW24" s="677"/>
      <c r="CX24" s="677"/>
      <c r="CY24" s="702"/>
      <c r="CZ24" s="703">
        <v>50.7</v>
      </c>
      <c r="DA24" s="685"/>
      <c r="DB24" s="685"/>
      <c r="DC24" s="705"/>
      <c r="DD24" s="701">
        <v>8089440</v>
      </c>
      <c r="DE24" s="677"/>
      <c r="DF24" s="677"/>
      <c r="DG24" s="677"/>
      <c r="DH24" s="677"/>
      <c r="DI24" s="677"/>
      <c r="DJ24" s="677"/>
      <c r="DK24" s="702"/>
      <c r="DL24" s="701">
        <v>7345678</v>
      </c>
      <c r="DM24" s="677"/>
      <c r="DN24" s="677"/>
      <c r="DO24" s="677"/>
      <c r="DP24" s="677"/>
      <c r="DQ24" s="677"/>
      <c r="DR24" s="677"/>
      <c r="DS24" s="677"/>
      <c r="DT24" s="677"/>
      <c r="DU24" s="677"/>
      <c r="DV24" s="702"/>
      <c r="DW24" s="703">
        <v>50</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15267980</v>
      </c>
      <c r="S25" s="622"/>
      <c r="T25" s="622"/>
      <c r="U25" s="622"/>
      <c r="V25" s="622"/>
      <c r="W25" s="622"/>
      <c r="X25" s="622"/>
      <c r="Y25" s="623"/>
      <c r="Z25" s="659">
        <v>54.6</v>
      </c>
      <c r="AA25" s="659"/>
      <c r="AB25" s="659"/>
      <c r="AC25" s="659"/>
      <c r="AD25" s="660">
        <v>14555987</v>
      </c>
      <c r="AE25" s="660"/>
      <c r="AF25" s="660"/>
      <c r="AG25" s="660"/>
      <c r="AH25" s="660"/>
      <c r="AI25" s="660"/>
      <c r="AJ25" s="660"/>
      <c r="AK25" s="660"/>
      <c r="AL25" s="624">
        <v>99.4</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3957347</v>
      </c>
      <c r="CS25" s="634"/>
      <c r="CT25" s="634"/>
      <c r="CU25" s="634"/>
      <c r="CV25" s="634"/>
      <c r="CW25" s="634"/>
      <c r="CX25" s="634"/>
      <c r="CY25" s="635"/>
      <c r="CZ25" s="624">
        <v>15</v>
      </c>
      <c r="DA25" s="636"/>
      <c r="DB25" s="636"/>
      <c r="DC25" s="637"/>
      <c r="DD25" s="627">
        <v>3558886</v>
      </c>
      <c r="DE25" s="634"/>
      <c r="DF25" s="634"/>
      <c r="DG25" s="634"/>
      <c r="DH25" s="634"/>
      <c r="DI25" s="634"/>
      <c r="DJ25" s="634"/>
      <c r="DK25" s="635"/>
      <c r="DL25" s="627">
        <v>3508445</v>
      </c>
      <c r="DM25" s="634"/>
      <c r="DN25" s="634"/>
      <c r="DO25" s="634"/>
      <c r="DP25" s="634"/>
      <c r="DQ25" s="634"/>
      <c r="DR25" s="634"/>
      <c r="DS25" s="634"/>
      <c r="DT25" s="634"/>
      <c r="DU25" s="634"/>
      <c r="DV25" s="635"/>
      <c r="DW25" s="624">
        <v>23.9</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6203</v>
      </c>
      <c r="S26" s="622"/>
      <c r="T26" s="622"/>
      <c r="U26" s="622"/>
      <c r="V26" s="622"/>
      <c r="W26" s="622"/>
      <c r="X26" s="622"/>
      <c r="Y26" s="623"/>
      <c r="Z26" s="659">
        <v>0</v>
      </c>
      <c r="AA26" s="659"/>
      <c r="AB26" s="659"/>
      <c r="AC26" s="659"/>
      <c r="AD26" s="660">
        <v>6203</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2491508</v>
      </c>
      <c r="CS26" s="622"/>
      <c r="CT26" s="622"/>
      <c r="CU26" s="622"/>
      <c r="CV26" s="622"/>
      <c r="CW26" s="622"/>
      <c r="CX26" s="622"/>
      <c r="CY26" s="623"/>
      <c r="CZ26" s="624">
        <v>9.5</v>
      </c>
      <c r="DA26" s="636"/>
      <c r="DB26" s="636"/>
      <c r="DC26" s="637"/>
      <c r="DD26" s="627">
        <v>2192755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34600</v>
      </c>
      <c r="S27" s="622"/>
      <c r="T27" s="622"/>
      <c r="U27" s="622"/>
      <c r="V27" s="622"/>
      <c r="W27" s="622"/>
      <c r="X27" s="622"/>
      <c r="Y27" s="623"/>
      <c r="Z27" s="659">
        <v>0.1</v>
      </c>
      <c r="AA27" s="659"/>
      <c r="AB27" s="659"/>
      <c r="AC27" s="659"/>
      <c r="AD27" s="660">
        <v>300</v>
      </c>
      <c r="AE27" s="660"/>
      <c r="AF27" s="660"/>
      <c r="AG27" s="660"/>
      <c r="AH27" s="660"/>
      <c r="AI27" s="660"/>
      <c r="AJ27" s="660"/>
      <c r="AK27" s="660"/>
      <c r="AL27" s="624">
        <v>0</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8660586</v>
      </c>
      <c r="BH27" s="622"/>
      <c r="BI27" s="622"/>
      <c r="BJ27" s="622"/>
      <c r="BK27" s="622"/>
      <c r="BL27" s="622"/>
      <c r="BM27" s="622"/>
      <c r="BN27" s="623"/>
      <c r="BO27" s="659">
        <v>100</v>
      </c>
      <c r="BP27" s="659"/>
      <c r="BQ27" s="659"/>
      <c r="BR27" s="659"/>
      <c r="BS27" s="660">
        <v>51454</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7684412</v>
      </c>
      <c r="CS27" s="634"/>
      <c r="CT27" s="634"/>
      <c r="CU27" s="634"/>
      <c r="CV27" s="634"/>
      <c r="CW27" s="634"/>
      <c r="CX27" s="634"/>
      <c r="CY27" s="635"/>
      <c r="CZ27" s="624">
        <v>29.2</v>
      </c>
      <c r="DA27" s="636"/>
      <c r="DB27" s="636"/>
      <c r="DC27" s="637"/>
      <c r="DD27" s="627">
        <v>2819927</v>
      </c>
      <c r="DE27" s="634"/>
      <c r="DF27" s="634"/>
      <c r="DG27" s="634"/>
      <c r="DH27" s="634"/>
      <c r="DI27" s="634"/>
      <c r="DJ27" s="634"/>
      <c r="DK27" s="635"/>
      <c r="DL27" s="627">
        <v>2126606</v>
      </c>
      <c r="DM27" s="634"/>
      <c r="DN27" s="634"/>
      <c r="DO27" s="634"/>
      <c r="DP27" s="634"/>
      <c r="DQ27" s="634"/>
      <c r="DR27" s="634"/>
      <c r="DS27" s="634"/>
      <c r="DT27" s="634"/>
      <c r="DU27" s="634"/>
      <c r="DV27" s="635"/>
      <c r="DW27" s="624">
        <v>14.5</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190147</v>
      </c>
      <c r="S28" s="622"/>
      <c r="T28" s="622"/>
      <c r="U28" s="622"/>
      <c r="V28" s="622"/>
      <c r="W28" s="622"/>
      <c r="X28" s="622"/>
      <c r="Y28" s="623"/>
      <c r="Z28" s="659">
        <v>0.7</v>
      </c>
      <c r="AA28" s="659"/>
      <c r="AB28" s="659"/>
      <c r="AC28" s="659"/>
      <c r="AD28" s="660">
        <v>50042</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1710627</v>
      </c>
      <c r="CS28" s="622"/>
      <c r="CT28" s="622"/>
      <c r="CU28" s="622"/>
      <c r="CV28" s="622"/>
      <c r="CW28" s="622"/>
      <c r="CX28" s="622"/>
      <c r="CY28" s="623"/>
      <c r="CZ28" s="624">
        <v>6.5</v>
      </c>
      <c r="DA28" s="636"/>
      <c r="DB28" s="636"/>
      <c r="DC28" s="637"/>
      <c r="DD28" s="627">
        <v>1710627</v>
      </c>
      <c r="DE28" s="622"/>
      <c r="DF28" s="622"/>
      <c r="DG28" s="622"/>
      <c r="DH28" s="622"/>
      <c r="DI28" s="622"/>
      <c r="DJ28" s="622"/>
      <c r="DK28" s="623"/>
      <c r="DL28" s="627">
        <v>1710627</v>
      </c>
      <c r="DM28" s="622"/>
      <c r="DN28" s="622"/>
      <c r="DO28" s="622"/>
      <c r="DP28" s="622"/>
      <c r="DQ28" s="622"/>
      <c r="DR28" s="622"/>
      <c r="DS28" s="622"/>
      <c r="DT28" s="622"/>
      <c r="DU28" s="622"/>
      <c r="DV28" s="623"/>
      <c r="DW28" s="624">
        <v>11.6</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38009</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1710627</v>
      </c>
      <c r="CS29" s="634"/>
      <c r="CT29" s="634"/>
      <c r="CU29" s="634"/>
      <c r="CV29" s="634"/>
      <c r="CW29" s="634"/>
      <c r="CX29" s="634"/>
      <c r="CY29" s="635"/>
      <c r="CZ29" s="624">
        <v>6.5</v>
      </c>
      <c r="DA29" s="636"/>
      <c r="DB29" s="636"/>
      <c r="DC29" s="637"/>
      <c r="DD29" s="627">
        <v>1710627</v>
      </c>
      <c r="DE29" s="634"/>
      <c r="DF29" s="634"/>
      <c r="DG29" s="634"/>
      <c r="DH29" s="634"/>
      <c r="DI29" s="634"/>
      <c r="DJ29" s="634"/>
      <c r="DK29" s="635"/>
      <c r="DL29" s="627">
        <v>1710627</v>
      </c>
      <c r="DM29" s="634"/>
      <c r="DN29" s="634"/>
      <c r="DO29" s="634"/>
      <c r="DP29" s="634"/>
      <c r="DQ29" s="634"/>
      <c r="DR29" s="634"/>
      <c r="DS29" s="634"/>
      <c r="DT29" s="634"/>
      <c r="DU29" s="634"/>
      <c r="DV29" s="635"/>
      <c r="DW29" s="624">
        <v>11.6</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5104046</v>
      </c>
      <c r="S30" s="622"/>
      <c r="T30" s="622"/>
      <c r="U30" s="622"/>
      <c r="V30" s="622"/>
      <c r="W30" s="622"/>
      <c r="X30" s="622"/>
      <c r="Y30" s="623"/>
      <c r="Z30" s="659">
        <v>18.3</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1678675</v>
      </c>
      <c r="CS30" s="622"/>
      <c r="CT30" s="622"/>
      <c r="CU30" s="622"/>
      <c r="CV30" s="622"/>
      <c r="CW30" s="622"/>
      <c r="CX30" s="622"/>
      <c r="CY30" s="623"/>
      <c r="CZ30" s="624">
        <v>6.4</v>
      </c>
      <c r="DA30" s="636"/>
      <c r="DB30" s="636"/>
      <c r="DC30" s="637"/>
      <c r="DD30" s="627">
        <v>1678675</v>
      </c>
      <c r="DE30" s="622"/>
      <c r="DF30" s="622"/>
      <c r="DG30" s="622"/>
      <c r="DH30" s="622"/>
      <c r="DI30" s="622"/>
      <c r="DJ30" s="622"/>
      <c r="DK30" s="623"/>
      <c r="DL30" s="627">
        <v>1678675</v>
      </c>
      <c r="DM30" s="622"/>
      <c r="DN30" s="622"/>
      <c r="DO30" s="622"/>
      <c r="DP30" s="622"/>
      <c r="DQ30" s="622"/>
      <c r="DR30" s="622"/>
      <c r="DS30" s="622"/>
      <c r="DT30" s="622"/>
      <c r="DU30" s="622"/>
      <c r="DV30" s="623"/>
      <c r="DW30" s="624">
        <v>11.4</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98.7</v>
      </c>
      <c r="BH31" s="684"/>
      <c r="BI31" s="684"/>
      <c r="BJ31" s="684"/>
      <c r="BK31" s="684"/>
      <c r="BL31" s="684"/>
      <c r="BM31" s="685">
        <v>95.6</v>
      </c>
      <c r="BN31" s="684"/>
      <c r="BO31" s="684"/>
      <c r="BP31" s="684"/>
      <c r="BQ31" s="686"/>
      <c r="BR31" s="683">
        <v>98.8</v>
      </c>
      <c r="BS31" s="684"/>
      <c r="BT31" s="684"/>
      <c r="BU31" s="684"/>
      <c r="BV31" s="684"/>
      <c r="BW31" s="684"/>
      <c r="BX31" s="685">
        <v>96</v>
      </c>
      <c r="BY31" s="684"/>
      <c r="BZ31" s="684"/>
      <c r="CA31" s="684"/>
      <c r="CB31" s="686"/>
      <c r="CD31" s="642"/>
      <c r="CE31" s="643"/>
      <c r="CF31" s="618" t="s">
        <v>300</v>
      </c>
      <c r="CG31" s="619"/>
      <c r="CH31" s="619"/>
      <c r="CI31" s="619"/>
      <c r="CJ31" s="619"/>
      <c r="CK31" s="619"/>
      <c r="CL31" s="619"/>
      <c r="CM31" s="619"/>
      <c r="CN31" s="619"/>
      <c r="CO31" s="619"/>
      <c r="CP31" s="619"/>
      <c r="CQ31" s="620"/>
      <c r="CR31" s="621">
        <v>31952</v>
      </c>
      <c r="CS31" s="634"/>
      <c r="CT31" s="634"/>
      <c r="CU31" s="634"/>
      <c r="CV31" s="634"/>
      <c r="CW31" s="634"/>
      <c r="CX31" s="634"/>
      <c r="CY31" s="635"/>
      <c r="CZ31" s="624">
        <v>0.1</v>
      </c>
      <c r="DA31" s="636"/>
      <c r="DB31" s="636"/>
      <c r="DC31" s="637"/>
      <c r="DD31" s="627">
        <v>31952</v>
      </c>
      <c r="DE31" s="634"/>
      <c r="DF31" s="634"/>
      <c r="DG31" s="634"/>
      <c r="DH31" s="634"/>
      <c r="DI31" s="634"/>
      <c r="DJ31" s="634"/>
      <c r="DK31" s="635"/>
      <c r="DL31" s="627">
        <v>31952</v>
      </c>
      <c r="DM31" s="634"/>
      <c r="DN31" s="634"/>
      <c r="DO31" s="634"/>
      <c r="DP31" s="634"/>
      <c r="DQ31" s="634"/>
      <c r="DR31" s="634"/>
      <c r="DS31" s="634"/>
      <c r="DT31" s="634"/>
      <c r="DU31" s="634"/>
      <c r="DV31" s="635"/>
      <c r="DW31" s="624">
        <v>0.2</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2198300</v>
      </c>
      <c r="S32" s="622"/>
      <c r="T32" s="622"/>
      <c r="U32" s="622"/>
      <c r="V32" s="622"/>
      <c r="W32" s="622"/>
      <c r="X32" s="622"/>
      <c r="Y32" s="623"/>
      <c r="Z32" s="659">
        <v>7.9</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98.4</v>
      </c>
      <c r="BH32" s="634"/>
      <c r="BI32" s="634"/>
      <c r="BJ32" s="634"/>
      <c r="BK32" s="634"/>
      <c r="BL32" s="634"/>
      <c r="BM32" s="625">
        <v>94.4</v>
      </c>
      <c r="BN32" s="634"/>
      <c r="BO32" s="634"/>
      <c r="BP32" s="634"/>
      <c r="BQ32" s="657"/>
      <c r="BR32" s="687">
        <v>98.5</v>
      </c>
      <c r="BS32" s="634"/>
      <c r="BT32" s="634"/>
      <c r="BU32" s="634"/>
      <c r="BV32" s="634"/>
      <c r="BW32" s="634"/>
      <c r="BX32" s="625">
        <v>95</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73064</v>
      </c>
      <c r="S33" s="622"/>
      <c r="T33" s="622"/>
      <c r="U33" s="622"/>
      <c r="V33" s="622"/>
      <c r="W33" s="622"/>
      <c r="X33" s="622"/>
      <c r="Y33" s="623"/>
      <c r="Z33" s="659">
        <v>0.3</v>
      </c>
      <c r="AA33" s="659"/>
      <c r="AB33" s="659"/>
      <c r="AC33" s="659"/>
      <c r="AD33" s="660">
        <v>4683</v>
      </c>
      <c r="AE33" s="660"/>
      <c r="AF33" s="660"/>
      <c r="AG33" s="660"/>
      <c r="AH33" s="660"/>
      <c r="AI33" s="660"/>
      <c r="AJ33" s="660"/>
      <c r="AK33" s="660"/>
      <c r="AL33" s="624">
        <v>0</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98.8</v>
      </c>
      <c r="BH33" s="606"/>
      <c r="BI33" s="606"/>
      <c r="BJ33" s="606"/>
      <c r="BK33" s="606"/>
      <c r="BL33" s="606"/>
      <c r="BM33" s="652">
        <v>96.3</v>
      </c>
      <c r="BN33" s="606"/>
      <c r="BO33" s="606"/>
      <c r="BP33" s="606"/>
      <c r="BQ33" s="669"/>
      <c r="BR33" s="682">
        <v>99</v>
      </c>
      <c r="BS33" s="606"/>
      <c r="BT33" s="606"/>
      <c r="BU33" s="606"/>
      <c r="BV33" s="606"/>
      <c r="BW33" s="606"/>
      <c r="BX33" s="652">
        <v>96.6</v>
      </c>
      <c r="BY33" s="606"/>
      <c r="BZ33" s="606"/>
      <c r="CA33" s="606"/>
      <c r="CB33" s="669"/>
      <c r="CD33" s="618" t="s">
        <v>307</v>
      </c>
      <c r="CE33" s="619"/>
      <c r="CF33" s="619"/>
      <c r="CG33" s="619"/>
      <c r="CH33" s="619"/>
      <c r="CI33" s="619"/>
      <c r="CJ33" s="619"/>
      <c r="CK33" s="619"/>
      <c r="CL33" s="619"/>
      <c r="CM33" s="619"/>
      <c r="CN33" s="619"/>
      <c r="CO33" s="619"/>
      <c r="CP33" s="619"/>
      <c r="CQ33" s="620"/>
      <c r="CR33" s="621">
        <v>9915011</v>
      </c>
      <c r="CS33" s="634"/>
      <c r="CT33" s="634"/>
      <c r="CU33" s="634"/>
      <c r="CV33" s="634"/>
      <c r="CW33" s="634"/>
      <c r="CX33" s="634"/>
      <c r="CY33" s="635"/>
      <c r="CZ33" s="624">
        <v>37.700000000000003</v>
      </c>
      <c r="DA33" s="636"/>
      <c r="DB33" s="636"/>
      <c r="DC33" s="637"/>
      <c r="DD33" s="627">
        <v>8523424</v>
      </c>
      <c r="DE33" s="634"/>
      <c r="DF33" s="634"/>
      <c r="DG33" s="634"/>
      <c r="DH33" s="634"/>
      <c r="DI33" s="634"/>
      <c r="DJ33" s="634"/>
      <c r="DK33" s="635"/>
      <c r="DL33" s="627">
        <v>6834528</v>
      </c>
      <c r="DM33" s="634"/>
      <c r="DN33" s="634"/>
      <c r="DO33" s="634"/>
      <c r="DP33" s="634"/>
      <c r="DQ33" s="634"/>
      <c r="DR33" s="634"/>
      <c r="DS33" s="634"/>
      <c r="DT33" s="634"/>
      <c r="DU33" s="634"/>
      <c r="DV33" s="635"/>
      <c r="DW33" s="624">
        <v>46.5</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75949</v>
      </c>
      <c r="S34" s="622"/>
      <c r="T34" s="622"/>
      <c r="U34" s="622"/>
      <c r="V34" s="622"/>
      <c r="W34" s="622"/>
      <c r="X34" s="622"/>
      <c r="Y34" s="623"/>
      <c r="Z34" s="659">
        <v>0.3</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3522227</v>
      </c>
      <c r="CS34" s="622"/>
      <c r="CT34" s="622"/>
      <c r="CU34" s="622"/>
      <c r="CV34" s="622"/>
      <c r="CW34" s="622"/>
      <c r="CX34" s="622"/>
      <c r="CY34" s="623"/>
      <c r="CZ34" s="624">
        <v>13.4</v>
      </c>
      <c r="DA34" s="636"/>
      <c r="DB34" s="636"/>
      <c r="DC34" s="637"/>
      <c r="DD34" s="627">
        <v>2991434</v>
      </c>
      <c r="DE34" s="622"/>
      <c r="DF34" s="622"/>
      <c r="DG34" s="622"/>
      <c r="DH34" s="622"/>
      <c r="DI34" s="622"/>
      <c r="DJ34" s="622"/>
      <c r="DK34" s="623"/>
      <c r="DL34" s="627">
        <v>2636577</v>
      </c>
      <c r="DM34" s="622"/>
      <c r="DN34" s="622"/>
      <c r="DO34" s="622"/>
      <c r="DP34" s="622"/>
      <c r="DQ34" s="622"/>
      <c r="DR34" s="622"/>
      <c r="DS34" s="622"/>
      <c r="DT34" s="622"/>
      <c r="DU34" s="622"/>
      <c r="DV34" s="623"/>
      <c r="DW34" s="624">
        <v>17.899999999999999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897573</v>
      </c>
      <c r="S35" s="622"/>
      <c r="T35" s="622"/>
      <c r="U35" s="622"/>
      <c r="V35" s="622"/>
      <c r="W35" s="622"/>
      <c r="X35" s="622"/>
      <c r="Y35" s="623"/>
      <c r="Z35" s="659">
        <v>3.2</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284241</v>
      </c>
      <c r="CS35" s="634"/>
      <c r="CT35" s="634"/>
      <c r="CU35" s="634"/>
      <c r="CV35" s="634"/>
      <c r="CW35" s="634"/>
      <c r="CX35" s="634"/>
      <c r="CY35" s="635"/>
      <c r="CZ35" s="624">
        <v>1.1000000000000001</v>
      </c>
      <c r="DA35" s="636"/>
      <c r="DB35" s="636"/>
      <c r="DC35" s="637"/>
      <c r="DD35" s="627">
        <v>146840</v>
      </c>
      <c r="DE35" s="634"/>
      <c r="DF35" s="634"/>
      <c r="DG35" s="634"/>
      <c r="DH35" s="634"/>
      <c r="DI35" s="634"/>
      <c r="DJ35" s="634"/>
      <c r="DK35" s="635"/>
      <c r="DL35" s="627">
        <v>146840</v>
      </c>
      <c r="DM35" s="634"/>
      <c r="DN35" s="634"/>
      <c r="DO35" s="634"/>
      <c r="DP35" s="634"/>
      <c r="DQ35" s="634"/>
      <c r="DR35" s="634"/>
      <c r="DS35" s="634"/>
      <c r="DT35" s="634"/>
      <c r="DU35" s="634"/>
      <c r="DV35" s="635"/>
      <c r="DW35" s="624">
        <v>1</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1489000</v>
      </c>
      <c r="S36" s="622"/>
      <c r="T36" s="622"/>
      <c r="U36" s="622"/>
      <c r="V36" s="622"/>
      <c r="W36" s="622"/>
      <c r="X36" s="622"/>
      <c r="Y36" s="623"/>
      <c r="Z36" s="659">
        <v>5.3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4349761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60755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3206858</v>
      </c>
      <c r="CS36" s="622"/>
      <c r="CT36" s="622"/>
      <c r="CU36" s="622"/>
      <c r="CV36" s="622"/>
      <c r="CW36" s="622"/>
      <c r="CX36" s="622"/>
      <c r="CY36" s="623"/>
      <c r="CZ36" s="624">
        <v>12.2</v>
      </c>
      <c r="DA36" s="636"/>
      <c r="DB36" s="636"/>
      <c r="DC36" s="637"/>
      <c r="DD36" s="627">
        <v>3062459</v>
      </c>
      <c r="DE36" s="622"/>
      <c r="DF36" s="622"/>
      <c r="DG36" s="622"/>
      <c r="DH36" s="622"/>
      <c r="DI36" s="622"/>
      <c r="DJ36" s="622"/>
      <c r="DK36" s="623"/>
      <c r="DL36" s="627">
        <v>2452542</v>
      </c>
      <c r="DM36" s="622"/>
      <c r="DN36" s="622"/>
      <c r="DO36" s="622"/>
      <c r="DP36" s="622"/>
      <c r="DQ36" s="622"/>
      <c r="DR36" s="622"/>
      <c r="DS36" s="622"/>
      <c r="DT36" s="622"/>
      <c r="DU36" s="622"/>
      <c r="DV36" s="623"/>
      <c r="DW36" s="624">
        <v>16.7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640113</v>
      </c>
      <c r="S37" s="622"/>
      <c r="T37" s="622"/>
      <c r="U37" s="622"/>
      <c r="V37" s="622"/>
      <c r="W37" s="622"/>
      <c r="X37" s="622"/>
      <c r="Y37" s="623"/>
      <c r="Z37" s="659">
        <v>2.2999999999999998</v>
      </c>
      <c r="AA37" s="659"/>
      <c r="AB37" s="659"/>
      <c r="AC37" s="659"/>
      <c r="AD37" s="660">
        <v>20896</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1493218</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-52286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477090</v>
      </c>
      <c r="CS37" s="634"/>
      <c r="CT37" s="634"/>
      <c r="CU37" s="634"/>
      <c r="CV37" s="634"/>
      <c r="CW37" s="634"/>
      <c r="CX37" s="634"/>
      <c r="CY37" s="635"/>
      <c r="CZ37" s="624">
        <v>1.8</v>
      </c>
      <c r="DA37" s="636"/>
      <c r="DB37" s="636"/>
      <c r="DC37" s="637"/>
      <c r="DD37" s="627">
        <v>477090</v>
      </c>
      <c r="DE37" s="634"/>
      <c r="DF37" s="634"/>
      <c r="DG37" s="634"/>
      <c r="DH37" s="634"/>
      <c r="DI37" s="634"/>
      <c r="DJ37" s="634"/>
      <c r="DK37" s="635"/>
      <c r="DL37" s="627">
        <v>459149</v>
      </c>
      <c r="DM37" s="634"/>
      <c r="DN37" s="634"/>
      <c r="DO37" s="634"/>
      <c r="DP37" s="634"/>
      <c r="DQ37" s="634"/>
      <c r="DR37" s="634"/>
      <c r="DS37" s="634"/>
      <c r="DT37" s="634"/>
      <c r="DU37" s="634"/>
      <c r="DV37" s="635"/>
      <c r="DW37" s="624">
        <v>3.1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1925000</v>
      </c>
      <c r="S38" s="622"/>
      <c r="T38" s="622"/>
      <c r="U38" s="622"/>
      <c r="V38" s="622"/>
      <c r="W38" s="622"/>
      <c r="X38" s="622"/>
      <c r="Y38" s="623"/>
      <c r="Z38" s="659">
        <v>6.9</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411988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6831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2437828</v>
      </c>
      <c r="CS38" s="622"/>
      <c r="CT38" s="622"/>
      <c r="CU38" s="622"/>
      <c r="CV38" s="622"/>
      <c r="CW38" s="622"/>
      <c r="CX38" s="622"/>
      <c r="CY38" s="623"/>
      <c r="CZ38" s="624">
        <v>9.3000000000000007</v>
      </c>
      <c r="DA38" s="636"/>
      <c r="DB38" s="636"/>
      <c r="DC38" s="637"/>
      <c r="DD38" s="627">
        <v>2027035</v>
      </c>
      <c r="DE38" s="622"/>
      <c r="DF38" s="622"/>
      <c r="DG38" s="622"/>
      <c r="DH38" s="622"/>
      <c r="DI38" s="622"/>
      <c r="DJ38" s="622"/>
      <c r="DK38" s="623"/>
      <c r="DL38" s="627">
        <v>1598569</v>
      </c>
      <c r="DM38" s="622"/>
      <c r="DN38" s="622"/>
      <c r="DO38" s="622"/>
      <c r="DP38" s="622"/>
      <c r="DQ38" s="622"/>
      <c r="DR38" s="622"/>
      <c r="DS38" s="622"/>
      <c r="DT38" s="622"/>
      <c r="DU38" s="622"/>
      <c r="DV38" s="623"/>
      <c r="DW38" s="624">
        <v>10.9</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6727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10139</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183702</v>
      </c>
      <c r="CS39" s="634"/>
      <c r="CT39" s="634"/>
      <c r="CU39" s="634"/>
      <c r="CV39" s="634"/>
      <c r="CW39" s="634"/>
      <c r="CX39" s="634"/>
      <c r="CY39" s="635"/>
      <c r="CZ39" s="624">
        <v>0.7</v>
      </c>
      <c r="DA39" s="636"/>
      <c r="DB39" s="636"/>
      <c r="DC39" s="637"/>
      <c r="DD39" s="627">
        <v>103501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67200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107</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280155</v>
      </c>
      <c r="CS40" s="622"/>
      <c r="CT40" s="622"/>
      <c r="CU40" s="622"/>
      <c r="CV40" s="622"/>
      <c r="CW40" s="622"/>
      <c r="CX40" s="622"/>
      <c r="CY40" s="623"/>
      <c r="CZ40" s="624">
        <v>1.1000000000000001</v>
      </c>
      <c r="DA40" s="636"/>
      <c r="DB40" s="636"/>
      <c r="DC40" s="637"/>
      <c r="DD40" s="627">
        <v>192155</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27939984</v>
      </c>
      <c r="S41" s="646"/>
      <c r="T41" s="646"/>
      <c r="U41" s="646"/>
      <c r="V41" s="646"/>
      <c r="W41" s="646"/>
      <c r="X41" s="646"/>
      <c r="Y41" s="649"/>
      <c r="Z41" s="650">
        <v>100</v>
      </c>
      <c r="AA41" s="650"/>
      <c r="AB41" s="650"/>
      <c r="AC41" s="650"/>
      <c r="AD41" s="651">
        <v>14638111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593295</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1844533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350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3050527</v>
      </c>
      <c r="CS42" s="634"/>
      <c r="CT42" s="634"/>
      <c r="CU42" s="634"/>
      <c r="CV42" s="634"/>
      <c r="CW42" s="634"/>
      <c r="CX42" s="634"/>
      <c r="CY42" s="635"/>
      <c r="CZ42" s="624">
        <v>11.6</v>
      </c>
      <c r="DA42" s="636"/>
      <c r="DB42" s="636"/>
      <c r="DC42" s="637"/>
      <c r="DD42" s="627">
        <v>471203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02" t="s">
        <v>342</v>
      </c>
      <c r="CD43" s="618" t="s">
        <v>343</v>
      </c>
      <c r="CE43" s="619"/>
      <c r="CF43" s="619"/>
      <c r="CG43" s="619"/>
      <c r="CH43" s="619"/>
      <c r="CI43" s="619"/>
      <c r="CJ43" s="619"/>
      <c r="CK43" s="619"/>
      <c r="CL43" s="619"/>
      <c r="CM43" s="619"/>
      <c r="CN43" s="619"/>
      <c r="CO43" s="619"/>
      <c r="CP43" s="619"/>
      <c r="CQ43" s="620"/>
      <c r="CR43" s="621">
        <v>68119</v>
      </c>
      <c r="CS43" s="634"/>
      <c r="CT43" s="634"/>
      <c r="CU43" s="634"/>
      <c r="CV43" s="634"/>
      <c r="CW43" s="634"/>
      <c r="CX43" s="634"/>
      <c r="CY43" s="635"/>
      <c r="CZ43" s="624">
        <v>0.3</v>
      </c>
      <c r="DA43" s="636"/>
      <c r="DB43" s="636"/>
      <c r="DC43" s="637"/>
      <c r="DD43" s="627">
        <v>68119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3050527</v>
      </c>
      <c r="CS44" s="622"/>
      <c r="CT44" s="622"/>
      <c r="CU44" s="622"/>
      <c r="CV44" s="622"/>
      <c r="CW44" s="622"/>
      <c r="CX44" s="622"/>
      <c r="CY44" s="623"/>
      <c r="CZ44" s="624">
        <v>11.6</v>
      </c>
      <c r="DA44" s="625"/>
      <c r="DB44" s="625"/>
      <c r="DC44" s="626"/>
      <c r="DD44" s="627">
        <v>471203</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1109128</v>
      </c>
      <c r="CS45" s="634"/>
      <c r="CT45" s="634"/>
      <c r="CU45" s="634"/>
      <c r="CV45" s="634"/>
      <c r="CW45" s="634"/>
      <c r="CX45" s="634"/>
      <c r="CY45" s="635"/>
      <c r="CZ45" s="624">
        <v>4.2</v>
      </c>
      <c r="DA45" s="636"/>
      <c r="DB45" s="636"/>
      <c r="DC45" s="637"/>
      <c r="DD45" s="627">
        <v>62842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13"/>
      <c r="CD46" s="642"/>
      <c r="CE46" s="643"/>
      <c r="CF46" s="618" t="s">
        <v>348</v>
      </c>
      <c r="CG46" s="619"/>
      <c r="CH46" s="619"/>
      <c r="CI46" s="619"/>
      <c r="CJ46" s="619"/>
      <c r="CK46" s="619"/>
      <c r="CL46" s="619"/>
      <c r="CM46" s="619"/>
      <c r="CN46" s="619"/>
      <c r="CO46" s="619"/>
      <c r="CP46" s="619"/>
      <c r="CQ46" s="620"/>
      <c r="CR46" s="621">
        <v>1839560</v>
      </c>
      <c r="CS46" s="622"/>
      <c r="CT46" s="622"/>
      <c r="CU46" s="622"/>
      <c r="CV46" s="622"/>
      <c r="CW46" s="622"/>
      <c r="CX46" s="622"/>
      <c r="CY46" s="623"/>
      <c r="CZ46" s="624">
        <v>7</v>
      </c>
      <c r="DA46" s="625"/>
      <c r="DB46" s="625"/>
      <c r="DC46" s="626"/>
      <c r="DD46" s="627">
        <v>403322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13"/>
      <c r="CD49" s="602" t="s">
        <v>351</v>
      </c>
      <c r="CE49" s="603"/>
      <c r="CF49" s="603"/>
      <c r="CG49" s="603"/>
      <c r="CH49" s="603"/>
      <c r="CI49" s="603"/>
      <c r="CJ49" s="603"/>
      <c r="CK49" s="603"/>
      <c r="CL49" s="603"/>
      <c r="CM49" s="603"/>
      <c r="CN49" s="603"/>
      <c r="CO49" s="603"/>
      <c r="CP49" s="603"/>
      <c r="CQ49" s="604"/>
      <c r="CR49" s="605">
        <v>26317924</v>
      </c>
      <c r="CS49" s="606"/>
      <c r="CT49" s="606"/>
      <c r="CU49" s="606"/>
      <c r="CV49" s="606"/>
      <c r="CW49" s="606"/>
      <c r="CX49" s="606"/>
      <c r="CY49" s="607"/>
      <c r="CZ49" s="608">
        <v>100</v>
      </c>
      <c r="DA49" s="609"/>
      <c r="DB49" s="609"/>
      <c r="DC49" s="610"/>
      <c r="DD49" s="611">
        <v>17084067</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MorXG4p3m6Pj3mR+45KIQw2lkU0UECBpcAViWEKbGKPyBC3RWoKVYdAHUWBPPHUgiUQDdJFB6t0EkxLrkl6mw==" saltValue="XYkM7kRNqRAKahwyFNQhf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19" customWidth="1"/>
    <col min="131" max="131" width="1.6328125" style="219" customWidth="1"/>
    <col min="132" max="16384" width="9" style="219" hidden="1"/>
  </cols>
  <sheetData>
    <row r="1" spans="1:131" ht="11.25"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2">
      <c r="A7" s="224">
        <v>1</v>
      </c>
      <c r="B7" s="1047" t="s">
        <v>374</v>
      </c>
      <c r="C7" s="1048"/>
      <c r="D7" s="1048"/>
      <c r="E7" s="1048"/>
      <c r="F7" s="1048"/>
      <c r="G7" s="1048"/>
      <c r="H7" s="1048"/>
      <c r="I7" s="1048"/>
      <c r="J7" s="1048"/>
      <c r="K7" s="1048"/>
      <c r="L7" s="1048"/>
      <c r="M7" s="1048"/>
      <c r="N7" s="1048"/>
      <c r="O7" s="1048"/>
      <c r="P7" s="1049"/>
      <c r="Q7" s="1102">
        <v>27938</v>
      </c>
      <c r="R7" s="1103"/>
      <c r="S7" s="1103"/>
      <c r="T7" s="1103"/>
      <c r="U7" s="1103"/>
      <c r="V7" s="1103">
        <v>26316</v>
      </c>
      <c r="W7" s="1103"/>
      <c r="X7" s="1103"/>
      <c r="Y7" s="1103"/>
      <c r="Z7" s="1103"/>
      <c r="AA7" s="1103">
        <v>1622</v>
      </c>
      <c r="AB7" s="1103"/>
      <c r="AC7" s="1103"/>
      <c r="AD7" s="1103"/>
      <c r="AE7" s="1104"/>
      <c r="AF7" s="1105">
        <v>1514</v>
      </c>
      <c r="AG7" s="1106"/>
      <c r="AH7" s="1106"/>
      <c r="AI7" s="1106"/>
      <c r="AJ7" s="1107"/>
      <c r="AK7" s="1108">
        <v>898</v>
      </c>
      <c r="AL7" s="1109"/>
      <c r="AM7" s="1109"/>
      <c r="AN7" s="1109"/>
      <c r="AO7" s="1109"/>
      <c r="AP7" s="1109">
        <v>16934</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2">
      <c r="A8" s="226">
        <v>2</v>
      </c>
      <c r="B8" s="1030" t="s">
        <v>375</v>
      </c>
      <c r="C8" s="1031"/>
      <c r="D8" s="1031"/>
      <c r="E8" s="1031"/>
      <c r="F8" s="1031"/>
      <c r="G8" s="1031"/>
      <c r="H8" s="1031"/>
      <c r="I8" s="1031"/>
      <c r="J8" s="1031"/>
      <c r="K8" s="1031"/>
      <c r="L8" s="1031"/>
      <c r="M8" s="1031"/>
      <c r="N8" s="1031"/>
      <c r="O8" s="1031"/>
      <c r="P8" s="1032"/>
      <c r="Q8" s="1038">
        <v>35</v>
      </c>
      <c r="R8" s="1039"/>
      <c r="S8" s="1039"/>
      <c r="T8" s="1039"/>
      <c r="U8" s="1039"/>
      <c r="V8" s="1039">
        <v>35</v>
      </c>
      <c r="W8" s="1039"/>
      <c r="X8" s="1039"/>
      <c r="Y8" s="1039"/>
      <c r="Z8" s="1039"/>
      <c r="AA8" s="1039" t="s">
        <v>548</v>
      </c>
      <c r="AB8" s="1039"/>
      <c r="AC8" s="1039"/>
      <c r="AD8" s="1039"/>
      <c r="AE8" s="1040"/>
      <c r="AF8" s="1035" t="s">
        <v>122</v>
      </c>
      <c r="AG8" s="1036"/>
      <c r="AH8" s="1036"/>
      <c r="AI8" s="1036"/>
      <c r="AJ8" s="1037"/>
      <c r="AK8" s="1080">
        <v>14</v>
      </c>
      <c r="AL8" s="1081"/>
      <c r="AM8" s="1081"/>
      <c r="AN8" s="1081"/>
      <c r="AO8" s="1081"/>
      <c r="AP8" s="1081" t="s">
        <v>548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2">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2">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2">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2">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2">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2">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2">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2">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2">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2">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2">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2">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5">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2">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5">
      <c r="A23" s="228" t="s">
        <v>377</v>
      </c>
      <c r="B23" s="937" t="s">
        <v>378</v>
      </c>
      <c r="C23" s="938"/>
      <c r="D23" s="938"/>
      <c r="E23" s="938"/>
      <c r="F23" s="938"/>
      <c r="G23" s="938"/>
      <c r="H23" s="938"/>
      <c r="I23" s="938"/>
      <c r="J23" s="938"/>
      <c r="K23" s="938"/>
      <c r="L23" s="938"/>
      <c r="M23" s="938"/>
      <c r="N23" s="938"/>
      <c r="O23" s="938"/>
      <c r="P23" s="948"/>
      <c r="Q23" s="1067">
        <v>27940</v>
      </c>
      <c r="R23" s="1061"/>
      <c r="S23" s="1061"/>
      <c r="T23" s="1061"/>
      <c r="U23" s="1061"/>
      <c r="V23" s="1061">
        <v>26318</v>
      </c>
      <c r="W23" s="1061"/>
      <c r="X23" s="1061"/>
      <c r="Y23" s="1061"/>
      <c r="Z23" s="1061"/>
      <c r="AA23" s="1061">
        <v>1622</v>
      </c>
      <c r="AB23" s="1061"/>
      <c r="AC23" s="1061"/>
      <c r="AD23" s="1061"/>
      <c r="AE23" s="1068"/>
      <c r="AF23" s="1069">
        <v>1514</v>
      </c>
      <c r="AG23" s="1061"/>
      <c r="AH23" s="1061"/>
      <c r="AI23" s="1061"/>
      <c r="AJ23" s="1070"/>
      <c r="AK23" s="1071"/>
      <c r="AL23" s="1072"/>
      <c r="AM23" s="1072"/>
      <c r="AN23" s="1072"/>
      <c r="AO23" s="1072"/>
      <c r="AP23" s="1061">
        <v>16934</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2">
      <c r="A28" s="230">
        <v>1</v>
      </c>
      <c r="B28" s="1047" t="s">
        <v>389</v>
      </c>
      <c r="C28" s="1048"/>
      <c r="D28" s="1048"/>
      <c r="E28" s="1048"/>
      <c r="F28" s="1048"/>
      <c r="G28" s="1048"/>
      <c r="H28" s="1048"/>
      <c r="I28" s="1048"/>
      <c r="J28" s="1048"/>
      <c r="K28" s="1048"/>
      <c r="L28" s="1048"/>
      <c r="M28" s="1048"/>
      <c r="N28" s="1048"/>
      <c r="O28" s="1048"/>
      <c r="P28" s="1049"/>
      <c r="Q28" s="1050">
        <v>5484</v>
      </c>
      <c r="R28" s="1051"/>
      <c r="S28" s="1051"/>
      <c r="T28" s="1051"/>
      <c r="U28" s="1051"/>
      <c r="V28" s="1051">
        <v>5423</v>
      </c>
      <c r="W28" s="1051"/>
      <c r="X28" s="1051"/>
      <c r="Y28" s="1051"/>
      <c r="Z28" s="1051"/>
      <c r="AA28" s="1051">
        <v>61</v>
      </c>
      <c r="AB28" s="1051"/>
      <c r="AC28" s="1051"/>
      <c r="AD28" s="1051"/>
      <c r="AE28" s="1052"/>
      <c r="AF28" s="1053">
        <v>61</v>
      </c>
      <c r="AG28" s="1051"/>
      <c r="AH28" s="1051"/>
      <c r="AI28" s="1051"/>
      <c r="AJ28" s="1054"/>
      <c r="AK28" s="1042">
        <v>691</v>
      </c>
      <c r="AL28" s="1043"/>
      <c r="AM28" s="1043"/>
      <c r="AN28" s="1043"/>
      <c r="AO28" s="1043"/>
      <c r="AP28" s="1043" t="s">
        <v>548</v>
      </c>
      <c r="AQ28" s="1043"/>
      <c r="AR28" s="1043"/>
      <c r="AS28" s="1043"/>
      <c r="AT28" s="1043"/>
      <c r="AU28" s="1043" t="s">
        <v>488</v>
      </c>
      <c r="AV28" s="1043"/>
      <c r="AW28" s="1043"/>
      <c r="AX28" s="1043"/>
      <c r="AY28" s="1043"/>
      <c r="AZ28" s="1044"/>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2">
      <c r="A29" s="230">
        <v>2</v>
      </c>
      <c r="B29" s="1030" t="s">
        <v>390</v>
      </c>
      <c r="C29" s="1031"/>
      <c r="D29" s="1031"/>
      <c r="E29" s="1031"/>
      <c r="F29" s="1031"/>
      <c r="G29" s="1031"/>
      <c r="H29" s="1031"/>
      <c r="I29" s="1031"/>
      <c r="J29" s="1031"/>
      <c r="K29" s="1031"/>
      <c r="L29" s="1031"/>
      <c r="M29" s="1031"/>
      <c r="N29" s="1031"/>
      <c r="O29" s="1031"/>
      <c r="P29" s="1032"/>
      <c r="Q29" s="1038">
        <v>5862</v>
      </c>
      <c r="R29" s="1039"/>
      <c r="S29" s="1039"/>
      <c r="T29" s="1039"/>
      <c r="U29" s="1039"/>
      <c r="V29" s="1039">
        <v>5662</v>
      </c>
      <c r="W29" s="1039"/>
      <c r="X29" s="1039"/>
      <c r="Y29" s="1039"/>
      <c r="Z29" s="1039"/>
      <c r="AA29" s="1039">
        <v>201</v>
      </c>
      <c r="AB29" s="1039"/>
      <c r="AC29" s="1039"/>
      <c r="AD29" s="1039"/>
      <c r="AE29" s="1040"/>
      <c r="AF29" s="1035">
        <v>201</v>
      </c>
      <c r="AG29" s="1036"/>
      <c r="AH29" s="1036"/>
      <c r="AI29" s="1036"/>
      <c r="AJ29" s="1037"/>
      <c r="AK29" s="980">
        <v>923</v>
      </c>
      <c r="AL29" s="971"/>
      <c r="AM29" s="971"/>
      <c r="AN29" s="971"/>
      <c r="AO29" s="971"/>
      <c r="AP29" s="971" t="s">
        <v>488</v>
      </c>
      <c r="AQ29" s="971"/>
      <c r="AR29" s="971"/>
      <c r="AS29" s="971"/>
      <c r="AT29" s="971"/>
      <c r="AU29" s="971" t="s">
        <v>488</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2">
      <c r="A30" s="230">
        <v>3</v>
      </c>
      <c r="B30" s="1030" t="s">
        <v>391</v>
      </c>
      <c r="C30" s="1031"/>
      <c r="D30" s="1031"/>
      <c r="E30" s="1031"/>
      <c r="F30" s="1031"/>
      <c r="G30" s="1031"/>
      <c r="H30" s="1031"/>
      <c r="I30" s="1031"/>
      <c r="J30" s="1031"/>
      <c r="K30" s="1031"/>
      <c r="L30" s="1031"/>
      <c r="M30" s="1031"/>
      <c r="N30" s="1031"/>
      <c r="O30" s="1031"/>
      <c r="P30" s="1032"/>
      <c r="Q30" s="1038">
        <v>2010</v>
      </c>
      <c r="R30" s="1039"/>
      <c r="S30" s="1039"/>
      <c r="T30" s="1039"/>
      <c r="U30" s="1039"/>
      <c r="V30" s="1039">
        <v>2008</v>
      </c>
      <c r="W30" s="1039"/>
      <c r="X30" s="1039"/>
      <c r="Y30" s="1039"/>
      <c r="Z30" s="1039"/>
      <c r="AA30" s="1039">
        <v>2</v>
      </c>
      <c r="AB30" s="1039"/>
      <c r="AC30" s="1039"/>
      <c r="AD30" s="1039"/>
      <c r="AE30" s="1040"/>
      <c r="AF30" s="1035">
        <v>2</v>
      </c>
      <c r="AG30" s="1036"/>
      <c r="AH30" s="1036"/>
      <c r="AI30" s="1036"/>
      <c r="AJ30" s="1037"/>
      <c r="AK30" s="980">
        <v>1034</v>
      </c>
      <c r="AL30" s="971"/>
      <c r="AM30" s="971"/>
      <c r="AN30" s="971"/>
      <c r="AO30" s="971"/>
      <c r="AP30" s="971" t="s">
        <v>488</v>
      </c>
      <c r="AQ30" s="971"/>
      <c r="AR30" s="971"/>
      <c r="AS30" s="971"/>
      <c r="AT30" s="971"/>
      <c r="AU30" s="971" t="s">
        <v>488</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2">
      <c r="A31" s="230">
        <v>4</v>
      </c>
      <c r="B31" s="1030" t="s">
        <v>392</v>
      </c>
      <c r="C31" s="1031"/>
      <c r="D31" s="1031"/>
      <c r="E31" s="1031"/>
      <c r="F31" s="1031"/>
      <c r="G31" s="1031"/>
      <c r="H31" s="1031"/>
      <c r="I31" s="1031"/>
      <c r="J31" s="1031"/>
      <c r="K31" s="1031"/>
      <c r="L31" s="1031"/>
      <c r="M31" s="1031"/>
      <c r="N31" s="1031"/>
      <c r="O31" s="1031"/>
      <c r="P31" s="1032"/>
      <c r="Q31" s="1038">
        <v>8813</v>
      </c>
      <c r="R31" s="1039"/>
      <c r="S31" s="1039"/>
      <c r="T31" s="1039"/>
      <c r="U31" s="1039"/>
      <c r="V31" s="1039">
        <v>9416</v>
      </c>
      <c r="W31" s="1039"/>
      <c r="X31" s="1039"/>
      <c r="Y31" s="1039"/>
      <c r="Z31" s="1039"/>
      <c r="AA31" s="1039">
        <v>-603</v>
      </c>
      <c r="AB31" s="1039"/>
      <c r="AC31" s="1039"/>
      <c r="AD31" s="1039"/>
      <c r="AE31" s="1040"/>
      <c r="AF31" s="1035">
        <v>261</v>
      </c>
      <c r="AG31" s="1036"/>
      <c r="AH31" s="1036"/>
      <c r="AI31" s="1036"/>
      <c r="AJ31" s="1037"/>
      <c r="AK31" s="980">
        <v>1488</v>
      </c>
      <c r="AL31" s="971"/>
      <c r="AM31" s="971"/>
      <c r="AN31" s="971"/>
      <c r="AO31" s="971"/>
      <c r="AP31" s="971">
        <v>5692</v>
      </c>
      <c r="AQ31" s="971"/>
      <c r="AR31" s="971"/>
      <c r="AS31" s="971"/>
      <c r="AT31" s="971"/>
      <c r="AU31" s="971">
        <v>3478</v>
      </c>
      <c r="AV31" s="971"/>
      <c r="AW31" s="971"/>
      <c r="AX31" s="971"/>
      <c r="AY31" s="971"/>
      <c r="AZ31" s="1041" t="s">
        <v>548</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2">
      <c r="A32" s="230">
        <v>5</v>
      </c>
      <c r="B32" s="1030" t="s">
        <v>394</v>
      </c>
      <c r="C32" s="1031"/>
      <c r="D32" s="1031"/>
      <c r="E32" s="1031"/>
      <c r="F32" s="1031"/>
      <c r="G32" s="1031"/>
      <c r="H32" s="1031"/>
      <c r="I32" s="1031"/>
      <c r="J32" s="1031"/>
      <c r="K32" s="1031"/>
      <c r="L32" s="1031"/>
      <c r="M32" s="1031"/>
      <c r="N32" s="1031"/>
      <c r="O32" s="1031"/>
      <c r="P32" s="1032"/>
      <c r="Q32" s="1038">
        <v>734</v>
      </c>
      <c r="R32" s="1039"/>
      <c r="S32" s="1039"/>
      <c r="T32" s="1039"/>
      <c r="U32" s="1039"/>
      <c r="V32" s="1039">
        <v>727</v>
      </c>
      <c r="W32" s="1039"/>
      <c r="X32" s="1039"/>
      <c r="Y32" s="1039"/>
      <c r="Z32" s="1039"/>
      <c r="AA32" s="1039">
        <v>7</v>
      </c>
      <c r="AB32" s="1039"/>
      <c r="AC32" s="1039"/>
      <c r="AD32" s="1039"/>
      <c r="AE32" s="1040"/>
      <c r="AF32" s="1035">
        <v>262</v>
      </c>
      <c r="AG32" s="1036"/>
      <c r="AH32" s="1036"/>
      <c r="AI32" s="1036"/>
      <c r="AJ32" s="1037"/>
      <c r="AK32" s="980">
        <v>412</v>
      </c>
      <c r="AL32" s="971"/>
      <c r="AM32" s="971"/>
      <c r="AN32" s="971"/>
      <c r="AO32" s="971"/>
      <c r="AP32" s="971">
        <v>6609</v>
      </c>
      <c r="AQ32" s="971"/>
      <c r="AR32" s="971"/>
      <c r="AS32" s="971"/>
      <c r="AT32" s="971"/>
      <c r="AU32" s="971">
        <v>4402</v>
      </c>
      <c r="AV32" s="971"/>
      <c r="AW32" s="971"/>
      <c r="AX32" s="971"/>
      <c r="AY32" s="971"/>
      <c r="AZ32" s="1041" t="s">
        <v>548</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2">
      <c r="A33" s="230">
        <v>6</v>
      </c>
      <c r="B33" s="1030" t="s">
        <v>395</v>
      </c>
      <c r="C33" s="1031"/>
      <c r="D33" s="1031"/>
      <c r="E33" s="1031"/>
      <c r="F33" s="1031"/>
      <c r="G33" s="1031"/>
      <c r="H33" s="1031"/>
      <c r="I33" s="1031"/>
      <c r="J33" s="1031"/>
      <c r="K33" s="1031"/>
      <c r="L33" s="1031"/>
      <c r="M33" s="1031"/>
      <c r="N33" s="1031"/>
      <c r="O33" s="1031"/>
      <c r="P33" s="1032"/>
      <c r="Q33" s="1038">
        <v>1207</v>
      </c>
      <c r="R33" s="1039"/>
      <c r="S33" s="1039"/>
      <c r="T33" s="1039"/>
      <c r="U33" s="1039"/>
      <c r="V33" s="1039">
        <v>1181</v>
      </c>
      <c r="W33" s="1039"/>
      <c r="X33" s="1039"/>
      <c r="Y33" s="1039"/>
      <c r="Z33" s="1039"/>
      <c r="AA33" s="1039">
        <v>26</v>
      </c>
      <c r="AB33" s="1039"/>
      <c r="AC33" s="1039"/>
      <c r="AD33" s="1039"/>
      <c r="AE33" s="1040"/>
      <c r="AF33" s="1035">
        <v>1169</v>
      </c>
      <c r="AG33" s="1036"/>
      <c r="AH33" s="1036"/>
      <c r="AI33" s="1036"/>
      <c r="AJ33" s="1037"/>
      <c r="AK33" s="980">
        <v>7</v>
      </c>
      <c r="AL33" s="971"/>
      <c r="AM33" s="971"/>
      <c r="AN33" s="971"/>
      <c r="AO33" s="971"/>
      <c r="AP33" s="971">
        <v>3828</v>
      </c>
      <c r="AQ33" s="971"/>
      <c r="AR33" s="971"/>
      <c r="AS33" s="971"/>
      <c r="AT33" s="971"/>
      <c r="AU33" s="971">
        <v>34</v>
      </c>
      <c r="AV33" s="971"/>
      <c r="AW33" s="971"/>
      <c r="AX33" s="971"/>
      <c r="AY33" s="971"/>
      <c r="AZ33" s="1041" t="s">
        <v>548</v>
      </c>
      <c r="BA33" s="1041"/>
      <c r="BB33" s="1041"/>
      <c r="BC33" s="1041"/>
      <c r="BD33" s="1041"/>
      <c r="BE33" s="972" t="s">
        <v>393</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2">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2">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2">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2">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2">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2">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2">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2">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2">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2">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2">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2">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2">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2">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2">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2">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2">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2">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2">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2">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2">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2">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2">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2">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2">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2">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2">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5">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2">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5">
      <c r="A63" s="228" t="s">
        <v>377</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1956</v>
      </c>
      <c r="AG63" s="959"/>
      <c r="AH63" s="959"/>
      <c r="AI63" s="959"/>
      <c r="AJ63" s="1022"/>
      <c r="AK63" s="1023"/>
      <c r="AL63" s="963"/>
      <c r="AM63" s="963"/>
      <c r="AN63" s="963"/>
      <c r="AO63" s="963"/>
      <c r="AP63" s="959">
        <v>16129</v>
      </c>
      <c r="AQ63" s="959"/>
      <c r="AR63" s="959"/>
      <c r="AS63" s="959"/>
      <c r="AT63" s="959"/>
      <c r="AU63" s="959">
        <v>7914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5">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2">
      <c r="A66" s="995" t="s">
        <v>399</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400</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2">
      <c r="A68" s="224">
        <v>1</v>
      </c>
      <c r="B68" s="985" t="s">
        <v>549</v>
      </c>
      <c r="C68" s="986"/>
      <c r="D68" s="986"/>
      <c r="E68" s="986"/>
      <c r="F68" s="986"/>
      <c r="G68" s="986"/>
      <c r="H68" s="986"/>
      <c r="I68" s="986"/>
      <c r="J68" s="986"/>
      <c r="K68" s="986"/>
      <c r="L68" s="986"/>
      <c r="M68" s="986"/>
      <c r="N68" s="986"/>
      <c r="O68" s="986"/>
      <c r="P68" s="987"/>
      <c r="Q68" s="988">
        <v>3041</v>
      </c>
      <c r="R68" s="982"/>
      <c r="S68" s="982"/>
      <c r="T68" s="982"/>
      <c r="U68" s="982"/>
      <c r="V68" s="982">
        <v>2961</v>
      </c>
      <c r="W68" s="982"/>
      <c r="X68" s="982"/>
      <c r="Y68" s="982"/>
      <c r="Z68" s="982"/>
      <c r="AA68" s="982">
        <v>79</v>
      </c>
      <c r="AB68" s="982"/>
      <c r="AC68" s="982"/>
      <c r="AD68" s="982"/>
      <c r="AE68" s="982"/>
      <c r="AF68" s="982">
        <v>79</v>
      </c>
      <c r="AG68" s="982"/>
      <c r="AH68" s="982"/>
      <c r="AI68" s="982"/>
      <c r="AJ68" s="982"/>
      <c r="AK68" s="982">
        <v>169</v>
      </c>
      <c r="AL68" s="982"/>
      <c r="AM68" s="982"/>
      <c r="AN68" s="982"/>
      <c r="AO68" s="982"/>
      <c r="AP68" s="982">
        <v>1011</v>
      </c>
      <c r="AQ68" s="982"/>
      <c r="AR68" s="982"/>
      <c r="AS68" s="982"/>
      <c r="AT68" s="982"/>
      <c r="AU68" s="982">
        <v>198</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2">
      <c r="A69" s="226">
        <v>2</v>
      </c>
      <c r="B69" s="974" t="s">
        <v>550</v>
      </c>
      <c r="C69" s="975"/>
      <c r="D69" s="975"/>
      <c r="E69" s="975"/>
      <c r="F69" s="975"/>
      <c r="G69" s="975"/>
      <c r="H69" s="975"/>
      <c r="I69" s="975"/>
      <c r="J69" s="975"/>
      <c r="K69" s="975"/>
      <c r="L69" s="975"/>
      <c r="M69" s="975"/>
      <c r="N69" s="975"/>
      <c r="O69" s="975"/>
      <c r="P69" s="976"/>
      <c r="Q69" s="977">
        <v>30</v>
      </c>
      <c r="R69" s="971"/>
      <c r="S69" s="971"/>
      <c r="T69" s="971"/>
      <c r="U69" s="971"/>
      <c r="V69" s="971">
        <v>28</v>
      </c>
      <c r="W69" s="971"/>
      <c r="X69" s="971"/>
      <c r="Y69" s="971"/>
      <c r="Z69" s="971"/>
      <c r="AA69" s="971">
        <v>2</v>
      </c>
      <c r="AB69" s="971"/>
      <c r="AC69" s="971"/>
      <c r="AD69" s="971"/>
      <c r="AE69" s="971"/>
      <c r="AF69" s="971">
        <v>2</v>
      </c>
      <c r="AG69" s="971"/>
      <c r="AH69" s="971"/>
      <c r="AI69" s="971"/>
      <c r="AJ69" s="971"/>
      <c r="AK69" s="971" t="s">
        <v>548</v>
      </c>
      <c r="AL69" s="971"/>
      <c r="AM69" s="971"/>
      <c r="AN69" s="971"/>
      <c r="AO69" s="971"/>
      <c r="AP69" s="971" t="s">
        <v>553</v>
      </c>
      <c r="AQ69" s="971"/>
      <c r="AR69" s="971"/>
      <c r="AS69" s="971"/>
      <c r="AT69" s="971"/>
      <c r="AU69" s="971" t="s">
        <v>548</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2">
      <c r="A70" s="226">
        <v>3</v>
      </c>
      <c r="B70" s="974" t="s">
        <v>551</v>
      </c>
      <c r="C70" s="975"/>
      <c r="D70" s="975"/>
      <c r="E70" s="975"/>
      <c r="F70" s="975"/>
      <c r="G70" s="975"/>
      <c r="H70" s="975"/>
      <c r="I70" s="975"/>
      <c r="J70" s="975"/>
      <c r="K70" s="975"/>
      <c r="L70" s="975"/>
      <c r="M70" s="975"/>
      <c r="N70" s="975"/>
      <c r="O70" s="975"/>
      <c r="P70" s="976"/>
      <c r="Q70" s="977">
        <v>2653</v>
      </c>
      <c r="R70" s="971"/>
      <c r="S70" s="971"/>
      <c r="T70" s="971"/>
      <c r="U70" s="971"/>
      <c r="V70" s="971">
        <v>2392</v>
      </c>
      <c r="W70" s="971"/>
      <c r="X70" s="971"/>
      <c r="Y70" s="971"/>
      <c r="Z70" s="971"/>
      <c r="AA70" s="971">
        <v>261</v>
      </c>
      <c r="AB70" s="971"/>
      <c r="AC70" s="971"/>
      <c r="AD70" s="971"/>
      <c r="AE70" s="971"/>
      <c r="AF70" s="971">
        <v>261</v>
      </c>
      <c r="AG70" s="971"/>
      <c r="AH70" s="971"/>
      <c r="AI70" s="971"/>
      <c r="AJ70" s="971"/>
      <c r="AK70" s="971" t="s">
        <v>488</v>
      </c>
      <c r="AL70" s="971"/>
      <c r="AM70" s="971"/>
      <c r="AN70" s="971"/>
      <c r="AO70" s="971"/>
      <c r="AP70" s="971" t="s">
        <v>553</v>
      </c>
      <c r="AQ70" s="971"/>
      <c r="AR70" s="971"/>
      <c r="AS70" s="971"/>
      <c r="AT70" s="971"/>
      <c r="AU70" s="971" t="s">
        <v>548</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2">
      <c r="A71" s="226">
        <v>4</v>
      </c>
      <c r="B71" s="974" t="s">
        <v>552</v>
      </c>
      <c r="C71" s="975"/>
      <c r="D71" s="975"/>
      <c r="E71" s="975"/>
      <c r="F71" s="975"/>
      <c r="G71" s="975"/>
      <c r="H71" s="975"/>
      <c r="I71" s="975"/>
      <c r="J71" s="975"/>
      <c r="K71" s="975"/>
      <c r="L71" s="975"/>
      <c r="M71" s="975"/>
      <c r="N71" s="975"/>
      <c r="O71" s="975"/>
      <c r="P71" s="976"/>
      <c r="Q71" s="977">
        <v>1047955</v>
      </c>
      <c r="R71" s="971"/>
      <c r="S71" s="971"/>
      <c r="T71" s="971"/>
      <c r="U71" s="971"/>
      <c r="V71" s="971">
        <v>1016638</v>
      </c>
      <c r="W71" s="971"/>
      <c r="X71" s="971"/>
      <c r="Y71" s="971"/>
      <c r="Z71" s="971"/>
      <c r="AA71" s="971">
        <v>31318</v>
      </c>
      <c r="AB71" s="971"/>
      <c r="AC71" s="971"/>
      <c r="AD71" s="971"/>
      <c r="AE71" s="971"/>
      <c r="AF71" s="971">
        <v>31318</v>
      </c>
      <c r="AG71" s="971"/>
      <c r="AH71" s="971"/>
      <c r="AI71" s="971"/>
      <c r="AJ71" s="971"/>
      <c r="AK71" s="971">
        <v>1</v>
      </c>
      <c r="AL71" s="971"/>
      <c r="AM71" s="971"/>
      <c r="AN71" s="971"/>
      <c r="AO71" s="971"/>
      <c r="AP71" s="971" t="s">
        <v>488</v>
      </c>
      <c r="AQ71" s="971"/>
      <c r="AR71" s="971"/>
      <c r="AS71" s="971"/>
      <c r="AT71" s="971"/>
      <c r="AU71" s="971" t="s">
        <v>488</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2">
      <c r="A72" s="226">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2">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2">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2">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2">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2">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2">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2">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2">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2">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2">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2">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2">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2">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2">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2">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5">
      <c r="A88" s="228" t="s">
        <v>377</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31660</v>
      </c>
      <c r="AG88" s="959"/>
      <c r="AH88" s="959"/>
      <c r="AI88" s="959"/>
      <c r="AJ88" s="959"/>
      <c r="AK88" s="963"/>
      <c r="AL88" s="963"/>
      <c r="AM88" s="963"/>
      <c r="AN88" s="963"/>
      <c r="AO88" s="963"/>
      <c r="AP88" s="959">
        <v>1011</v>
      </c>
      <c r="AQ88" s="959"/>
      <c r="AR88" s="959"/>
      <c r="AS88" s="959"/>
      <c r="AT88" s="959"/>
      <c r="AU88" s="959">
        <v>198</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5">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294</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294</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294</v>
      </c>
      <c r="DR109" s="896"/>
      <c r="DS109" s="896"/>
      <c r="DT109" s="896"/>
      <c r="DU109" s="897"/>
      <c r="DV109" s="898" t="s">
        <v>412</v>
      </c>
      <c r="DW109" s="896"/>
      <c r="DX109" s="896"/>
      <c r="DY109" s="896"/>
      <c r="DZ109" s="929"/>
    </row>
    <row r="110" spans="1:131" s="218" customFormat="1" ht="26.25"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1581962</v>
      </c>
      <c r="AB110" s="889"/>
      <c r="AC110" s="889"/>
      <c r="AD110" s="889"/>
      <c r="AE110" s="890"/>
      <c r="AF110" s="891">
        <v>1662073</v>
      </c>
      <c r="AG110" s="889"/>
      <c r="AH110" s="889"/>
      <c r="AI110" s="889"/>
      <c r="AJ110" s="890"/>
      <c r="AK110" s="891">
        <v>1710627</v>
      </c>
      <c r="AL110" s="889"/>
      <c r="AM110" s="889"/>
      <c r="AN110" s="889"/>
      <c r="AO110" s="890"/>
      <c r="AP110" s="892">
        <v>13.5</v>
      </c>
      <c r="AQ110" s="893"/>
      <c r="AR110" s="893"/>
      <c r="AS110" s="893"/>
      <c r="AT110" s="894"/>
      <c r="AU110" s="930" t="s">
        <v>69</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17045946</v>
      </c>
      <c r="BR110" s="842"/>
      <c r="BS110" s="842"/>
      <c r="BT110" s="842"/>
      <c r="BU110" s="842"/>
      <c r="BV110" s="842">
        <v>16688046</v>
      </c>
      <c r="BW110" s="842"/>
      <c r="BX110" s="842"/>
      <c r="BY110" s="842"/>
      <c r="BZ110" s="842"/>
      <c r="CA110" s="842">
        <v>16934371</v>
      </c>
      <c r="CB110" s="842"/>
      <c r="CC110" s="842"/>
      <c r="CD110" s="842"/>
      <c r="CE110" s="842"/>
      <c r="CF110" s="866">
        <v>133.4</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8997675</v>
      </c>
      <c r="BR112" s="817"/>
      <c r="BS112" s="817"/>
      <c r="BT112" s="817"/>
      <c r="BU112" s="817"/>
      <c r="BV112" s="817">
        <v>8411896</v>
      </c>
      <c r="BW112" s="817"/>
      <c r="BX112" s="817"/>
      <c r="BY112" s="817"/>
      <c r="BZ112" s="817"/>
      <c r="CA112" s="817">
        <v>7913955</v>
      </c>
      <c r="CB112" s="817"/>
      <c r="CC112" s="817"/>
      <c r="CD112" s="817"/>
      <c r="CE112" s="817"/>
      <c r="CF112" s="875">
        <v>62.4</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858026</v>
      </c>
      <c r="AB113" s="919"/>
      <c r="AC113" s="919"/>
      <c r="AD113" s="919"/>
      <c r="AE113" s="920"/>
      <c r="AF113" s="921">
        <v>863287</v>
      </c>
      <c r="AG113" s="919"/>
      <c r="AH113" s="919"/>
      <c r="AI113" s="919"/>
      <c r="AJ113" s="920"/>
      <c r="AK113" s="921">
        <v>830093</v>
      </c>
      <c r="AL113" s="919"/>
      <c r="AM113" s="919"/>
      <c r="AN113" s="919"/>
      <c r="AO113" s="920"/>
      <c r="AP113" s="922">
        <v>6.5</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309936</v>
      </c>
      <c r="BR113" s="817"/>
      <c r="BS113" s="817"/>
      <c r="BT113" s="817"/>
      <c r="BU113" s="817"/>
      <c r="BV113" s="817">
        <v>254161</v>
      </c>
      <c r="BW113" s="817"/>
      <c r="BX113" s="817"/>
      <c r="BY113" s="817"/>
      <c r="BZ113" s="817"/>
      <c r="CA113" s="817">
        <v>198260</v>
      </c>
      <c r="CB113" s="817"/>
      <c r="CC113" s="817"/>
      <c r="CD113" s="817"/>
      <c r="CE113" s="817"/>
      <c r="CF113" s="875">
        <v>1.6</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41951</v>
      </c>
      <c r="AB114" s="780"/>
      <c r="AC114" s="780"/>
      <c r="AD114" s="780"/>
      <c r="AE114" s="781"/>
      <c r="AF114" s="782">
        <v>40546</v>
      </c>
      <c r="AG114" s="780"/>
      <c r="AH114" s="780"/>
      <c r="AI114" s="780"/>
      <c r="AJ114" s="781"/>
      <c r="AK114" s="782">
        <v>43459</v>
      </c>
      <c r="AL114" s="780"/>
      <c r="AM114" s="780"/>
      <c r="AN114" s="780"/>
      <c r="AO114" s="781"/>
      <c r="AP114" s="824">
        <v>0.3</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v>2917942</v>
      </c>
      <c r="BR114" s="817"/>
      <c r="BS114" s="817"/>
      <c r="BT114" s="817"/>
      <c r="BU114" s="817"/>
      <c r="BV114" s="817">
        <v>2895544</v>
      </c>
      <c r="BW114" s="817"/>
      <c r="BX114" s="817"/>
      <c r="BY114" s="817"/>
      <c r="BZ114" s="817"/>
      <c r="CA114" s="817">
        <v>2918250</v>
      </c>
      <c r="CB114" s="817"/>
      <c r="CC114" s="817"/>
      <c r="CD114" s="817"/>
      <c r="CE114" s="817"/>
      <c r="CF114" s="875">
        <v>23</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2481939</v>
      </c>
      <c r="AB117" s="903"/>
      <c r="AC117" s="903"/>
      <c r="AD117" s="903"/>
      <c r="AE117" s="904"/>
      <c r="AF117" s="905">
        <v>2565906</v>
      </c>
      <c r="AG117" s="903"/>
      <c r="AH117" s="903"/>
      <c r="AI117" s="903"/>
      <c r="AJ117" s="904"/>
      <c r="AK117" s="905">
        <v>2584179</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294</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442</v>
      </c>
      <c r="BP119" s="878"/>
      <c r="BQ119" s="879">
        <v>29271499</v>
      </c>
      <c r="BR119" s="845"/>
      <c r="BS119" s="845"/>
      <c r="BT119" s="845"/>
      <c r="BU119" s="845"/>
      <c r="BV119" s="845">
        <v>28249647</v>
      </c>
      <c r="BW119" s="845"/>
      <c r="BX119" s="845"/>
      <c r="BY119" s="845"/>
      <c r="BZ119" s="845"/>
      <c r="CA119" s="845">
        <v>27964836</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6152156</v>
      </c>
      <c r="BR120" s="842"/>
      <c r="BS120" s="842"/>
      <c r="BT120" s="842"/>
      <c r="BU120" s="842"/>
      <c r="BV120" s="842">
        <v>6183695</v>
      </c>
      <c r="BW120" s="842"/>
      <c r="BX120" s="842"/>
      <c r="BY120" s="842"/>
      <c r="BZ120" s="842"/>
      <c r="CA120" s="842">
        <v>5399246</v>
      </c>
      <c r="CB120" s="842"/>
      <c r="CC120" s="842"/>
      <c r="CD120" s="842"/>
      <c r="CE120" s="842"/>
      <c r="CF120" s="866">
        <v>42.5</v>
      </c>
      <c r="CG120" s="867"/>
      <c r="CH120" s="867"/>
      <c r="CI120" s="867"/>
      <c r="CJ120" s="867"/>
      <c r="CK120" s="868" t="s">
        <v>446</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4874653</v>
      </c>
      <c r="DH120" s="842"/>
      <c r="DI120" s="842"/>
      <c r="DJ120" s="842"/>
      <c r="DK120" s="842"/>
      <c r="DL120" s="842">
        <v>4553019</v>
      </c>
      <c r="DM120" s="842"/>
      <c r="DN120" s="842"/>
      <c r="DO120" s="842"/>
      <c r="DP120" s="842"/>
      <c r="DQ120" s="842">
        <v>4401556</v>
      </c>
      <c r="DR120" s="842"/>
      <c r="DS120" s="842"/>
      <c r="DT120" s="842"/>
      <c r="DU120" s="842"/>
      <c r="DV120" s="843">
        <v>34.700000000000003</v>
      </c>
      <c r="DW120" s="843"/>
      <c r="DX120" s="843"/>
      <c r="DY120" s="843"/>
      <c r="DZ120" s="844"/>
    </row>
    <row r="121" spans="1:130" s="218" customFormat="1" ht="26.25" customHeight="1" x14ac:dyDescent="0.2">
      <c r="A121" s="820"/>
      <c r="B121" s="821"/>
      <c r="C121" s="863" t="s">
        <v>447</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448</v>
      </c>
      <c r="BA121" s="752"/>
      <c r="BB121" s="752"/>
      <c r="BC121" s="752"/>
      <c r="BD121" s="752"/>
      <c r="BE121" s="752"/>
      <c r="BF121" s="752"/>
      <c r="BG121" s="752"/>
      <c r="BH121" s="752"/>
      <c r="BI121" s="752"/>
      <c r="BJ121" s="752"/>
      <c r="BK121" s="752"/>
      <c r="BL121" s="752"/>
      <c r="BM121" s="752"/>
      <c r="BN121" s="752"/>
      <c r="BO121" s="752"/>
      <c r="BP121" s="753"/>
      <c r="BQ121" s="816">
        <v>4923099</v>
      </c>
      <c r="BR121" s="817"/>
      <c r="BS121" s="817"/>
      <c r="BT121" s="817"/>
      <c r="BU121" s="817"/>
      <c r="BV121" s="817">
        <v>4776148</v>
      </c>
      <c r="BW121" s="817"/>
      <c r="BX121" s="817"/>
      <c r="BY121" s="817"/>
      <c r="BZ121" s="817"/>
      <c r="CA121" s="817">
        <v>4566930</v>
      </c>
      <c r="CB121" s="817"/>
      <c r="CC121" s="817"/>
      <c r="CD121" s="817"/>
      <c r="CE121" s="817"/>
      <c r="CF121" s="875">
        <v>36</v>
      </c>
      <c r="CG121" s="876"/>
      <c r="CH121" s="876"/>
      <c r="CI121" s="876"/>
      <c r="CJ121" s="876"/>
      <c r="CK121" s="869"/>
      <c r="CL121" s="855"/>
      <c r="CM121" s="855"/>
      <c r="CN121" s="855"/>
      <c r="CO121" s="856"/>
      <c r="CP121" s="835" t="s">
        <v>392</v>
      </c>
      <c r="CQ121" s="836"/>
      <c r="CR121" s="836"/>
      <c r="CS121" s="836"/>
      <c r="CT121" s="836"/>
      <c r="CU121" s="836"/>
      <c r="CV121" s="836"/>
      <c r="CW121" s="836"/>
      <c r="CX121" s="836"/>
      <c r="CY121" s="836"/>
      <c r="CZ121" s="836"/>
      <c r="DA121" s="836"/>
      <c r="DB121" s="836"/>
      <c r="DC121" s="836"/>
      <c r="DD121" s="836"/>
      <c r="DE121" s="836"/>
      <c r="DF121" s="837"/>
      <c r="DG121" s="816">
        <v>4093134</v>
      </c>
      <c r="DH121" s="817"/>
      <c r="DI121" s="817"/>
      <c r="DJ121" s="817"/>
      <c r="DK121" s="817"/>
      <c r="DL121" s="817">
        <v>3828227</v>
      </c>
      <c r="DM121" s="817"/>
      <c r="DN121" s="817"/>
      <c r="DO121" s="817"/>
      <c r="DP121" s="817"/>
      <c r="DQ121" s="817">
        <v>3477943</v>
      </c>
      <c r="DR121" s="817"/>
      <c r="DS121" s="817"/>
      <c r="DT121" s="817"/>
      <c r="DU121" s="817"/>
      <c r="DV121" s="794">
        <v>27.4</v>
      </c>
      <c r="DW121" s="794"/>
      <c r="DX121" s="794"/>
      <c r="DY121" s="794"/>
      <c r="DZ121" s="795"/>
    </row>
    <row r="122" spans="1:130" s="218" customFormat="1" ht="26.25"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449</v>
      </c>
      <c r="BA122" s="839"/>
      <c r="BB122" s="839"/>
      <c r="BC122" s="839"/>
      <c r="BD122" s="839"/>
      <c r="BE122" s="839"/>
      <c r="BF122" s="839"/>
      <c r="BG122" s="839"/>
      <c r="BH122" s="839"/>
      <c r="BI122" s="839"/>
      <c r="BJ122" s="839"/>
      <c r="BK122" s="839"/>
      <c r="BL122" s="839"/>
      <c r="BM122" s="839"/>
      <c r="BN122" s="839"/>
      <c r="BO122" s="839"/>
      <c r="BP122" s="840"/>
      <c r="BQ122" s="879">
        <v>18240395</v>
      </c>
      <c r="BR122" s="845"/>
      <c r="BS122" s="845"/>
      <c r="BT122" s="845"/>
      <c r="BU122" s="845"/>
      <c r="BV122" s="845">
        <v>17418076</v>
      </c>
      <c r="BW122" s="845"/>
      <c r="BX122" s="845"/>
      <c r="BY122" s="845"/>
      <c r="BZ122" s="845"/>
      <c r="CA122" s="845">
        <v>16840175</v>
      </c>
      <c r="CB122" s="845"/>
      <c r="CC122" s="845"/>
      <c r="CD122" s="845"/>
      <c r="CE122" s="845"/>
      <c r="CF122" s="846">
        <v>132.69999999999999</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29888</v>
      </c>
      <c r="DH122" s="817"/>
      <c r="DI122" s="817"/>
      <c r="DJ122" s="817"/>
      <c r="DK122" s="817"/>
      <c r="DL122" s="817">
        <v>30650</v>
      </c>
      <c r="DM122" s="817"/>
      <c r="DN122" s="817"/>
      <c r="DO122" s="817"/>
      <c r="DP122" s="817"/>
      <c r="DQ122" s="817">
        <v>34456</v>
      </c>
      <c r="DR122" s="817"/>
      <c r="DS122" s="817"/>
      <c r="DT122" s="817"/>
      <c r="DU122" s="817"/>
      <c r="DV122" s="794">
        <v>0.3</v>
      </c>
      <c r="DW122" s="794"/>
      <c r="DX122" s="794"/>
      <c r="DY122" s="794"/>
      <c r="DZ122" s="795"/>
    </row>
    <row r="123" spans="1:130" s="218" customFormat="1" ht="26.25"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450</v>
      </c>
      <c r="BP123" s="878"/>
      <c r="BQ123" s="832">
        <v>29315650</v>
      </c>
      <c r="BR123" s="833"/>
      <c r="BS123" s="833"/>
      <c r="BT123" s="833"/>
      <c r="BU123" s="833"/>
      <c r="BV123" s="833">
        <v>28377919</v>
      </c>
      <c r="BW123" s="833"/>
      <c r="BX123" s="833"/>
      <c r="BY123" s="833"/>
      <c r="BZ123" s="833"/>
      <c r="CA123" s="833">
        <v>26806351</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451</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9.1</v>
      </c>
      <c r="CB124" s="831"/>
      <c r="CC124" s="831"/>
      <c r="CD124" s="831"/>
      <c r="CE124" s="831"/>
      <c r="CF124" s="726"/>
      <c r="CG124" s="727"/>
      <c r="CH124" s="727"/>
      <c r="CI124" s="727"/>
      <c r="CJ124" s="862"/>
      <c r="CK124" s="870"/>
      <c r="CL124" s="870"/>
      <c r="CM124" s="870"/>
      <c r="CN124" s="870"/>
      <c r="CO124" s="871"/>
      <c r="CP124" s="835" t="s">
        <v>452</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453</v>
      </c>
      <c r="CL125" s="852"/>
      <c r="CM125" s="852"/>
      <c r="CN125" s="852"/>
      <c r="CO125" s="853"/>
      <c r="CP125" s="860" t="s">
        <v>454</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455</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2">
      <c r="A127" s="822"/>
      <c r="B127" s="823"/>
      <c r="C127" s="838" t="s">
        <v>456</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457</v>
      </c>
      <c r="AY127" s="812"/>
      <c r="AZ127" s="812"/>
      <c r="BA127" s="812"/>
      <c r="BB127" s="812"/>
      <c r="BC127" s="812"/>
      <c r="BD127" s="812"/>
      <c r="BE127" s="813"/>
      <c r="BF127" s="811" t="s">
        <v>458</v>
      </c>
      <c r="BG127" s="812"/>
      <c r="BH127" s="812"/>
      <c r="BI127" s="812"/>
      <c r="BJ127" s="812"/>
      <c r="BK127" s="812"/>
      <c r="BL127" s="813"/>
      <c r="BM127" s="811" t="s">
        <v>459</v>
      </c>
      <c r="BN127" s="812"/>
      <c r="BO127" s="812"/>
      <c r="BP127" s="812"/>
      <c r="BQ127" s="812"/>
      <c r="BR127" s="812"/>
      <c r="BS127" s="813"/>
      <c r="BT127" s="811" t="s">
        <v>460</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461</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5">
      <c r="A128" s="796" t="s">
        <v>462</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463</v>
      </c>
      <c r="X128" s="798"/>
      <c r="Y128" s="798"/>
      <c r="Z128" s="799"/>
      <c r="AA128" s="800">
        <v>253342</v>
      </c>
      <c r="AB128" s="801"/>
      <c r="AC128" s="801"/>
      <c r="AD128" s="801"/>
      <c r="AE128" s="802"/>
      <c r="AF128" s="803">
        <v>270046</v>
      </c>
      <c r="AG128" s="801"/>
      <c r="AH128" s="801"/>
      <c r="AI128" s="801"/>
      <c r="AJ128" s="802"/>
      <c r="AK128" s="803">
        <v>267728</v>
      </c>
      <c r="AL128" s="801"/>
      <c r="AM128" s="801"/>
      <c r="AN128" s="801"/>
      <c r="AO128" s="802"/>
      <c r="AP128" s="804"/>
      <c r="AQ128" s="805"/>
      <c r="AR128" s="805"/>
      <c r="AS128" s="805"/>
      <c r="AT128" s="806"/>
      <c r="AU128" s="220"/>
      <c r="AV128" s="220"/>
      <c r="AW128" s="220"/>
      <c r="AX128" s="807" t="s">
        <v>464</v>
      </c>
      <c r="AY128" s="808"/>
      <c r="AZ128" s="808"/>
      <c r="BA128" s="808"/>
      <c r="BB128" s="808"/>
      <c r="BC128" s="808"/>
      <c r="BD128" s="808"/>
      <c r="BE128" s="809"/>
      <c r="BF128" s="786" t="s">
        <v>122</v>
      </c>
      <c r="BG128" s="787"/>
      <c r="BH128" s="787"/>
      <c r="BI128" s="787"/>
      <c r="BJ128" s="787"/>
      <c r="BK128" s="787"/>
      <c r="BL128" s="810"/>
      <c r="BM128" s="786">
        <v>12.83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465</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466</v>
      </c>
      <c r="X129" s="777"/>
      <c r="Y129" s="777"/>
      <c r="Z129" s="778"/>
      <c r="AA129" s="779">
        <v>13818182</v>
      </c>
      <c r="AB129" s="780"/>
      <c r="AC129" s="780"/>
      <c r="AD129" s="780"/>
      <c r="AE129" s="781"/>
      <c r="AF129" s="782">
        <v>13931667</v>
      </c>
      <c r="AG129" s="780"/>
      <c r="AH129" s="780"/>
      <c r="AI129" s="780"/>
      <c r="AJ129" s="781"/>
      <c r="AK129" s="782">
        <v>14273516</v>
      </c>
      <c r="AL129" s="780"/>
      <c r="AM129" s="780"/>
      <c r="AN129" s="780"/>
      <c r="AO129" s="781"/>
      <c r="AP129" s="783"/>
      <c r="AQ129" s="784"/>
      <c r="AR129" s="784"/>
      <c r="AS129" s="784"/>
      <c r="AT129" s="785"/>
      <c r="AU129" s="221"/>
      <c r="AV129" s="221"/>
      <c r="AW129" s="221"/>
      <c r="AX129" s="751" t="s">
        <v>467</v>
      </c>
      <c r="AY129" s="752"/>
      <c r="AZ129" s="752"/>
      <c r="BA129" s="752"/>
      <c r="BB129" s="752"/>
      <c r="BC129" s="752"/>
      <c r="BD129" s="752"/>
      <c r="BE129" s="753"/>
      <c r="BF129" s="770" t="s">
        <v>122</v>
      </c>
      <c r="BG129" s="771"/>
      <c r="BH129" s="771"/>
      <c r="BI129" s="771"/>
      <c r="BJ129" s="771"/>
      <c r="BK129" s="771"/>
      <c r="BL129" s="772"/>
      <c r="BM129" s="770">
        <v>17.829999999999998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2">
      <c r="A130" s="774" t="s">
        <v>468</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469</v>
      </c>
      <c r="X130" s="777"/>
      <c r="Y130" s="777"/>
      <c r="Z130" s="778"/>
      <c r="AA130" s="779">
        <v>1596702</v>
      </c>
      <c r="AB130" s="780"/>
      <c r="AC130" s="780"/>
      <c r="AD130" s="780"/>
      <c r="AE130" s="781"/>
      <c r="AF130" s="782">
        <v>1602419</v>
      </c>
      <c r="AG130" s="780"/>
      <c r="AH130" s="780"/>
      <c r="AI130" s="780"/>
      <c r="AJ130" s="781"/>
      <c r="AK130" s="782">
        <v>1580865</v>
      </c>
      <c r="AL130" s="780"/>
      <c r="AM130" s="780"/>
      <c r="AN130" s="780"/>
      <c r="AO130" s="781"/>
      <c r="AP130" s="783"/>
      <c r="AQ130" s="784"/>
      <c r="AR130" s="784"/>
      <c r="AS130" s="784"/>
      <c r="AT130" s="785"/>
      <c r="AU130" s="221"/>
      <c r="AV130" s="221"/>
      <c r="AW130" s="221"/>
      <c r="AX130" s="751" t="s">
        <v>470</v>
      </c>
      <c r="AY130" s="752"/>
      <c r="AZ130" s="752"/>
      <c r="BA130" s="752"/>
      <c r="BB130" s="752"/>
      <c r="BC130" s="752"/>
      <c r="BD130" s="752"/>
      <c r="BE130" s="753"/>
      <c r="BF130" s="754">
        <v>5.5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471</v>
      </c>
      <c r="X131" s="761"/>
      <c r="Y131" s="761"/>
      <c r="Z131" s="762"/>
      <c r="AA131" s="763">
        <v>12221480</v>
      </c>
      <c r="AB131" s="764"/>
      <c r="AC131" s="764"/>
      <c r="AD131" s="764"/>
      <c r="AE131" s="765"/>
      <c r="AF131" s="766">
        <v>12329248</v>
      </c>
      <c r="AG131" s="764"/>
      <c r="AH131" s="764"/>
      <c r="AI131" s="764"/>
      <c r="AJ131" s="765"/>
      <c r="AK131" s="766">
        <v>12692651</v>
      </c>
      <c r="AL131" s="764"/>
      <c r="AM131" s="764"/>
      <c r="AN131" s="764"/>
      <c r="AO131" s="765"/>
      <c r="AP131" s="767"/>
      <c r="AQ131" s="768"/>
      <c r="AR131" s="768"/>
      <c r="AS131" s="768"/>
      <c r="AT131" s="769"/>
      <c r="AU131" s="221"/>
      <c r="AV131" s="221"/>
      <c r="AW131" s="221"/>
      <c r="AX131" s="729" t="s">
        <v>472</v>
      </c>
      <c r="AY131" s="730"/>
      <c r="AZ131" s="730"/>
      <c r="BA131" s="730"/>
      <c r="BB131" s="730"/>
      <c r="BC131" s="730"/>
      <c r="BD131" s="730"/>
      <c r="BE131" s="731"/>
      <c r="BF131" s="732">
        <v>9.1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2">
      <c r="A132" s="738" t="s">
        <v>473</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474</v>
      </c>
      <c r="W132" s="742"/>
      <c r="X132" s="742"/>
      <c r="Y132" s="742"/>
      <c r="Z132" s="743"/>
      <c r="AA132" s="744">
        <v>5.1703639819999996</v>
      </c>
      <c r="AB132" s="745"/>
      <c r="AC132" s="745"/>
      <c r="AD132" s="745"/>
      <c r="AE132" s="746"/>
      <c r="AF132" s="747">
        <v>5.624357625</v>
      </c>
      <c r="AG132" s="745"/>
      <c r="AH132" s="745"/>
      <c r="AI132" s="745"/>
      <c r="AJ132" s="746"/>
      <c r="AK132" s="747">
        <v>5.7953693050000004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475</v>
      </c>
      <c r="W133" s="721"/>
      <c r="X133" s="721"/>
      <c r="Y133" s="721"/>
      <c r="Z133" s="722"/>
      <c r="AA133" s="723">
        <v>4.3</v>
      </c>
      <c r="AB133" s="724"/>
      <c r="AC133" s="724"/>
      <c r="AD133" s="724"/>
      <c r="AE133" s="725"/>
      <c r="AF133" s="723">
        <v>4.9000000000000004</v>
      </c>
      <c r="AG133" s="724"/>
      <c r="AH133" s="724"/>
      <c r="AI133" s="724"/>
      <c r="AJ133" s="725"/>
      <c r="AK133" s="723">
        <v>5.5</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B98LLapJiizUqCTt6zaqM0sj8aCCnwp/IhjUSqfgKewfG15zCEClRKs4Pew1RzJQLfKt9co+p+Eh4vqegFvauQ==" saltValue="mYn1Mt3LVfp66YLMP6cF9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4"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48" customWidth="1"/>
    <col min="121" max="121" width="0" style="247" hidden="1" customWidth="1"/>
    <col min="122" max="16384" width="9" style="247" hidden="1"/>
  </cols>
  <sheetData>
    <row r="1" spans="1:120" ht="13"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7"/>
    </row>
    <row r="17" spans="119:120" ht="13" x14ac:dyDescent="0.2">
      <c r="DP17" s="247"/>
    </row>
    <row r="18" spans="119:120" ht="13" x14ac:dyDescent="0.2"/>
    <row r="19" spans="119:120" ht="13" x14ac:dyDescent="0.2"/>
    <row r="20" spans="119:120" ht="13" x14ac:dyDescent="0.2">
      <c r="DO20" s="247"/>
      <c r="DP20" s="247"/>
    </row>
    <row r="21" spans="119:120" ht="13" x14ac:dyDescent="0.2">
      <c r="DP21" s="247"/>
    </row>
    <row r="22" spans="119:120" ht="13" x14ac:dyDescent="0.2"/>
    <row r="23" spans="119:120" ht="13" x14ac:dyDescent="0.2">
      <c r="DO23" s="247"/>
      <c r="DP23" s="247"/>
    </row>
    <row r="24" spans="119:120" ht="13" x14ac:dyDescent="0.2">
      <c r="DP24" s="247"/>
    </row>
    <row r="25" spans="119:120" ht="13" x14ac:dyDescent="0.2">
      <c r="DP25" s="247"/>
    </row>
    <row r="26" spans="119:120" ht="13" x14ac:dyDescent="0.2">
      <c r="DO26" s="247"/>
      <c r="DP26" s="247"/>
    </row>
    <row r="27" spans="119:120" ht="13" x14ac:dyDescent="0.2"/>
    <row r="28" spans="119:120" ht="13" x14ac:dyDescent="0.2">
      <c r="DO28" s="247"/>
      <c r="DP28" s="247"/>
    </row>
    <row r="29" spans="119:120" ht="13" x14ac:dyDescent="0.2">
      <c r="DP29" s="247"/>
    </row>
    <row r="30" spans="119:120" ht="13" x14ac:dyDescent="0.2"/>
    <row r="31" spans="119:120" ht="13" x14ac:dyDescent="0.2">
      <c r="DO31" s="247"/>
      <c r="DP31" s="247"/>
    </row>
    <row r="32" spans="119:120" ht="13" x14ac:dyDescent="0.2"/>
    <row r="33" spans="98:120" ht="13" x14ac:dyDescent="0.2">
      <c r="DO33" s="247"/>
      <c r="DP33" s="247"/>
    </row>
    <row r="34" spans="98:120" ht="13" x14ac:dyDescent="0.2">
      <c r="DM34" s="247"/>
    </row>
    <row r="35" spans="98:120" ht="13" x14ac:dyDescent="0.2">
      <c r="CT35" s="247"/>
      <c r="CU35" s="247"/>
      <c r="CV35" s="247"/>
      <c r="CY35" s="247"/>
      <c r="CZ35" s="247"/>
      <c r="DA35" s="247"/>
      <c r="DD35" s="247"/>
      <c r="DE35" s="247"/>
      <c r="DF35" s="247"/>
      <c r="DI35" s="247"/>
      <c r="DJ35" s="247"/>
      <c r="DK35" s="247"/>
      <c r="DM35" s="247"/>
      <c r="DN35" s="247"/>
      <c r="DO35" s="247"/>
      <c r="DP35" s="247"/>
    </row>
    <row r="36" spans="98:120" ht="13" x14ac:dyDescent="0.2"/>
    <row r="37" spans="98:120" ht="13" x14ac:dyDescent="0.2">
      <c r="CW37" s="247"/>
      <c r="DB37" s="247"/>
      <c r="DG37" s="247"/>
      <c r="DL37" s="247"/>
      <c r="DP37" s="247"/>
    </row>
    <row r="38" spans="98:120" ht="13"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7"/>
      <c r="DO49" s="247"/>
      <c r="DP49" s="247"/>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7"/>
      <c r="CS63" s="247"/>
      <c r="CX63" s="247"/>
      <c r="DC63" s="247"/>
      <c r="DH63" s="247"/>
    </row>
    <row r="64" spans="22:120" ht="13" x14ac:dyDescent="0.2">
      <c r="V64" s="247"/>
    </row>
    <row r="65" spans="15:120" ht="13"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 x14ac:dyDescent="0.2">
      <c r="Q66" s="247"/>
      <c r="S66" s="247"/>
      <c r="U66" s="247"/>
      <c r="DM66" s="247"/>
    </row>
    <row r="67" spans="15:120" ht="13"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 x14ac:dyDescent="0.2"/>
    <row r="69" spans="15:120" ht="13" x14ac:dyDescent="0.2"/>
    <row r="70" spans="15:120" ht="13" x14ac:dyDescent="0.2"/>
    <row r="71" spans="15:120" ht="13" x14ac:dyDescent="0.2"/>
    <row r="72" spans="15:120" ht="13" x14ac:dyDescent="0.2">
      <c r="DP72" s="247"/>
    </row>
    <row r="73" spans="15:120" ht="13" x14ac:dyDescent="0.2">
      <c r="DP73" s="247"/>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7"/>
      <c r="CX96" s="247"/>
      <c r="DC96" s="247"/>
      <c r="DH96" s="247"/>
    </row>
    <row r="97" spans="24:120" ht="13" x14ac:dyDescent="0.2">
      <c r="CS97" s="247"/>
      <c r="CX97" s="247"/>
      <c r="DC97" s="247"/>
      <c r="DH97" s="247"/>
      <c r="DP97" s="248" t="s">
        <v>476</v>
      </c>
    </row>
    <row r="98" spans="24:120" ht="13" hidden="1" x14ac:dyDescent="0.2">
      <c r="CS98" s="247"/>
      <c r="CX98" s="247"/>
      <c r="DC98" s="247"/>
      <c r="DH98" s="247"/>
    </row>
    <row r="99" spans="24:120" ht="13" hidden="1" x14ac:dyDescent="0.2">
      <c r="CS99" s="247"/>
      <c r="CX99" s="247"/>
      <c r="DC99" s="247"/>
      <c r="DH99" s="247"/>
    </row>
    <row r="101" spans="24:120" ht="12"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2">
      <c r="CU102" s="247"/>
      <c r="CZ102" s="247"/>
      <c r="DE102" s="247"/>
      <c r="DJ102" s="247"/>
      <c r="DM102" s="247"/>
    </row>
    <row r="103" spans="24:120" ht="13" hidden="1" x14ac:dyDescent="0.2">
      <c r="CT103" s="247"/>
      <c r="CV103" s="247"/>
      <c r="CW103" s="247"/>
      <c r="CY103" s="247"/>
      <c r="DA103" s="247"/>
      <c r="DB103" s="247"/>
      <c r="DD103" s="247"/>
      <c r="DF103" s="247"/>
      <c r="DG103" s="247"/>
      <c r="DI103" s="247"/>
      <c r="DK103" s="247"/>
      <c r="DL103" s="247"/>
      <c r="DM103" s="247"/>
      <c r="DN103" s="247"/>
      <c r="DO103" s="247"/>
      <c r="DP103" s="247"/>
    </row>
    <row r="104" spans="24:120" ht="13" hidden="1" x14ac:dyDescent="0.2">
      <c r="CV104" s="247"/>
      <c r="CW104" s="247"/>
      <c r="DA104" s="247"/>
      <c r="DB104" s="247"/>
      <c r="DF104" s="247"/>
      <c r="DG104" s="247"/>
      <c r="DK104" s="247"/>
      <c r="DL104" s="247"/>
      <c r="DN104" s="247"/>
      <c r="DO104" s="247"/>
      <c r="DP104" s="247"/>
    </row>
    <row r="105" spans="24:120" ht="12.75" hidden="1" customHeight="1" x14ac:dyDescent="0.2"/>
  </sheetData>
  <sheetProtection algorithmName="SHA-512" hashValue="niQX9FuJAHNQTe414eNF5Fvg7q9Qzhvsi7cNfI3U44JuEPOZSQqjxiA71I34yGUYkwFjIE9+lA2EQYi+e3DnhA==" saltValue="5IsePgPJ139IRqXmDdR6Zg==" spinCount="100000" sheet="1" objects="1" scenarios="1"/>
  <dataConsolidate/>
  <phoneticPr fontId="2"/>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48" customWidth="1"/>
    <col min="117" max="16384" width="9" style="247" hidden="1"/>
  </cols>
  <sheetData>
    <row r="1" spans="2:116" ht="13"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 x14ac:dyDescent="0.2"/>
    <row r="3" spans="2:116" ht="13" x14ac:dyDescent="0.2"/>
    <row r="4" spans="2:116" ht="13"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 x14ac:dyDescent="0.2"/>
    <row r="20" spans="9:116" ht="13" x14ac:dyDescent="0.2"/>
    <row r="21" spans="9:116" ht="13" x14ac:dyDescent="0.2">
      <c r="DL21" s="247"/>
    </row>
    <row r="22" spans="9:116" ht="13" x14ac:dyDescent="0.2">
      <c r="DI22" s="247"/>
      <c r="DJ22" s="247"/>
      <c r="DK22" s="247"/>
      <c r="DL22" s="247"/>
    </row>
    <row r="23" spans="9:116" ht="13" x14ac:dyDescent="0.2">
      <c r="CY23" s="247"/>
      <c r="CZ23" s="247"/>
      <c r="DA23" s="247"/>
      <c r="DB23" s="247"/>
      <c r="DC23" s="247"/>
      <c r="DD23" s="247"/>
      <c r="DE23" s="247"/>
      <c r="DF23" s="247"/>
      <c r="DG23" s="247"/>
      <c r="DH23" s="247"/>
      <c r="DI23" s="247"/>
      <c r="DJ23" s="247"/>
      <c r="DK23" s="247"/>
      <c r="DL23" s="247"/>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7"/>
      <c r="DA35" s="247"/>
      <c r="DB35" s="247"/>
      <c r="DC35" s="247"/>
      <c r="DD35" s="247"/>
      <c r="DE35" s="247"/>
      <c r="DF35" s="247"/>
      <c r="DG35" s="247"/>
      <c r="DH35" s="247"/>
      <c r="DI35" s="247"/>
      <c r="DJ35" s="247"/>
      <c r="DK35" s="247"/>
      <c r="DL35" s="247"/>
    </row>
    <row r="36" spans="15:116" ht="13" x14ac:dyDescent="0.2"/>
    <row r="37" spans="15:116" ht="13" x14ac:dyDescent="0.2">
      <c r="DL37" s="247"/>
    </row>
    <row r="38" spans="15:116" ht="13" x14ac:dyDescent="0.2">
      <c r="DI38" s="247"/>
      <c r="DJ38" s="247"/>
      <c r="DK38" s="247"/>
      <c r="DL38" s="247"/>
    </row>
    <row r="39" spans="15:116" ht="13" x14ac:dyDescent="0.2"/>
    <row r="40" spans="15:116" ht="13" x14ac:dyDescent="0.2"/>
    <row r="41" spans="15:116" ht="13" x14ac:dyDescent="0.2"/>
    <row r="42" spans="15:116" ht="13" x14ac:dyDescent="0.2"/>
    <row r="43" spans="15:116" ht="13"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 x14ac:dyDescent="0.2">
      <c r="DL44" s="247"/>
    </row>
    <row r="45" spans="15:116" ht="13" x14ac:dyDescent="0.2"/>
    <row r="46" spans="15:116" ht="13" x14ac:dyDescent="0.2">
      <c r="DA46" s="247"/>
      <c r="DB46" s="247"/>
      <c r="DC46" s="247"/>
      <c r="DD46" s="247"/>
      <c r="DE46" s="247"/>
      <c r="DF46" s="247"/>
      <c r="DG46" s="247"/>
      <c r="DH46" s="247"/>
      <c r="DI46" s="247"/>
      <c r="DJ46" s="247"/>
      <c r="DK46" s="247"/>
      <c r="DL46" s="247"/>
    </row>
    <row r="47" spans="15:116" ht="13" x14ac:dyDescent="0.2"/>
    <row r="48" spans="15:116" ht="13" x14ac:dyDescent="0.2"/>
    <row r="49" spans="104:116" ht="13" x14ac:dyDescent="0.2"/>
    <row r="50" spans="104:116" ht="13" x14ac:dyDescent="0.2">
      <c r="CZ50" s="247"/>
      <c r="DA50" s="247"/>
      <c r="DB50" s="247"/>
      <c r="DC50" s="247"/>
      <c r="DD50" s="247"/>
      <c r="DE50" s="247"/>
      <c r="DF50" s="247"/>
      <c r="DG50" s="247"/>
      <c r="DH50" s="247"/>
      <c r="DI50" s="247"/>
      <c r="DJ50" s="247"/>
      <c r="DK50" s="247"/>
      <c r="DL50" s="247"/>
    </row>
    <row r="51" spans="104:116" ht="13" x14ac:dyDescent="0.2"/>
    <row r="52" spans="104:116" ht="13" x14ac:dyDescent="0.2"/>
    <row r="53" spans="104:116" ht="13" x14ac:dyDescent="0.2">
      <c r="DL53" s="247"/>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7"/>
      <c r="DD67" s="247"/>
      <c r="DE67" s="247"/>
      <c r="DF67" s="247"/>
      <c r="DG67" s="247"/>
      <c r="DH67" s="247"/>
      <c r="DI67" s="247"/>
      <c r="DJ67" s="247"/>
      <c r="DK67" s="247"/>
      <c r="DL67" s="247"/>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fP5EtFrS9r5pU6mvZgebOmouCXnGTeM9rZ4mfAy9W+2Yam8baU40eOAL1A/SZQoZMXoFL6nFB8ECVtB3/WAtmA==" saltValue="JZYF2LxEsrStuw7XIQUOl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49" customWidth="1"/>
    <col min="37" max="44" width="17" style="249" customWidth="1"/>
    <col min="45" max="45" width="6.08984375" style="256" customWidth="1"/>
    <col min="46" max="46" width="3" style="254" customWidth="1"/>
    <col min="47" max="47" width="19.08984375" style="249" hidden="1" customWidth="1"/>
    <col min="48" max="52" width="12.6328125" style="249" hidden="1" customWidth="1"/>
    <col min="53" max="16384" width="8.6328125" style="249" hidden="1"/>
  </cols>
  <sheetData>
    <row r="1" spans="1:46" ht="13" x14ac:dyDescent="0.2">
      <c r="AS1" s="250"/>
      <c r="AT1" s="250"/>
    </row>
    <row r="2" spans="1:46" ht="13" x14ac:dyDescent="0.2">
      <c r="AS2" s="250"/>
      <c r="AT2" s="250"/>
    </row>
    <row r="3" spans="1:46" ht="13" x14ac:dyDescent="0.2">
      <c r="AS3" s="250"/>
      <c r="AT3" s="250"/>
    </row>
    <row r="4" spans="1:46" ht="13" x14ac:dyDescent="0.2">
      <c r="AS4" s="250"/>
      <c r="AT4" s="250"/>
    </row>
    <row r="5" spans="1:46" ht="16.5" x14ac:dyDescent="0.2">
      <c r="A5" s="251" t="s">
        <v>477</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478</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479</v>
      </c>
      <c r="AP7" s="260"/>
      <c r="AQ7" s="261" t="s">
        <v>480</v>
      </c>
      <c r="AR7" s="262"/>
    </row>
    <row r="8" spans="1:46" ht="13"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481</v>
      </c>
      <c r="AQ8" s="267" t="s">
        <v>482</v>
      </c>
      <c r="AR8" s="268" t="s">
        <v>483</v>
      </c>
    </row>
    <row r="9" spans="1:46" ht="13"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484</v>
      </c>
      <c r="AL9" s="1131"/>
      <c r="AM9" s="1131"/>
      <c r="AN9" s="1132"/>
      <c r="AO9" s="269">
        <v>3957347</v>
      </c>
      <c r="AP9" s="269">
        <v>66436</v>
      </c>
      <c r="AQ9" s="270">
        <v>72348</v>
      </c>
      <c r="AR9" s="271">
        <v>-8.1999999999999993</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485</v>
      </c>
      <c r="AL10" s="1131"/>
      <c r="AM10" s="1131"/>
      <c r="AN10" s="1132"/>
      <c r="AO10" s="272">
        <v>45018</v>
      </c>
      <c r="AP10" s="272">
        <v>756</v>
      </c>
      <c r="AQ10" s="273">
        <v>6364</v>
      </c>
      <c r="AR10" s="274">
        <v>-88.1</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486</v>
      </c>
      <c r="AL11" s="1131"/>
      <c r="AM11" s="1131"/>
      <c r="AN11" s="1132"/>
      <c r="AO11" s="272">
        <v>769590</v>
      </c>
      <c r="AP11" s="272">
        <v>12920</v>
      </c>
      <c r="AQ11" s="273">
        <v>1262</v>
      </c>
      <c r="AR11" s="274">
        <v>923.8</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488</v>
      </c>
      <c r="AP12" s="272" t="s">
        <v>488</v>
      </c>
      <c r="AQ12" s="273">
        <v>10</v>
      </c>
      <c r="AR12" s="274" t="s">
        <v>488</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489</v>
      </c>
      <c r="AL13" s="1131"/>
      <c r="AM13" s="1131"/>
      <c r="AN13" s="1132"/>
      <c r="AO13" s="272">
        <v>224846</v>
      </c>
      <c r="AP13" s="272">
        <v>3775</v>
      </c>
      <c r="AQ13" s="273">
        <v>3257</v>
      </c>
      <c r="AR13" s="274">
        <v>15.9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490</v>
      </c>
      <c r="AL14" s="1131"/>
      <c r="AM14" s="1131"/>
      <c r="AN14" s="1132"/>
      <c r="AO14" s="272">
        <v>68119</v>
      </c>
      <c r="AP14" s="272">
        <v>1144</v>
      </c>
      <c r="AQ14" s="273">
        <v>1617</v>
      </c>
      <c r="AR14" s="274">
        <v>-29.3</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491</v>
      </c>
      <c r="AL15" s="1134"/>
      <c r="AM15" s="1134"/>
      <c r="AN15" s="1135"/>
      <c r="AO15" s="272">
        <v>-251506</v>
      </c>
      <c r="AP15" s="272">
        <v>-4222</v>
      </c>
      <c r="AQ15" s="273">
        <v>-3947</v>
      </c>
      <c r="AR15" s="274">
        <v>7</v>
      </c>
    </row>
    <row r="16" spans="1:46" ht="13"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4813414</v>
      </c>
      <c r="AP16" s="272">
        <v>80808</v>
      </c>
      <c r="AQ16" s="273">
        <v>80912</v>
      </c>
      <c r="AR16" s="274">
        <v>-0.1</v>
      </c>
    </row>
    <row r="17" spans="1:46" ht="13"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492</v>
      </c>
      <c r="AL19" s="250"/>
      <c r="AM19" s="250"/>
      <c r="AN19" s="250"/>
      <c r="AO19" s="250"/>
      <c r="AP19" s="250"/>
      <c r="AQ19" s="250"/>
      <c r="AR19" s="250"/>
    </row>
    <row r="20" spans="1:46" ht="13"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493</v>
      </c>
      <c r="AP20" s="281" t="s">
        <v>494</v>
      </c>
      <c r="AQ20" s="282" t="s">
        <v>495</v>
      </c>
      <c r="AR20" s="283"/>
    </row>
    <row r="21" spans="1:46" s="289" customFormat="1" ht="13"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496</v>
      </c>
      <c r="AL21" s="1137"/>
      <c r="AM21" s="1137"/>
      <c r="AN21" s="1138"/>
      <c r="AO21" s="285">
        <v>6.82</v>
      </c>
      <c r="AP21" s="286">
        <v>6.71</v>
      </c>
      <c r="AQ21" s="287">
        <v>0.11</v>
      </c>
      <c r="AR21" s="255"/>
      <c r="AS21" s="288"/>
      <c r="AT21" s="284"/>
    </row>
    <row r="22" spans="1:46" s="289" customFormat="1" ht="13"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497</v>
      </c>
      <c r="AL22" s="1137"/>
      <c r="AM22" s="1137"/>
      <c r="AN22" s="1138"/>
      <c r="AO22" s="290">
        <v>96.5</v>
      </c>
      <c r="AP22" s="291">
        <v>98.3</v>
      </c>
      <c r="AQ22" s="292">
        <v>-1.8</v>
      </c>
      <c r="AR22" s="276"/>
      <c r="AS22" s="288"/>
      <c r="AT22" s="284"/>
    </row>
    <row r="23" spans="1:46" s="289" customFormat="1" ht="13"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 x14ac:dyDescent="0.2">
      <c r="A26" s="1129" t="s">
        <v>498</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ht="13" x14ac:dyDescent="0.2">
      <c r="A27" s="297"/>
      <c r="AO27" s="250"/>
      <c r="AP27" s="250"/>
      <c r="AQ27" s="250"/>
      <c r="AR27" s="250"/>
      <c r="AS27" s="250"/>
      <c r="AT27" s="250"/>
    </row>
    <row r="28" spans="1:46" ht="16.5" x14ac:dyDescent="0.2">
      <c r="A28" s="251" t="s">
        <v>499</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500</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479</v>
      </c>
      <c r="AP30" s="260"/>
      <c r="AQ30" s="261" t="s">
        <v>480</v>
      </c>
      <c r="AR30" s="262"/>
    </row>
    <row r="31" spans="1:46" ht="13"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481</v>
      </c>
      <c r="AQ31" s="267" t="s">
        <v>482</v>
      </c>
      <c r="AR31" s="268" t="s">
        <v>483</v>
      </c>
    </row>
    <row r="32" spans="1:46" ht="27"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501</v>
      </c>
      <c r="AL32" s="1121"/>
      <c r="AM32" s="1121"/>
      <c r="AN32" s="1122"/>
      <c r="AO32" s="300">
        <v>1710627</v>
      </c>
      <c r="AP32" s="300">
        <v>28718</v>
      </c>
      <c r="AQ32" s="301">
        <v>34344</v>
      </c>
      <c r="AR32" s="302">
        <v>-16.399999999999999</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502</v>
      </c>
      <c r="AL33" s="1121"/>
      <c r="AM33" s="1121"/>
      <c r="AN33" s="1122"/>
      <c r="AO33" s="300" t="s">
        <v>488</v>
      </c>
      <c r="AP33" s="300" t="s">
        <v>488</v>
      </c>
      <c r="AQ33" s="301" t="s">
        <v>488</v>
      </c>
      <c r="AR33" s="302" t="s">
        <v>488</v>
      </c>
    </row>
    <row r="34" spans="1:46" ht="27"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503</v>
      </c>
      <c r="AL34" s="1121"/>
      <c r="AM34" s="1121"/>
      <c r="AN34" s="1122"/>
      <c r="AO34" s="300" t="s">
        <v>488</v>
      </c>
      <c r="AP34" s="300" t="s">
        <v>488</v>
      </c>
      <c r="AQ34" s="301">
        <v>3</v>
      </c>
      <c r="AR34" s="302" t="s">
        <v>488</v>
      </c>
    </row>
    <row r="35" spans="1:46" ht="27"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504</v>
      </c>
      <c r="AL35" s="1121"/>
      <c r="AM35" s="1121"/>
      <c r="AN35" s="1122"/>
      <c r="AO35" s="300">
        <v>830093</v>
      </c>
      <c r="AP35" s="300">
        <v>13936</v>
      </c>
      <c r="AQ35" s="301">
        <v>7806</v>
      </c>
      <c r="AR35" s="302">
        <v>78.5</v>
      </c>
    </row>
    <row r="36" spans="1:46" ht="27"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505</v>
      </c>
      <c r="AL36" s="1121"/>
      <c r="AM36" s="1121"/>
      <c r="AN36" s="1122"/>
      <c r="AO36" s="300">
        <v>43459</v>
      </c>
      <c r="AP36" s="300">
        <v>730</v>
      </c>
      <c r="AQ36" s="301">
        <v>1690</v>
      </c>
      <c r="AR36" s="302">
        <v>-56.8</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506</v>
      </c>
      <c r="AL37" s="1121"/>
      <c r="AM37" s="1121"/>
      <c r="AN37" s="1122"/>
      <c r="AO37" s="300" t="s">
        <v>488</v>
      </c>
      <c r="AP37" s="300" t="s">
        <v>488</v>
      </c>
      <c r="AQ37" s="301">
        <v>666</v>
      </c>
      <c r="AR37" s="302" t="s">
        <v>488</v>
      </c>
    </row>
    <row r="38" spans="1:46" ht="27"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507</v>
      </c>
      <c r="AL38" s="1124"/>
      <c r="AM38" s="1124"/>
      <c r="AN38" s="1125"/>
      <c r="AO38" s="303" t="s">
        <v>488</v>
      </c>
      <c r="AP38" s="303" t="s">
        <v>488</v>
      </c>
      <c r="AQ38" s="304">
        <v>3</v>
      </c>
      <c r="AR38" s="292" t="s">
        <v>488</v>
      </c>
      <c r="AS38" s="299"/>
    </row>
    <row r="39" spans="1:46" ht="13"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508</v>
      </c>
      <c r="AL39" s="1124"/>
      <c r="AM39" s="1124"/>
      <c r="AN39" s="1125"/>
      <c r="AO39" s="300">
        <v>-267728</v>
      </c>
      <c r="AP39" s="300">
        <v>-4495</v>
      </c>
      <c r="AQ39" s="301">
        <v>-5822</v>
      </c>
      <c r="AR39" s="302">
        <v>-22.8</v>
      </c>
      <c r="AS39" s="299"/>
    </row>
    <row r="40" spans="1:46" ht="27"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509</v>
      </c>
      <c r="AL40" s="1121"/>
      <c r="AM40" s="1121"/>
      <c r="AN40" s="1122"/>
      <c r="AO40" s="300">
        <v>-1580865</v>
      </c>
      <c r="AP40" s="300">
        <v>-26540</v>
      </c>
      <c r="AQ40" s="301">
        <v>-26710</v>
      </c>
      <c r="AR40" s="302">
        <v>-0.6</v>
      </c>
      <c r="AS40" s="299"/>
    </row>
    <row r="41" spans="1:46" ht="13"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735586</v>
      </c>
      <c r="AP41" s="300">
        <v>12349</v>
      </c>
      <c r="AQ41" s="301">
        <v>11979</v>
      </c>
      <c r="AR41" s="302">
        <v>3.1</v>
      </c>
      <c r="AS41" s="299"/>
    </row>
    <row r="42" spans="1:46" ht="13"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510</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511</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479</v>
      </c>
      <c r="AN49" s="1115" t="s">
        <v>512</v>
      </c>
      <c r="AO49" s="1116"/>
      <c r="AP49" s="1116"/>
      <c r="AQ49" s="1116"/>
      <c r="AR49" s="1117"/>
    </row>
    <row r="50" spans="1:44" ht="13"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513</v>
      </c>
      <c r="AO50" s="317" t="s">
        <v>514</v>
      </c>
      <c r="AP50" s="318" t="s">
        <v>515</v>
      </c>
      <c r="AQ50" s="319" t="s">
        <v>516</v>
      </c>
      <c r="AR50" s="320" t="s">
        <v>517</v>
      </c>
    </row>
    <row r="51" spans="1:44" ht="13"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518</v>
      </c>
      <c r="AL51" s="313"/>
      <c r="AM51" s="321">
        <v>1440344</v>
      </c>
      <c r="AN51" s="322">
        <v>23335</v>
      </c>
      <c r="AO51" s="323">
        <v>-14.1</v>
      </c>
      <c r="AP51" s="324">
        <v>63812</v>
      </c>
      <c r="AQ51" s="325">
        <v>2.2999999999999998</v>
      </c>
      <c r="AR51" s="326">
        <v>-16.399999999999999</v>
      </c>
    </row>
    <row r="52" spans="1:44" ht="13"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519</v>
      </c>
      <c r="AM52" s="329">
        <v>502277</v>
      </c>
      <c r="AN52" s="330">
        <v>8137</v>
      </c>
      <c r="AO52" s="331">
        <v>67.599999999999994</v>
      </c>
      <c r="AP52" s="332">
        <v>33848</v>
      </c>
      <c r="AQ52" s="333">
        <v>-4.2</v>
      </c>
      <c r="AR52" s="334">
        <v>71.8</v>
      </c>
    </row>
    <row r="53" spans="1:44" ht="13"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520</v>
      </c>
      <c r="AL53" s="313"/>
      <c r="AM53" s="321">
        <v>1512490</v>
      </c>
      <c r="AN53" s="322">
        <v>24804</v>
      </c>
      <c r="AO53" s="323">
        <v>6.3</v>
      </c>
      <c r="AP53" s="324">
        <v>45945</v>
      </c>
      <c r="AQ53" s="325">
        <v>-28</v>
      </c>
      <c r="AR53" s="326">
        <v>34.299999999999997</v>
      </c>
    </row>
    <row r="54" spans="1:44" ht="13"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519</v>
      </c>
      <c r="AM54" s="329">
        <v>491109</v>
      </c>
      <c r="AN54" s="330">
        <v>8054</v>
      </c>
      <c r="AO54" s="331">
        <v>-1</v>
      </c>
      <c r="AP54" s="332">
        <v>25180</v>
      </c>
      <c r="AQ54" s="333">
        <v>-25.6</v>
      </c>
      <c r="AR54" s="334">
        <v>24.6</v>
      </c>
    </row>
    <row r="55" spans="1:44" ht="13"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521</v>
      </c>
      <c r="AL55" s="313"/>
      <c r="AM55" s="321">
        <v>2340999</v>
      </c>
      <c r="AN55" s="322">
        <v>38616</v>
      </c>
      <c r="AO55" s="323">
        <v>55.7</v>
      </c>
      <c r="AP55" s="324">
        <v>44475</v>
      </c>
      <c r="AQ55" s="325">
        <v>-3.2</v>
      </c>
      <c r="AR55" s="326">
        <v>58.9</v>
      </c>
    </row>
    <row r="56" spans="1:44" ht="13"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519</v>
      </c>
      <c r="AM56" s="329">
        <v>1210084</v>
      </c>
      <c r="AN56" s="330">
        <v>19961</v>
      </c>
      <c r="AO56" s="331">
        <v>147.80000000000001</v>
      </c>
      <c r="AP56" s="332">
        <v>24780</v>
      </c>
      <c r="AQ56" s="333">
        <v>-1.6</v>
      </c>
      <c r="AR56" s="334">
        <v>149.4</v>
      </c>
    </row>
    <row r="57" spans="1:44" ht="13"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522</v>
      </c>
      <c r="AL57" s="313"/>
      <c r="AM57" s="321">
        <v>2290121</v>
      </c>
      <c r="AN57" s="322">
        <v>38087</v>
      </c>
      <c r="AO57" s="323">
        <v>-1.4</v>
      </c>
      <c r="AP57" s="324">
        <v>45982</v>
      </c>
      <c r="AQ57" s="325">
        <v>3.4</v>
      </c>
      <c r="AR57" s="326">
        <v>-4.8</v>
      </c>
    </row>
    <row r="58" spans="1:44" ht="13"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519</v>
      </c>
      <c r="AM58" s="329">
        <v>981446</v>
      </c>
      <c r="AN58" s="330">
        <v>16322</v>
      </c>
      <c r="AO58" s="331">
        <v>-18.2</v>
      </c>
      <c r="AP58" s="332">
        <v>25583</v>
      </c>
      <c r="AQ58" s="333">
        <v>3.2</v>
      </c>
      <c r="AR58" s="334">
        <v>-21.4</v>
      </c>
    </row>
    <row r="59" spans="1:44" ht="13"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523</v>
      </c>
      <c r="AL59" s="313"/>
      <c r="AM59" s="321">
        <v>3050527</v>
      </c>
      <c r="AN59" s="322">
        <v>51213</v>
      </c>
      <c r="AO59" s="323">
        <v>34.5</v>
      </c>
      <c r="AP59" s="324">
        <v>50538</v>
      </c>
      <c r="AQ59" s="325">
        <v>9.9</v>
      </c>
      <c r="AR59" s="326">
        <v>24.6</v>
      </c>
    </row>
    <row r="60" spans="1:44" ht="13"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519</v>
      </c>
      <c r="AM60" s="329">
        <v>1839560</v>
      </c>
      <c r="AN60" s="330">
        <v>30883</v>
      </c>
      <c r="AO60" s="331">
        <v>89.2</v>
      </c>
      <c r="AP60" s="332">
        <v>29053</v>
      </c>
      <c r="AQ60" s="333">
        <v>13.6</v>
      </c>
      <c r="AR60" s="334">
        <v>75.599999999999994</v>
      </c>
    </row>
    <row r="61" spans="1:44" ht="13"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524</v>
      </c>
      <c r="AL61" s="335"/>
      <c r="AM61" s="336">
        <v>2126896</v>
      </c>
      <c r="AN61" s="337">
        <v>35211</v>
      </c>
      <c r="AO61" s="338">
        <v>16.2</v>
      </c>
      <c r="AP61" s="339">
        <v>50150</v>
      </c>
      <c r="AQ61" s="340">
        <v>-3.1</v>
      </c>
      <c r="AR61" s="326">
        <v>19.3</v>
      </c>
    </row>
    <row r="62" spans="1:44" ht="13"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519</v>
      </c>
      <c r="AM62" s="329">
        <v>1004895</v>
      </c>
      <c r="AN62" s="330">
        <v>16671</v>
      </c>
      <c r="AO62" s="331">
        <v>57.1</v>
      </c>
      <c r="AP62" s="332">
        <v>27689</v>
      </c>
      <c r="AQ62" s="333">
        <v>-2.9</v>
      </c>
      <c r="AR62" s="334">
        <v>60</v>
      </c>
    </row>
    <row r="63" spans="1:44" ht="13"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 hidden="1" x14ac:dyDescent="0.2">
      <c r="AK70" s="250"/>
      <c r="AL70" s="250"/>
      <c r="AM70" s="250"/>
      <c r="AN70" s="250"/>
      <c r="AO70" s="250"/>
      <c r="AP70" s="250"/>
      <c r="AQ70" s="250"/>
      <c r="AR70" s="250"/>
    </row>
    <row r="71" spans="1:46" ht="13" hidden="1" x14ac:dyDescent="0.2">
      <c r="AK71" s="250"/>
      <c r="AL71" s="250"/>
      <c r="AM71" s="250"/>
      <c r="AN71" s="250"/>
      <c r="AO71" s="250"/>
      <c r="AP71" s="250"/>
      <c r="AQ71" s="250"/>
      <c r="AR71" s="250"/>
    </row>
    <row r="72" spans="1:46" ht="13" hidden="1" x14ac:dyDescent="0.2">
      <c r="AK72" s="250"/>
      <c r="AL72" s="250"/>
      <c r="AM72" s="250"/>
      <c r="AN72" s="250"/>
      <c r="AO72" s="250"/>
      <c r="AP72" s="250"/>
      <c r="AQ72" s="250"/>
      <c r="AR72" s="250"/>
    </row>
    <row r="73" spans="1:46" ht="13" hidden="1" x14ac:dyDescent="0.2">
      <c r="AK73" s="250"/>
      <c r="AL73" s="250"/>
      <c r="AM73" s="250"/>
      <c r="AN73" s="250"/>
      <c r="AO73" s="250"/>
      <c r="AP73" s="250"/>
      <c r="AQ73" s="250"/>
      <c r="AR73" s="250"/>
    </row>
  </sheetData>
  <sheetProtection algorithmName="SHA-512" hashValue="x1wbi8k0O1a7+FynKskXm/IQqfH6cOobKvzoFsOzk+CJ8Vm3BV6BPwp8RHHrC/GfRlTAK7WyDeDiPkXl59Q4cQ==" saltValue="9yg75Jdsw1uikIXDzfY+j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 x14ac:dyDescent="0.2">
      <c r="B2" s="247"/>
      <c r="DG2" s="247"/>
    </row>
    <row r="3" spans="2:125" ht="13"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 x14ac:dyDescent="0.2"/>
    <row r="5" spans="2:125" ht="13" x14ac:dyDescent="0.2"/>
    <row r="6" spans="2:125" ht="13" x14ac:dyDescent="0.2"/>
    <row r="7" spans="2:125" ht="13" x14ac:dyDescent="0.2"/>
    <row r="8" spans="2:125" ht="13" x14ac:dyDescent="0.2"/>
    <row r="9" spans="2:125" ht="13" x14ac:dyDescent="0.2">
      <c r="DU9" s="247"/>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7"/>
    </row>
    <row r="18" spans="125:125" ht="13" x14ac:dyDescent="0.2"/>
    <row r="19" spans="125:125" ht="13" x14ac:dyDescent="0.2"/>
    <row r="20" spans="125:125" ht="13" x14ac:dyDescent="0.2">
      <c r="DU20" s="247"/>
    </row>
    <row r="21" spans="125:125" ht="13" x14ac:dyDescent="0.2">
      <c r="DU21" s="247"/>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7"/>
    </row>
    <row r="29" spans="125:125" ht="13" x14ac:dyDescent="0.2"/>
    <row r="30" spans="125:125" ht="13" x14ac:dyDescent="0.2"/>
    <row r="31" spans="125:125" ht="13" x14ac:dyDescent="0.2"/>
    <row r="32" spans="125:125" ht="13" x14ac:dyDescent="0.2"/>
    <row r="33" spans="2:125" ht="13" x14ac:dyDescent="0.2">
      <c r="B33" s="247"/>
      <c r="G33" s="247"/>
      <c r="I33" s="247"/>
    </row>
    <row r="34" spans="2:125" ht="13" x14ac:dyDescent="0.2">
      <c r="C34" s="247"/>
      <c r="P34" s="247"/>
      <c r="DE34" s="247"/>
      <c r="DH34" s="247"/>
    </row>
    <row r="35" spans="2:125" ht="13" x14ac:dyDescent="0.2">
      <c r="D35" s="247"/>
      <c r="E35" s="247"/>
      <c r="DG35" s="247"/>
      <c r="DJ35" s="247"/>
      <c r="DP35" s="247"/>
      <c r="DQ35" s="247"/>
      <c r="DR35" s="247"/>
      <c r="DS35" s="247"/>
      <c r="DT35" s="247"/>
      <c r="DU35" s="247"/>
    </row>
    <row r="36" spans="2:125" ht="13"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 x14ac:dyDescent="0.2">
      <c r="DU37" s="247"/>
    </row>
    <row r="38" spans="2:125" ht="13" x14ac:dyDescent="0.2">
      <c r="DT38" s="247"/>
      <c r="DU38" s="247"/>
    </row>
    <row r="39" spans="2:125" ht="13" x14ac:dyDescent="0.2"/>
    <row r="40" spans="2:125" ht="13" x14ac:dyDescent="0.2">
      <c r="DH40" s="247"/>
    </row>
    <row r="41" spans="2:125" ht="13" x14ac:dyDescent="0.2">
      <c r="DE41" s="247"/>
    </row>
    <row r="42" spans="2:125" ht="13" x14ac:dyDescent="0.2">
      <c r="DG42" s="247"/>
      <c r="DJ42" s="247"/>
    </row>
    <row r="43" spans="2:125" ht="13"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 x14ac:dyDescent="0.2">
      <c r="DU44" s="247"/>
    </row>
    <row r="45" spans="2:125" ht="13" x14ac:dyDescent="0.2"/>
    <row r="46" spans="2:125" ht="13" x14ac:dyDescent="0.2"/>
    <row r="47" spans="2:125" ht="13" x14ac:dyDescent="0.2"/>
    <row r="48" spans="2:125" ht="13" x14ac:dyDescent="0.2">
      <c r="DT48" s="247"/>
      <c r="DU48" s="247"/>
    </row>
    <row r="49" spans="120:125" ht="13" x14ac:dyDescent="0.2">
      <c r="DU49" s="247"/>
    </row>
    <row r="50" spans="120:125" ht="13" x14ac:dyDescent="0.2">
      <c r="DU50" s="247"/>
    </row>
    <row r="51" spans="120:125" ht="13" x14ac:dyDescent="0.2">
      <c r="DP51" s="247"/>
      <c r="DQ51" s="247"/>
      <c r="DR51" s="247"/>
      <c r="DS51" s="247"/>
      <c r="DT51" s="247"/>
      <c r="DU51" s="247"/>
    </row>
    <row r="52" spans="120:125" ht="13" x14ac:dyDescent="0.2"/>
    <row r="53" spans="120:125" ht="13" x14ac:dyDescent="0.2"/>
    <row r="54" spans="120:125" ht="13" x14ac:dyDescent="0.2">
      <c r="DU54" s="247"/>
    </row>
    <row r="55" spans="120:125" ht="13" x14ac:dyDescent="0.2"/>
    <row r="56" spans="120:125" ht="13" x14ac:dyDescent="0.2"/>
    <row r="57" spans="120:125" ht="13" x14ac:dyDescent="0.2"/>
    <row r="58" spans="120:125" ht="13" x14ac:dyDescent="0.2">
      <c r="DU58" s="247"/>
    </row>
    <row r="59" spans="120:125" ht="13" x14ac:dyDescent="0.2"/>
    <row r="60" spans="120:125" ht="13" x14ac:dyDescent="0.2"/>
    <row r="61" spans="120:125" ht="13" x14ac:dyDescent="0.2"/>
    <row r="62" spans="120:125" ht="13" x14ac:dyDescent="0.2"/>
    <row r="63" spans="120:125" ht="13" x14ac:dyDescent="0.2">
      <c r="DU63" s="247"/>
    </row>
    <row r="64" spans="120:125" ht="13" x14ac:dyDescent="0.2">
      <c r="DT64" s="247"/>
      <c r="DU64" s="247"/>
    </row>
    <row r="65" spans="123:125" ht="13" x14ac:dyDescent="0.2"/>
    <row r="66" spans="123:125" ht="13" x14ac:dyDescent="0.2"/>
    <row r="67" spans="123:125" ht="13" x14ac:dyDescent="0.2"/>
    <row r="68" spans="123:125" ht="13" x14ac:dyDescent="0.2"/>
    <row r="69" spans="123:125" ht="13" x14ac:dyDescent="0.2">
      <c r="DS69" s="247"/>
      <c r="DT69" s="247"/>
      <c r="DU69" s="247"/>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7"/>
    </row>
    <row r="83" spans="116:125" ht="13" x14ac:dyDescent="0.2">
      <c r="DM83" s="247"/>
      <c r="DN83" s="247"/>
      <c r="DO83" s="247"/>
      <c r="DP83" s="247"/>
      <c r="DQ83" s="247"/>
      <c r="DR83" s="247"/>
      <c r="DS83" s="247"/>
      <c r="DT83" s="247"/>
      <c r="DU83" s="247"/>
    </row>
    <row r="84" spans="116:125" ht="13" x14ac:dyDescent="0.2"/>
    <row r="85" spans="116:125" ht="13" x14ac:dyDescent="0.2"/>
    <row r="86" spans="116:125" ht="13" x14ac:dyDescent="0.2"/>
    <row r="87" spans="116:125" ht="13" x14ac:dyDescent="0.2"/>
    <row r="88" spans="116:125" ht="13" x14ac:dyDescent="0.2">
      <c r="DU88" s="247"/>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476</v>
      </c>
    </row>
    <row r="121" spans="125:125" ht="13.5" hidden="1" customHeight="1" x14ac:dyDescent="0.2">
      <c r="DU121" s="247"/>
    </row>
  </sheetData>
  <sheetProtection algorithmName="SHA-512" hashValue="r3Z6objCP6K6ZHlQk4gu3UFVpNJBV3T9RZNgxtjpQWSzbDIRmn5WY0o9kodardCcvwtrx9Lzc9d39KveejIXIg==" saltValue="gZPZtR5Qb4yFmvuGFlVgJA=="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 x14ac:dyDescent="0.2">
      <c r="B2" s="247"/>
      <c r="T2" s="247"/>
    </row>
    <row r="3" spans="1:125" ht="13"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7"/>
      <c r="G33" s="247"/>
      <c r="I33" s="247"/>
    </row>
    <row r="34" spans="2:125" ht="13" x14ac:dyDescent="0.2">
      <c r="C34" s="247"/>
      <c r="P34" s="247"/>
      <c r="R34" s="247"/>
      <c r="U34" s="247"/>
    </row>
    <row r="35" spans="2:125" ht="13"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 x14ac:dyDescent="0.2">
      <c r="F36" s="247"/>
      <c r="H36" s="247"/>
      <c r="J36" s="247"/>
      <c r="K36" s="247"/>
      <c r="L36" s="247"/>
      <c r="M36" s="247"/>
      <c r="N36" s="247"/>
      <c r="O36" s="247"/>
      <c r="Q36" s="247"/>
      <c r="S36" s="247"/>
      <c r="V36" s="247"/>
    </row>
    <row r="37" spans="2:125" ht="13" x14ac:dyDescent="0.2"/>
    <row r="38" spans="2:125" ht="13" x14ac:dyDescent="0.2"/>
    <row r="39" spans="2:125" ht="13" x14ac:dyDescent="0.2"/>
    <row r="40" spans="2:125" ht="13" x14ac:dyDescent="0.2">
      <c r="U40" s="247"/>
    </row>
    <row r="41" spans="2:125" ht="13" x14ac:dyDescent="0.2">
      <c r="R41" s="247"/>
    </row>
    <row r="42" spans="2:125" ht="13"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 x14ac:dyDescent="0.2">
      <c r="Q43" s="247"/>
      <c r="S43" s="247"/>
      <c r="V43" s="247"/>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476</v>
      </c>
    </row>
  </sheetData>
  <sheetProtection algorithmName="SHA-512" hashValue="WAbGP7HGUHl+3nTD0vb/AugiYRcnorpVkGPqbN3QjFgdEmMUTTHsAQTwAtobBAl/b0YutfMJePlm03xUY2bvWQ==" saltValue="hncSAF9zJyBMJoNPoipIdA=="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election activeCell="J1" sqref="J1"/>
    </sheetView>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526</v>
      </c>
      <c r="G46" s="8" t="s">
        <v>527</v>
      </c>
      <c r="H46" s="8" t="s">
        <v>528</v>
      </c>
      <c r="I46" s="8" t="s">
        <v>529</v>
      </c>
      <c r="J46" s="9" t="s">
        <v>530</v>
      </c>
    </row>
    <row r="47" spans="2:10" ht="57.75" customHeight="1" x14ac:dyDescent="0.2">
      <c r="B47" s="10"/>
      <c r="C47" s="1139" t="s">
        <v>3</v>
      </c>
      <c r="D47" s="1139"/>
      <c r="E47" s="1140"/>
      <c r="F47" s="11">
        <v>18.28</v>
      </c>
      <c r="G47" s="12">
        <v>28.18</v>
      </c>
      <c r="H47" s="12">
        <v>32.56</v>
      </c>
      <c r="I47" s="12">
        <v>33.76</v>
      </c>
      <c r="J47" s="13">
        <v>28.29</v>
      </c>
    </row>
    <row r="48" spans="2:10" ht="57.75" customHeight="1" x14ac:dyDescent="0.2">
      <c r="B48" s="14"/>
      <c r="C48" s="1141" t="s">
        <v>4</v>
      </c>
      <c r="D48" s="1141"/>
      <c r="E48" s="1142"/>
      <c r="F48" s="15">
        <v>8.2100000000000009</v>
      </c>
      <c r="G48" s="16">
        <v>7.16</v>
      </c>
      <c r="H48" s="16">
        <v>10.94</v>
      </c>
      <c r="I48" s="16">
        <v>8.84</v>
      </c>
      <c r="J48" s="17">
        <v>10.61</v>
      </c>
    </row>
    <row r="49" spans="2:10" ht="57.75" customHeight="1" thickBot="1" x14ac:dyDescent="0.25">
      <c r="B49" s="18"/>
      <c r="C49" s="1143" t="s">
        <v>5</v>
      </c>
      <c r="D49" s="1143"/>
      <c r="E49" s="1144"/>
      <c r="F49" s="19">
        <v>6.25</v>
      </c>
      <c r="G49" s="20">
        <v>10.199999999999999</v>
      </c>
      <c r="H49" s="20">
        <v>7.52</v>
      </c>
      <c r="I49" s="20" t="s">
        <v>531</v>
      </c>
      <c r="J49" s="21" t="s">
        <v>532</v>
      </c>
    </row>
    <row r="50" spans="2:10" ht="13" x14ac:dyDescent="0.2"/>
  </sheetData>
  <sheetProtection algorithmName="SHA-512" hashValue="m/gnrx6B6bLUUF3hRWgZId499TYRso8DE8r9iYmUVDTjgFZs6dsIeRXc6+faNp6WziYelCsXx9wGJ9PL9mcWqw==" saltValue="qcnJmahIKL5Js/wCcNk2A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2026-03-13T00:49:06Z</cp:lastPrinted>
  <dcterms:created xsi:type="dcterms:W3CDTF">2026-02-23T07:06:50Z</dcterms:created>
  <dcterms:modified xsi:type="dcterms:W3CDTF">2026-03-16T07:35:54Z</dcterms:modified>
  <cp:category/>
</cp:coreProperties>
</file>