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31EB5CFB-E35B-4143-8B50-DB614F2EF44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C36" i="10"/>
  <c r="CO34" i="10"/>
  <c r="CO35" i="10" s="1"/>
  <c r="CO36" i="10" s="1"/>
  <c r="CO37" i="10" s="1"/>
  <c r="BW34" i="10"/>
  <c r="BW35" i="10" s="1"/>
  <c r="BW36" i="10" s="1"/>
  <c r="BW37"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<sst xmlns="http://schemas.openxmlformats.org/spreadsheetml/2006/main" count="1080" uniqueCount="565">
  <si>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</si>
  <si>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</si>
  <si>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</si>
  <si>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</si>
  <si>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</si>
  <si>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</si>
  <si>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</si>
  <si>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</si>
  <si>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</si>
  <si>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</si>
  <si>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</si>
  <si>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</si>
  <si>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</si>
  <si>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</si>
  <si>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</si>
  <si>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</si>
  <si>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</si>
  <si>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</si>
  <si>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</si>
  <si>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</si>
  <si>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</si>
  <si>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</si>
  <si>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</si>
  <si>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</si>
  <si>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</si>
  <si>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</si>
  <si>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</si>
  <si>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</si>
  <si>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</si>
  <si>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</si>
  <si>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</si>
  <si>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</si>
  <si>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</si>
  <si>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</si>
  <si>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</si>
  <si>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</si>
  <si>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</si>
  <si>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</si>
  <si>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</si>
  <si>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</si>
  <si>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</si>
  <si>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</si>
  <si>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</si>
  <si>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</si>
  <si>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</si>
  <si>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</si>
  <si>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</si>
  <si>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</si>
  <si>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</si>
  <si>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</si>
  <si>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</si>
  <si>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</si>
  <si>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</si>
  <si>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</si>
  <si>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</si>
  <si>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</si>
  <si>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</si>
  <si>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</si>
  <si>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</si>
  <si>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</si>
  <si>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</si>
  <si>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</si>
  <si>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</si>
  <si>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</si>
  <si>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</si>
  <si>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</si>
  <si>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</si>
  <si>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</si>
  <si>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</si>
  <si>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</si>
  <si>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</si>
  <si>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</si>
  <si>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</si>
  <si>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</si>
  <si>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</si>
  <si>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</si>
  <si>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</si>
  <si>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</si>
  <si>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</si>
  <si>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</si>
  <si>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</si>
  <si>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</si>
  <si>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</si>
  <si>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</si>
  <si>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</si>
  <si>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</si>
  <si>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</si>
  <si>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</si>
  <si>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</si>
  <si>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</si>
  <si>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</si>
  <si>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</si>
  <si>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</si>
  <si>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</si>
  <si>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</si>
  <si>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</si>
  <si>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</si>
  <si>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</si>
  <si>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</si>
  <si>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</si>
  <si>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</si>
  <si>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</si>
  <si>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</si>
  <si>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</si>
  <si>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</si>
  <si>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</si>
  <si>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</si>
  <si>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</si>
  <si>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</si>
  <si>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</si>
  <si>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</si>
  <si>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</si>
  <si>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</si>
  <si>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</si>
  <si>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</si>
  <si>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</si>
  <si>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</si>
  <si>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</si>
  <si>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</si>
  <si>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</si>
  <si>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</si>
  <si>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</si>
  <si>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</si>
  <si>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</si>
  <si>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</si>
  <si>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</si>
  <si>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</si>
  <si>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</si>
  <si>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</si>
  <si>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</si>
  <si>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</si>
  <si>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</si>
  <si>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</si>
  <si>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</si>
  <si>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</si>
  <si>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</si>
  <si>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</si>
  <si>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</si>
  <si>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</si>
  <si>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</si>
  <si>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</si>
  <si>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</si>
  <si>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</si>
  <si>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</si>
  <si>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</si>
  <si>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</si>
  <si>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</si>
  <si>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</si>
  <si>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</si>
  <si>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</si>
  <si>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</si>
  <si>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</si>
  <si>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</si>
  <si>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</si>
  <si>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</si>
  <si>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</si>
  <si>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</si>
  <si>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</si>
  <si>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</si>
  <si>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</si>
  <si>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</si>
  <si>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</si>
  <si>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</si>
  <si>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</si>
  <si>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</si>
  <si>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</si>
  <si>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</si>
  <si>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</si>
  <si>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</si>
  <si>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</si>
  <si>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</si>
  <si>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</si>
  <si>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</si>
  <si>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</si>
  <si>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</si>
  <si>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</si>
  <si>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</si>
  <si>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</si>
  <si>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</si>
  <si>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</si>
  <si>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</si>
  <si>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</si>
  <si>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</si>
  <si>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</si>
  <si>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</si>
  <si>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</si>
  <si>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</si>
  <si>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</si>
  <si>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</si>
  <si>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</si>
  <si>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</si>
  <si>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</si>
  <si>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</si>
  <si>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</si>
  <si>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</si>
  <si>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</si>
  <si>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</si>
  <si>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</si>
  <si>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</si>
  <si>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</si>
  <si>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</si>
  <si>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</si>
  <si>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</si>
  <si>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愛知県豊川市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</si>
  <si>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</si>
  <si>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</si>
  <si>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</si>
  <si>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</si>
  <si>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</si>
  <si>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</si>
  <si>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</si>
  <si>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</si>
  <si>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</si>
  <si>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</si>
  <si>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</si>
  <si>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</si>
  <si>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</si>
  <si>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</si>
  <si>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</si>
  <si>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</si>
  <si>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</si>
  <si>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</si>
  <si>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</si>
  <si>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</si>
  <si>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</si>
  <si>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</si>
  <si>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</si>
  <si>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</si>
  <si>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</si>
  <si>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</si>
  <si>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</si>
  <si>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</si>
  <si>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</si>
  <si>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</si>
  <si>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</si>
  <si>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</si>
  <si>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</si>
  <si>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</si>
  <si>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</si>
  <si>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</si>
  <si>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</si>
  <si>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</si>
  <si>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</si>
  <si>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</si>
  <si>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</si>
  <si>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</si>
  <si>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</si>
  <si>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</si>
  <si>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</si>
  <si>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</si>
  <si>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</si>
  <si>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</si>
  <si>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</si>
  <si>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</si>
  <si>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</si>
  <si>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</si>
  <si>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</si>
  <si>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</si>
  <si>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</si>
  <si>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</si>
  <si>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</si>
  <si>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</si>
  <si>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</si>
  <si>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</si>
  <si>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</si>
  <si>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</si>
  <si>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</si>
  <si>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</si>
  <si>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</si>
  <si>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</si>
  <si>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</si>
  <si>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</si>
  <si>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</si>
  <si>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</si>
  <si>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</si>
  <si>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</si>
  <si>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</si>
  <si>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</si>
  <si>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</si>
  <si>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</si>
  <si>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</si>
  <si>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</si>
  <si>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</si>
  <si>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</si>
  <si>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</si>
  <si>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</si>
  <si>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</si>
  <si>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</si>
  <si>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</si>
  <si>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</si>
  <si>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</si>
  <si>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</si>
  <si>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</si>
  <si>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</si>
  <si>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</si>
  <si>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</si>
  <si>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</si>
  <si>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</si>
  <si>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</si>
  <si>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</si>
  <si>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</si>
  <si>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</si>
  <si>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</si>
  <si>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</si>
  <si>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</si>
  <si>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</si>
  <si>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</si>
  <si>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</si>
  <si>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</si>
  <si>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</si>
  <si>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</si>
  <si>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</si>
  <si>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</si>
  <si>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</si>
  <si>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</si>
  <si>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</si>
  <si>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</si>
  <si>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</si>
  <si>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</si>
  <si>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</si>
  <si>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</si>
  <si>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</si>
  <si>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</si>
  <si>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</si>
  <si>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</si>
  <si>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</si>
  <si>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</si>
  <si>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</si>
  <si>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</si>
  <si>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</si>
  <si>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</si>
  <si>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</si>
  <si>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</si>
  <si>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</si>
  <si>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</si>
  <si>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</si>
  <si>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</si>
  <si>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</si>
  <si>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</si>
  <si>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</si>
  <si>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</si>
  <si>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</si>
  <si>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</si>
  <si>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</si>
  <si>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</si>
  <si>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</si>
  <si>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</si>
  <si>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</si>
  <si>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</si>
  <si>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</si>
  <si>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</si>
  <si>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</si>
  <si>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</si>
  <si>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</si>
  <si>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愛知県豊川市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</si>
  <si>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</si>
  <si>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</si>
  <si>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</si>
  <si>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</si>
  <si>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</si>
  <si>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</si>
  <si>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</si>
  <si>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</si>
  <si>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</si>
  <si>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</si>
  <si>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</si>
  <si>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</si>
  <si>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</si>
  <si>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</si>
  <si>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</si>
  <si>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</si>
  <si>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</si>
  <si>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</si>
  <si>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</si>
  <si>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</si>
  <si>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</si>
  <si>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</si>
  <si>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</si>
  <si>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</si>
  <si>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</si>
  <si>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</si>
  <si>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</si>
  <si>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</si>
  <si>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</si>
  <si>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</si>
  <si>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</si>
  <si>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</si>
  <si>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</si>
  <si>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</si>
  <si>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公共駐車場事業特別会計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</si>
  <si>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</si>
  <si>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</si>
  <si>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</si>
  <si>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</si>
  <si>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</si>
  <si>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</si>
  <si>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東三河都市計画事業豊川西部土地区画整理事業特別会計</t>
    <phoneticPr fontId="5"/>
  </si>
  <si>
    <t>法非適用企業</t>
    <phoneticPr fontId="5"/>
  </si>
  <si>
    <t>東三河都市計画事業豊川駅東土地区画整理事業特別会計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</si>
  <si>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</si>
  <si>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</si>
  <si>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</si>
  <si>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</si>
  <si>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</si>
  <si>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</si>
  <si>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</si>
  <si>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</si>
  <si>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</si>
  <si>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</si>
  <si>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</si>
  <si>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</si>
  <si>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</si>
  <si>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</si>
  <si>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</si>
  <si>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</si>
  <si>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</si>
  <si>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</si>
  <si>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</si>
  <si>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</si>
  <si>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</si>
  <si>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</si>
  <si>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</si>
  <si>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</si>
  <si>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</si>
  <si>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</si>
  <si>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</si>
  <si>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</si>
  <si>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</si>
  <si>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</si>
  <si>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</si>
  <si>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</si>
  <si>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</si>
  <si>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</si>
  <si>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</si>
  <si>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</si>
  <si>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</si>
  <si>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</si>
  <si>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</si>
  <si>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</si>
  <si>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</si>
  <si>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</si>
  <si>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</si>
  <si>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</si>
  <si>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</si>
  <si>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</si>
  <si>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</si>
  <si>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</si>
  <si>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</si>
  <si>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</si>
  <si>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</si>
  <si>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</si>
  <si>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</si>
  <si>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</si>
  <si>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</si>
  <si>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</si>
  <si>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</si>
  <si>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</si>
  <si>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</si>
  <si>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</si>
  <si>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</si>
  <si>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</si>
  <si>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</si>
  <si>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</si>
  <si>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</si>
  <si>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</si>
  <si>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</si>
  <si>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</si>
  <si>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</si>
  <si>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</si>
  <si>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</si>
  <si>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</si>
  <si>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</si>
  <si>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</si>
  <si>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</si>
  <si>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</si>
  <si>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</si>
  <si>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</si>
  <si>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</si>
  <si>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</si>
  <si>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</si>
  <si>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</si>
  <si>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</si>
  <si>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</si>
  <si>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</si>
  <si>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</si>
  <si>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</si>
  <si>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</si>
  <si>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</si>
  <si>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</si>
  <si>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</si>
  <si>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</si>
  <si>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</si>
  <si>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</si>
  <si>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</si>
  <si>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</si>
  <si>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</si>
  <si>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</si>
  <si>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</si>
  <si>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</si>
  <si>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</si>
  <si>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</si>
  <si>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</si>
  <si>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</si>
  <si>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</si>
  <si>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</si>
  <si>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</si>
  <si>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</si>
  <si>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</si>
  <si>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</si>
  <si>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</si>
  <si>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</si>
  <si>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</si>
  <si>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</si>
  <si>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</si>
  <si>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</si>
  <si>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</si>
  <si>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</si>
  <si>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</si>
  <si>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</si>
  <si>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</si>
  <si>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</si>
  <si>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</si>
  <si>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</si>
  <si>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</si>
  <si>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</si>
  <si>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</si>
  <si>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</si>
  <si>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</si>
  <si>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</si>
  <si>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</si>
  <si>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</si>
  <si>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</si>
  <si>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</si>
  <si>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</si>
  <si>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2.70</t>
  </si>
  <si>
    <t>▲ 0.29</t>
  </si>
  <si>
    <t>病院事業会計</t>
  </si>
  <si>
    <t>一般会計</t>
  </si>
  <si>
    <t>水道事業会計</t>
  </si>
  <si>
    <t>下水道事業会計</t>
  </si>
  <si>
    <t>国民健康保険特別会計</t>
  </si>
  <si>
    <t>東三河都市計画事業豊川西部土地区画整理事業特別会計</t>
  </si>
  <si>
    <t>東三河都市計画事業豊川駅東土地区画整理事業特別会計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</si>
  <si>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</si>
  <si>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</si>
  <si>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</si>
  <si>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</si>
  <si>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</si>
  <si>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</si>
  <si>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</si>
  <si>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</si>
  <si>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</si>
  <si>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まちづくり振興基金</t>
    <rPh sb="5" eb="7">
      <t>シンコウ</t>
    </rPh>
    <rPh sb="7" eb="9">
      <t>キキン</t>
    </rPh>
    <phoneticPr fontId="5"/>
  </si>
  <si>
    <t>防災基金</t>
    <rPh sb="0" eb="2">
      <t>ボウサイ</t>
    </rPh>
    <rPh sb="2" eb="4">
      <t>キキン</t>
    </rPh>
    <phoneticPr fontId="5"/>
  </si>
  <si>
    <t>文化施設整備基金</t>
    <rPh sb="0" eb="2">
      <t>ブンカ</t>
    </rPh>
    <rPh sb="2" eb="4">
      <t>シセツ</t>
    </rPh>
    <rPh sb="4" eb="6">
      <t>セイビ</t>
    </rPh>
    <rPh sb="6" eb="8">
      <t>キキン</t>
    </rPh>
    <phoneticPr fontId="5"/>
  </si>
  <si>
    <t>子ども・子育て応援基金</t>
    <rPh sb="0" eb="1">
      <t>コ</t>
    </rPh>
    <rPh sb="4" eb="6">
      <t>コソダ</t>
    </rPh>
    <rPh sb="7" eb="9">
      <t>オウエン</t>
    </rPh>
    <rPh sb="9" eb="11">
      <t>キキン</t>
    </rPh>
    <phoneticPr fontId="5"/>
  </si>
  <si>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</si>
  <si>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</si>
  <si>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2">
      <t>コウキコウレイシャイリョウ</t>
    </rPh>
    <rPh sb="22" eb="24">
      <t>トクベツ</t>
    </rPh>
    <rPh sb="24" eb="26">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</si>
  <si>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</si>
  <si>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2"/>
  </si>
  <si>
    <t>豊川市国際交流協会</t>
    <rPh sb="0" eb="3">
      <t>トヨカワシ</t>
    </rPh>
    <rPh sb="3" eb="5">
      <t>コクサイ</t>
    </rPh>
    <rPh sb="5" eb="7">
      <t>コウリュウ</t>
    </rPh>
    <rPh sb="7" eb="9">
      <t>キョウカイ</t>
    </rPh>
    <phoneticPr fontId="2"/>
  </si>
  <si>
    <t>豊川文化協会</t>
    <rPh sb="0" eb="2">
      <t>トヨカワ</t>
    </rPh>
    <rPh sb="2" eb="4">
      <t>ブンカ</t>
    </rPh>
    <rPh sb="4" eb="6">
      <t>キョウカイ</t>
    </rPh>
    <phoneticPr fontId="2"/>
  </si>
  <si>
    <t>豊川市土地開発公社</t>
    <rPh sb="0" eb="3">
      <t>トヨカワシ</t>
    </rPh>
    <rPh sb="3" eb="5">
      <t>トチ</t>
    </rPh>
    <rPh sb="5" eb="7">
      <t>カイハツ</t>
    </rPh>
    <rPh sb="7" eb="9">
      <t>コウシャ</t>
    </rPh>
    <phoneticPr fontId="2"/>
  </si>
  <si>
    <t>株式会社本宮</t>
    <rPh sb="0" eb="4">
      <t>カブシキガイシャ</t>
    </rPh>
    <rPh sb="4" eb="6">
      <t>ホングウ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</si>
</sst>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81DE-4F63-B320-0A25738133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46512</c:v>
                </c:pt>
                <c:pt idx="1">
                  <c:v>50317</c:v>
                </c:pt>
                <c:pt idx="2">
                  <c:v>57193</c:v>
                </c:pt>
                <c:pt idx="3">
                  <c:v>58918</c:v>
                </c:pt>
                <c:pt idx="4">
                  <c:v>53497</c:v>
                </c:pt>
              </c:numCache>
            </c:numRef>
          </c:val>
          <c:smooth val="0"/>
          <c:extLst>
            <c:ext xmlns:c16="http://schemas.microsoft.com/office/drawing/2014/chart" uri="{C3380CC4-5D6E-409C-BE32-E72D297353CC}">
              <c16:uniqueId val="{00000001-81DE-4F63-B320-0A25738133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7.24</c:v>
                </c:pt>
                <c:pt idx="1">
                  <c:v>8.92</c:v>
                </c:pt>
                <c:pt idx="2">
                  <c:v>9.61</c:v>
                </c:pt>
                <c:pt idx="3">
                  <c:v>9.8699999999999992</c:v>
                </c:pt>
                <c:pt idx="4">
                  <c:v>6.99</c:v>
                </c:pt>
              </c:numCache>
            </c:numRef>
          </c:val>
          <c:extLst>
            <c:ext xmlns:c16="http://schemas.microsoft.com/office/drawing/2014/chart" uri="{C3380CC4-5D6E-409C-BE32-E72D297353CC}">
              <c16:uniqueId val="{00000000-712A-47A8-B403-54ED430195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18.84</c:v>
                </c:pt>
                <c:pt idx="1">
                  <c:v>19.12</c:v>
                </c:pt>
                <c:pt idx="2">
                  <c:v>22.47</c:v>
                </c:pt>
                <c:pt idx="3">
                  <c:v>24</c:v>
                </c:pt>
                <c:pt idx="4">
                  <c:v>25.28</c:v>
                </c:pt>
              </c:numCache>
            </c:numRef>
          </c:val>
          <c:extLst>
            <c:ext xmlns:c16="http://schemas.microsoft.com/office/drawing/2014/chart" uri="{C3380CC4-5D6E-409C-BE32-E72D297353CC}">
              <c16:uniqueId val="{00000001-712A-47A8-B403-54ED430195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c:v>
                </c:pt>
                <c:pt idx="1">
                  <c:v>3.52</c:v>
                </c:pt>
                <c:pt idx="2">
                  <c:v>3.38</c:v>
                </c:pt>
                <c:pt idx="3">
                  <c:v>2.56</c:v>
                </c:pt>
                <c:pt idx="4">
                  <c:v>-0.28999999999999998</c:v>
                </c:pt>
              </c:numCache>
            </c:numRef>
          </c:val>
          <c:smooth val="0"/>
          <c:extLst>
            <c:ext xmlns:c16="http://schemas.microsoft.com/office/drawing/2014/chart" uri="{C3380CC4-5D6E-409C-BE32-E72D297353CC}">
              <c16:uniqueId val="{00000002-712A-47A8-B403-54ED430195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0.04</c:v>
                </c:pt>
                <c:pt idx="4">
                  <c:v>#N/A</c:v>
                </c:pt>
                <c:pt idx="5">
                  <c:v>0.06</c:v>
                </c:pt>
                <c:pt idx="6">
                  <c:v>#N/A</c:v>
                </c:pt>
                <c:pt idx="7">
                  <c:v>0.04</c:v>
                </c:pt>
                <c:pt idx="8">
                  <c:v>#N/A</c:v>
                </c:pt>
                <c:pt idx="9">
                  <c:v>0</c:v>
                </c:pt>
              </c:numCache>
            </c:numRef>
          </c:val>
          <c:extLst>
            <c:ext xmlns:c16="http://schemas.microsoft.com/office/drawing/2014/chart" uri="{C3380CC4-5D6E-409C-BE32-E72D297353CC}">
              <c16:uniqueId val="{00000000-D39E-4C67-9902-B2E205BA27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9E-4C67-9902-B2E205BA272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0.05</c:v>
                </c:pt>
                <c:pt idx="8">
                  <c:v>#N/A</c:v>
                </c:pt>
                <c:pt idx="9">
                  <c:v>0.04</c:v>
                </c:pt>
              </c:numCache>
            </c:numRef>
          </c:val>
          <c:extLst>
            <c:ext xmlns:c16="http://schemas.microsoft.com/office/drawing/2014/chart" uri="{C3380CC4-5D6E-409C-BE32-E72D297353CC}">
              <c16:uniqueId val="{00000002-D39E-4C67-9902-B2E205BA2728}"/>
            </c:ext>
          </c:extLst>
        </c:ser>
        <c:ser>
          <c:idx val="3"/>
          <c:order val="3"/>
          <c:tx>
            <c:strRef>
              <c:f>データシート!$A$30</c:f>
              <c:strCache>
                <c:ptCount val="1"/>
                <c:pt idx="0">
                  <c:v>東三河都市計画事業豊川駅東土地区画整理事業特別会計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0.45</c:v>
                </c:pt>
                <c:pt idx="2">
                  <c:v>#N/A</c:v>
                </c:pt>
                <c:pt idx="3">
                  <c:v>0.41</c:v>
                </c:pt>
                <c:pt idx="4">
                  <c:v>#N/A</c:v>
                </c:pt>
                <c:pt idx="5">
                  <c:v>0.4</c:v>
                </c:pt>
                <c:pt idx="6">
                  <c:v>#N/A</c:v>
                </c:pt>
                <c:pt idx="7">
                  <c:v>0.44</c:v>
                </c:pt>
                <c:pt idx="8">
                  <c:v>#N/A</c:v>
                </c:pt>
                <c:pt idx="9">
                  <c:v>0.38</c:v>
                </c:pt>
              </c:numCache>
            </c:numRef>
          </c:val>
          <c:extLst>
            <c:ext xmlns:c16="http://schemas.microsoft.com/office/drawing/2014/chart" uri="{C3380CC4-5D6E-409C-BE32-E72D297353CC}">
              <c16:uniqueId val="{00000003-D39E-4C67-9902-B2E205BA2728}"/>
            </c:ext>
          </c:extLst>
        </c:ser>
        <c:ser>
          <c:idx val="4"/>
          <c:order val="4"/>
          <c:tx>
            <c:strRef>
              <c:f>データシート!$A$31</c:f>
              <c:strCache>
                <c:ptCount val="1"/>
                <c:pt idx="0">
                  <c:v>東三河都市計画事業豊川西部土地区画整理事業特別会計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0.75</c:v>
                </c:pt>
                <c:pt idx="2">
                  <c:v>#N/A</c:v>
                </c:pt>
                <c:pt idx="3">
                  <c:v>0.7</c:v>
                </c:pt>
                <c:pt idx="4">
                  <c:v>#N/A</c:v>
                </c:pt>
                <c:pt idx="5">
                  <c:v>0.87</c:v>
                </c:pt>
                <c:pt idx="6">
                  <c:v>#N/A</c:v>
                </c:pt>
                <c:pt idx="7">
                  <c:v>0.82</c:v>
                </c:pt>
                <c:pt idx="8">
                  <c:v>#N/A</c:v>
                </c:pt>
                <c:pt idx="9">
                  <c:v>0.83</c:v>
                </c:pt>
              </c:numCache>
            </c:numRef>
          </c:val>
          <c:extLst>
            <c:ext xmlns:c16="http://schemas.microsoft.com/office/drawing/2014/chart" uri="{C3380CC4-5D6E-409C-BE32-E72D297353CC}">
              <c16:uniqueId val="{00000004-D39E-4C67-9902-B2E205BA272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2.44</c:v>
                </c:pt>
                <c:pt idx="2">
                  <c:v>#N/A</c:v>
                </c:pt>
                <c:pt idx="3">
                  <c:v>2.4900000000000002</c:v>
                </c:pt>
                <c:pt idx="4">
                  <c:v>#N/A</c:v>
                </c:pt>
                <c:pt idx="5">
                  <c:v>2.3199999999999998</c:v>
                </c:pt>
                <c:pt idx="6">
                  <c:v>#N/A</c:v>
                </c:pt>
                <c:pt idx="7">
                  <c:v>1.72</c:v>
                </c:pt>
                <c:pt idx="8">
                  <c:v>#N/A</c:v>
                </c:pt>
                <c:pt idx="9">
                  <c:v>1.33</c:v>
                </c:pt>
              </c:numCache>
            </c:numRef>
          </c:val>
          <c:extLst>
            <c:ext xmlns:c16="http://schemas.microsoft.com/office/drawing/2014/chart" uri="{C3380CC4-5D6E-409C-BE32-E72D297353CC}">
              <c16:uniqueId val="{00000005-D39E-4C67-9902-B2E205BA272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1.0900000000000001</c:v>
                </c:pt>
                <c:pt idx="2">
                  <c:v>#N/A</c:v>
                </c:pt>
                <c:pt idx="3">
                  <c:v>1.48</c:v>
                </c:pt>
                <c:pt idx="4">
                  <c:v>#N/A</c:v>
                </c:pt>
                <c:pt idx="5">
                  <c:v>1.87</c:v>
                </c:pt>
                <c:pt idx="6">
                  <c:v>#N/A</c:v>
                </c:pt>
                <c:pt idx="7">
                  <c:v>1.86</c:v>
                </c:pt>
                <c:pt idx="8">
                  <c:v>#N/A</c:v>
                </c:pt>
                <c:pt idx="9">
                  <c:v>1.69</c:v>
                </c:pt>
              </c:numCache>
            </c:numRef>
          </c:val>
          <c:extLst>
            <c:ext xmlns:c16="http://schemas.microsoft.com/office/drawing/2014/chart" uri="{C3380CC4-5D6E-409C-BE32-E72D297353CC}">
              <c16:uniqueId val="{00000006-D39E-4C67-9902-B2E205BA272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6.46</c:v>
                </c:pt>
                <c:pt idx="2">
                  <c:v>#N/A</c:v>
                </c:pt>
                <c:pt idx="3">
                  <c:v>6.52</c:v>
                </c:pt>
                <c:pt idx="4">
                  <c:v>#N/A</c:v>
                </c:pt>
                <c:pt idx="5">
                  <c:v>6.49</c:v>
                </c:pt>
                <c:pt idx="6">
                  <c:v>#N/A</c:v>
                </c:pt>
                <c:pt idx="7">
                  <c:v>5.93</c:v>
                </c:pt>
                <c:pt idx="8">
                  <c:v>#N/A</c:v>
                </c:pt>
                <c:pt idx="9">
                  <c:v>5.39</c:v>
                </c:pt>
              </c:numCache>
            </c:numRef>
          </c:val>
          <c:extLst>
            <c:ext xmlns:c16="http://schemas.microsoft.com/office/drawing/2014/chart" uri="{C3380CC4-5D6E-409C-BE32-E72D297353CC}">
              <c16:uniqueId val="{00000007-D39E-4C67-9902-B2E205BA27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7.24</c:v>
                </c:pt>
                <c:pt idx="2">
                  <c:v>#N/A</c:v>
                </c:pt>
                <c:pt idx="3">
                  <c:v>8.92</c:v>
                </c:pt>
                <c:pt idx="4">
                  <c:v>#N/A</c:v>
                </c:pt>
                <c:pt idx="5">
                  <c:v>9.6</c:v>
                </c:pt>
                <c:pt idx="6">
                  <c:v>#N/A</c:v>
                </c:pt>
                <c:pt idx="7">
                  <c:v>9.86</c:v>
                </c:pt>
                <c:pt idx="8">
                  <c:v>#N/A</c:v>
                </c:pt>
                <c:pt idx="9">
                  <c:v>6.98</c:v>
                </c:pt>
              </c:numCache>
            </c:numRef>
          </c:val>
          <c:extLst>
            <c:ext xmlns:c16="http://schemas.microsoft.com/office/drawing/2014/chart" uri="{C3380CC4-5D6E-409C-BE32-E72D297353CC}">
              <c16:uniqueId val="{00000008-D39E-4C67-9902-B2E205BA272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9.23</c:v>
                </c:pt>
                <c:pt idx="2">
                  <c:v>#N/A</c:v>
                </c:pt>
                <c:pt idx="3">
                  <c:v>11.68</c:v>
                </c:pt>
                <c:pt idx="4">
                  <c:v>#N/A</c:v>
                </c:pt>
                <c:pt idx="5">
                  <c:v>12.76</c:v>
                </c:pt>
                <c:pt idx="6">
                  <c:v>#N/A</c:v>
                </c:pt>
                <c:pt idx="7">
                  <c:v>12.22</c:v>
                </c:pt>
                <c:pt idx="8">
                  <c:v>#N/A</c:v>
                </c:pt>
                <c:pt idx="9">
                  <c:v>9.7799999999999994</c:v>
                </c:pt>
              </c:numCache>
            </c:numRef>
          </c:val>
          <c:extLst>
            <c:ext xmlns:c16="http://schemas.microsoft.com/office/drawing/2014/chart" uri="{C3380CC4-5D6E-409C-BE32-E72D297353CC}">
              <c16:uniqueId val="{00000009-D39E-4C67-9902-B2E205BA27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6397</c:v>
                </c:pt>
                <c:pt idx="5">
                  <c:v>6926</c:v>
                </c:pt>
                <c:pt idx="8">
                  <c:v>6946</c:v>
                </c:pt>
                <c:pt idx="11">
                  <c:v>6870</c:v>
                </c:pt>
                <c:pt idx="14">
                  <c:v>6655</c:v>
                </c:pt>
              </c:numCache>
            </c:numRef>
          </c:val>
          <c:extLst>
            <c:ext xmlns:c16="http://schemas.microsoft.com/office/drawing/2014/chart" uri="{C3380CC4-5D6E-409C-BE32-E72D297353CC}">
              <c16:uniqueId val="{00000000-A6AB-436C-938C-A5DFDF770C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AB-436C-938C-A5DFDF770C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179</c:v>
                </c:pt>
                <c:pt idx="3">
                  <c:v>160</c:v>
                </c:pt>
                <c:pt idx="6">
                  <c:v>212</c:v>
                </c:pt>
                <c:pt idx="9">
                  <c:v>239</c:v>
                </c:pt>
                <c:pt idx="12">
                  <c:v>237</c:v>
                </c:pt>
              </c:numCache>
            </c:numRef>
          </c:val>
          <c:extLst>
            <c:ext xmlns:c16="http://schemas.microsoft.com/office/drawing/2014/chart" uri="{C3380CC4-5D6E-409C-BE32-E72D297353CC}">
              <c16:uniqueId val="{00000002-A6AB-436C-938C-A5DFDF770C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AB-436C-938C-A5DFDF770C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1019</c:v>
                </c:pt>
                <c:pt idx="3">
                  <c:v>1039</c:v>
                </c:pt>
                <c:pt idx="6">
                  <c:v>1153</c:v>
                </c:pt>
                <c:pt idx="9">
                  <c:v>1109</c:v>
                </c:pt>
                <c:pt idx="12">
                  <c:v>1098</c:v>
                </c:pt>
              </c:numCache>
            </c:numRef>
          </c:val>
          <c:extLst>
            <c:ext xmlns:c16="http://schemas.microsoft.com/office/drawing/2014/chart" uri="{C3380CC4-5D6E-409C-BE32-E72D297353CC}">
              <c16:uniqueId val="{00000004-A6AB-436C-938C-A5DFDF770C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AB-436C-938C-A5DFDF770C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AB-436C-938C-A5DFDF770C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5085</c:v>
                </c:pt>
                <c:pt idx="3">
                  <c:v>5164</c:v>
                </c:pt>
                <c:pt idx="6">
                  <c:v>5368</c:v>
                </c:pt>
                <c:pt idx="9">
                  <c:v>5223</c:v>
                </c:pt>
                <c:pt idx="12">
                  <c:v>5122</c:v>
                </c:pt>
              </c:numCache>
            </c:numRef>
          </c:val>
          <c:extLst>
            <c:ext xmlns:c16="http://schemas.microsoft.com/office/drawing/2014/chart" uri="{C3380CC4-5D6E-409C-BE32-E72D297353CC}">
              <c16:uniqueId val="{00000007-A6AB-436C-938C-A5DFDF770C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c:v>
                </c:pt>
                <c:pt idx="2">
                  <c:v>#N/A</c:v>
                </c:pt>
                <c:pt idx="3">
                  <c:v>#N/A</c:v>
                </c:pt>
                <c:pt idx="4">
                  <c:v>-563</c:v>
                </c:pt>
                <c:pt idx="5">
                  <c:v>#N/A</c:v>
                </c:pt>
                <c:pt idx="6">
                  <c:v>#N/A</c:v>
                </c:pt>
                <c:pt idx="7">
                  <c:v>-213</c:v>
                </c:pt>
                <c:pt idx="8">
                  <c:v>#N/A</c:v>
                </c:pt>
                <c:pt idx="9">
                  <c:v>#N/A</c:v>
                </c:pt>
                <c:pt idx="10">
                  <c:v>-299</c:v>
                </c:pt>
                <c:pt idx="11">
                  <c:v>#N/A</c:v>
                </c:pt>
                <c:pt idx="12">
                  <c:v>#N/A</c:v>
                </c:pt>
                <c:pt idx="13">
                  <c:v>-198</c:v>
                </c:pt>
                <c:pt idx="14">
                  <c:v>#N/A</c:v>
                </c:pt>
              </c:numCache>
            </c:numRef>
          </c:val>
          <c:smooth val="0"/>
          <c:extLst>
            <c:ext xmlns:c16="http://schemas.microsoft.com/office/drawing/2014/chart" uri="{C3380CC4-5D6E-409C-BE32-E72D297353CC}">
              <c16:uniqueId val="{00000008-A6AB-436C-938C-A5DFDF770C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61371</c:v>
                </c:pt>
                <c:pt idx="5">
                  <c:v>59735</c:v>
                </c:pt>
                <c:pt idx="8">
                  <c:v>60548</c:v>
                </c:pt>
                <c:pt idx="11">
                  <c:v>59420</c:v>
                </c:pt>
                <c:pt idx="14">
                  <c:v>56769</c:v>
                </c:pt>
              </c:numCache>
            </c:numRef>
          </c:val>
          <c:extLst>
            <c:ext xmlns:c16="http://schemas.microsoft.com/office/drawing/2014/chart" uri="{C3380CC4-5D6E-409C-BE32-E72D297353CC}">
              <c16:uniqueId val="{00000000-3BD0-4539-8804-28E77DA3C7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13428</c:v>
                </c:pt>
                <c:pt idx="5">
                  <c:v>11928</c:v>
                </c:pt>
                <c:pt idx="8">
                  <c:v>11977</c:v>
                </c:pt>
                <c:pt idx="11">
                  <c:v>12972</c:v>
                </c:pt>
                <c:pt idx="14">
                  <c:v>12597</c:v>
                </c:pt>
              </c:numCache>
            </c:numRef>
          </c:val>
          <c:extLst>
            <c:ext xmlns:c16="http://schemas.microsoft.com/office/drawing/2014/chart" uri="{C3380CC4-5D6E-409C-BE32-E72D297353CC}">
              <c16:uniqueId val="{00000001-3BD0-4539-8804-28E77DA3C7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17114</c:v>
                </c:pt>
                <c:pt idx="5">
                  <c:v>18077</c:v>
                </c:pt>
                <c:pt idx="8">
                  <c:v>19727</c:v>
                </c:pt>
                <c:pt idx="11">
                  <c:v>21562</c:v>
                </c:pt>
                <c:pt idx="14">
                  <c:v>22501</c:v>
                </c:pt>
              </c:numCache>
            </c:numRef>
          </c:val>
          <c:extLst>
            <c:ext xmlns:c16="http://schemas.microsoft.com/office/drawing/2014/chart" uri="{C3380CC4-5D6E-409C-BE32-E72D297353CC}">
              <c16:uniqueId val="{00000002-3BD0-4539-8804-28E77DA3C7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D0-4539-8804-28E77DA3C7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D0-4539-8804-28E77DA3C7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3114</c:v>
                </c:pt>
                <c:pt idx="3">
                  <c:v>2024</c:v>
                </c:pt>
                <c:pt idx="6">
                  <c:v>2015</c:v>
                </c:pt>
                <c:pt idx="9">
                  <c:v>1719</c:v>
                </c:pt>
                <c:pt idx="12">
                  <c:v>1650</c:v>
                </c:pt>
              </c:numCache>
            </c:numRef>
          </c:val>
          <c:extLst>
            <c:ext xmlns:c16="http://schemas.microsoft.com/office/drawing/2014/chart" uri="{C3380CC4-5D6E-409C-BE32-E72D297353CC}">
              <c16:uniqueId val="{00000005-3BD0-4539-8804-28E77DA3C7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7244</c:v>
                </c:pt>
                <c:pt idx="3">
                  <c:v>7354</c:v>
                </c:pt>
                <c:pt idx="6">
                  <c:v>7370</c:v>
                </c:pt>
                <c:pt idx="9">
                  <c:v>7715</c:v>
                </c:pt>
                <c:pt idx="12">
                  <c:v>7866</c:v>
                </c:pt>
              </c:numCache>
            </c:numRef>
          </c:val>
          <c:extLst>
            <c:ext xmlns:c16="http://schemas.microsoft.com/office/drawing/2014/chart" uri="{C3380CC4-5D6E-409C-BE32-E72D297353CC}">
              <c16:uniqueId val="{00000006-3BD0-4539-8804-28E77DA3C7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BD0-4539-8804-28E77DA3C7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16011</c:v>
                </c:pt>
                <c:pt idx="3">
                  <c:v>14186</c:v>
                </c:pt>
                <c:pt idx="6">
                  <c:v>13430</c:v>
                </c:pt>
                <c:pt idx="9">
                  <c:v>12435</c:v>
                </c:pt>
                <c:pt idx="12">
                  <c:v>11885</c:v>
                </c:pt>
              </c:numCache>
            </c:numRef>
          </c:val>
          <c:extLst>
            <c:ext xmlns:c16="http://schemas.microsoft.com/office/drawing/2014/chart" uri="{C3380CC4-5D6E-409C-BE32-E72D297353CC}">
              <c16:uniqueId val="{00000008-3BD0-4539-8804-28E77DA3C7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1094</c:v>
                </c:pt>
                <c:pt idx="3">
                  <c:v>933</c:v>
                </c:pt>
                <c:pt idx="6">
                  <c:v>811</c:v>
                </c:pt>
                <c:pt idx="9">
                  <c:v>613</c:v>
                </c:pt>
                <c:pt idx="12">
                  <c:v>464</c:v>
                </c:pt>
              </c:numCache>
            </c:numRef>
          </c:val>
          <c:extLst>
            <c:ext xmlns:c16="http://schemas.microsoft.com/office/drawing/2014/chart" uri="{C3380CC4-5D6E-409C-BE32-E72D297353CC}">
              <c16:uniqueId val="{00000009-3BD0-4539-8804-28E77DA3C7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39975</c:v>
                </c:pt>
                <c:pt idx="3">
                  <c:v>39048</c:v>
                </c:pt>
                <c:pt idx="6">
                  <c:v>39015</c:v>
                </c:pt>
                <c:pt idx="9">
                  <c:v>38367</c:v>
                </c:pt>
                <c:pt idx="12">
                  <c:v>36623</c:v>
                </c:pt>
              </c:numCache>
            </c:numRef>
          </c:val>
          <c:extLst>
            <c:ext xmlns:c16="http://schemas.microsoft.com/office/drawing/2014/chart" uri="{C3380CC4-5D6E-409C-BE32-E72D297353CC}">
              <c16:uniqueId val="{0000000A-3BD0-4539-8804-28E77DA3C7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D0-4539-8804-28E77DA3C7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9266</c:v>
                </c:pt>
                <c:pt idx="1">
                  <c:v>10136</c:v>
                </c:pt>
                <c:pt idx="2">
                  <c:v>10909</c:v>
                </c:pt>
              </c:numCache>
            </c:numRef>
          </c:val>
          <c:extLst>
            <c:ext xmlns:c16="http://schemas.microsoft.com/office/drawing/2014/chart" uri="{C3380CC4-5D6E-409C-BE32-E72D297353CC}">
              <c16:uniqueId val="{00000000-3792-407A-8909-F6DBEC0DD4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c:v>
                </c:pt>
                <c:pt idx="1">
                  <c:v>40</c:v>
                </c:pt>
                <c:pt idx="2">
                  <c:v>340</c:v>
                </c:pt>
              </c:numCache>
            </c:numRef>
          </c:val>
          <c:extLst>
            <c:ext xmlns:c16="http://schemas.microsoft.com/office/drawing/2014/chart" uri="{C3380CC4-5D6E-409C-BE32-E72D297353CC}">
              <c16:uniqueId val="{00000001-3792-407A-8909-F6DBEC0DD4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10908</c:v>
                </c:pt>
                <c:pt idx="1">
                  <c:v>11853</c:v>
                </c:pt>
                <c:pt idx="2">
                  <c:v>11878</c:v>
                </c:pt>
              </c:numCache>
            </c:numRef>
          </c:val>
          <c:extLst>
            <c:ext xmlns:c16="http://schemas.microsoft.com/office/drawing/2014/chart" uri="{C3380CC4-5D6E-409C-BE32-E72D297353CC}">
              <c16:uniqueId val="{00000002-3792-407A-8909-F6DBEC0DD4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）は、償還が進んだため元利償還金が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百万減少したことなどにより、総額で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）は、臨時財政対策債償還費の減少などに伴い、災害復旧費等に係る基準財政需要額が減少したことなどにより、総額で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全体として、実質公債費比率の分子は、対前年度</a:t>
          </a:r>
          <a:r>
            <a:rPr kumimoji="1" lang="en-US" altLang="ja-JP"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101</a:t>
          </a: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百万円増加した。</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満期一括償還地方債の借入がない。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）は、令和５年度決算と比較すると、総額で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2,362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百万円減少した。これは、過去の地方債完済などに伴い、地方債残高が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1,744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百万円減少したことなどが主な要因である。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）は、財政調整基金の増などにより充当可能基金が増加したものの、公債費の算入見込額の減などにより基準財政需要額算入見込額が減少したことなどにより、総額で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差し引きにより、全体として、将来負担比率の分子は、対前年度で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1,097</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百万円の増。これは、財政調整基金が対前年度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773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その他特定目的基金として、公共施設の整備のための公共施設整備基金を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、総合計画に掲げるまちづくりの推進のためのとよかわ応援基金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百万円積み立てたことなどによる。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後述のとおり</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　　　　：公共施設整備事業に充当</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文化施設整備基金　　　　：文化施設整備事業に充当　</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まちづくり振興基金　　　：合併を契機としたまちづくり推進事業に充当</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子ども・子育て応援基金　：子ども・子育て応援事業に充当</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防災</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発災時の応急対策・災害復旧・市民復興事業</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に充当　など</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百万円の増。公共施設整備基金で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、とよかわ応援</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百万円積み立てたことなどによる。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その他特定目的基金残高については、公共施設整備基金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4,982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百万円を始め、文化施設整備基金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2,317</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百万円、まちづくり振興基金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2,153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百万円などである。それぞれ設置の目的に沿って積立て及び取崩しを行っており、特に公共施設整備基金については、ファシリティマネジメント事業を今後推進していく中で、長寿命化計画等によりむこう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年間で必要となる一般財源に対し、基金を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4,000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百万円充当するといった具体的な数値を示し、事業の実施に伴い計画的に取崩しを予定しており、決算状況の推移を把握しつつ、中期財政計画等で今後の積立額を検討していく。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773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百万円の増。財源の年度間調整として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1,358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百万円取崩したが、地方財政法に基づく歳計剰余金などで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2,131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百万円積み立てたことにより、増加となった。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％を残高目安とし、財源の年度間調整に活用をしており、令和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年度末残高の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10,909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百万円は、標準財政規模</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43,145</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百万円に対し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大型建設事業が控えているため、必要に応じて取崩しを行う必要があると考えているが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、歳入増及び歳出削減の取組を強化することで、基金の残高を確保できるよう努めていく。なお、標準財政規模の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％については、財政再生基準に示される財政再建団体への転落条件となっている実質赤字比率マイナス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％を根拠としており、赤字決算を回避し、財政再建団体への転落を防止するために必要な額を積み立てておくべきと考えている。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百万円の増。臨時財政対策債の償還にかかる経費が普通交付税として追加交付されたことに伴い、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百万円積み立てたため、増加となった。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公債費負担の軽減を図るため、繰上償還が発生した際に充当するが、</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昨今の金利上昇に伴い、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案件発生の都度取り崩す。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185,900
177,329
161.14
83,428,448
79,562,432
3,015,070
43,144,915
36,622,968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所得環境の改善などにより、基準財政収入額が増加したものの、臨時財政対策債の振替相当額が減少したことに伴い、基準財政需要額が増加したため、財政力指数は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類似団体と比較して低い水準にあるため、今後も企業誘致による法人市民税や固定資産税の財源確保、必要な事業を峻別し、投資的経費の最適化など、持続可能な財政運営に努める。</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42834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経常収支比率は、対前年度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要因の主なものとして、歳入では、地方特例交付金や地方交付税の増加により経常一般財源等が増加したものの、歳出では、人件費や扶助費の増加により経常経費充当一般財源が増加したこと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類似団体の平均値と比べて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下回っており、引き続き既存事業の見直しなど、経常経費の削減に努める。</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58965</xdr:rowOff>
    </xdr:from>
    <xdr:to>
      <xdr:col>23</xdr:col>
      <xdr:colOff>133350</xdr:colOff>
      <xdr:row>61</xdr:row>
      <xdr:rowOff>37798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174515"/>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17434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4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58965</xdr:rowOff>
    </xdr:from>
    <xdr:to>
      <xdr:col>19</xdr:col>
      <xdr:colOff>133350</xdr:colOff>
      <xdr:row>60</xdr:row>
      <xdr:rowOff>48381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1745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48381</xdr:rowOff>
    </xdr:from>
    <xdr:to>
      <xdr:col>15</xdr:col>
      <xdr:colOff>82550</xdr:colOff>
      <xdr:row>61</xdr:row>
      <xdr:rowOff>37798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033538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37798</xdr:rowOff>
    </xdr:from>
    <xdr:to>
      <xdr:col>11</xdr:col>
      <xdr:colOff>31750</xdr:colOff>
      <xdr:row>63</xdr:row>
      <xdr:rowOff>154517</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96248"/>
          <a:ext cx="8890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73979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984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121755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158448</xdr:rowOff>
    </xdr:from>
    <xdr:to>
      <xdr:col>23</xdr:col>
      <xdr:colOff>184150</xdr:colOff>
      <xdr:row>61</xdr:row>
      <xdr:rowOff>88598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3525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29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8165</xdr:rowOff>
    </xdr:from>
    <xdr:to>
      <xdr:col>19</xdr:col>
      <xdr:colOff>184150</xdr:colOff>
      <xdr:row>59</xdr:row>
      <xdr:rowOff>109765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119942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169031</xdr:rowOff>
    </xdr:from>
    <xdr:to>
      <xdr:col>15</xdr:col>
      <xdr:colOff>133350</xdr:colOff>
      <xdr:row>60</xdr:row>
      <xdr:rowOff>99181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109358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0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158448</xdr:rowOff>
    </xdr:from>
    <xdr:to>
      <xdr:col>11</xdr:col>
      <xdr:colOff>82550</xdr:colOff>
      <xdr:row>61</xdr:row>
      <xdr:rowOff>88598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73375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5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9,988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となった。主な要因として、人件費では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職員退職手当が増加し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、物件費等では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予防接種事業費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したことなどが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挙げ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の平均値と比べて良好な水準であるが、行政需要の高まりなどにより職員の増員を計画しており、人件費の上昇が見込まれるため、効率的な組織体制と職員の適正配置等を推進し、人件費の増加抑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150374</xdr:rowOff>
    </xdr:from>
    <xdr:to>
      <xdr:col>23</xdr:col>
      <xdr:colOff>133350</xdr:colOff>
      <xdr:row>83</xdr:row>
      <xdr:rowOff>48485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37824"/>
          <a:ext cx="838200" cy="2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150374</xdr:rowOff>
    </xdr:from>
    <xdr:to>
      <xdr:col>19</xdr:col>
      <xdr:colOff>133350</xdr:colOff>
      <xdr:row>82</xdr:row>
      <xdr:rowOff>13937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37824"/>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124194</xdr:rowOff>
    </xdr:from>
    <xdr:to>
      <xdr:col>15</xdr:col>
      <xdr:colOff>82550</xdr:colOff>
      <xdr:row>82</xdr:row>
      <xdr:rowOff>13937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11644"/>
          <a:ext cx="889000" cy="6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171061</xdr:rowOff>
    </xdr:from>
    <xdr:to>
      <xdr:col>11</xdr:col>
      <xdr:colOff>31750</xdr:colOff>
      <xdr:row>81</xdr:row>
      <xdr:rowOff>124194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7061"/>
          <a:ext cx="889000" cy="1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169135</xdr:rowOff>
    </xdr:from>
    <xdr:to>
      <xdr:col>23</xdr:col>
      <xdr:colOff>184150</xdr:colOff>
      <xdr:row>83</xdr:row>
      <xdr:rowOff>99285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90412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4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99574</xdr:rowOff>
    </xdr:from>
    <xdr:to>
      <xdr:col>19</xdr:col>
      <xdr:colOff>184150</xdr:colOff>
      <xdr:row>82</xdr:row>
      <xdr:rowOff>29724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39901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55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134587</xdr:rowOff>
    </xdr:from>
    <xdr:to>
      <xdr:col>15</xdr:col>
      <xdr:colOff>133350</xdr:colOff>
      <xdr:row>82</xdr:row>
      <xdr:rowOff>64737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74914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9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73394</xdr:rowOff>
    </xdr:from>
    <xdr:to>
      <xdr:col>11</xdr:col>
      <xdr:colOff>82550</xdr:colOff>
      <xdr:row>82</xdr:row>
      <xdr:rowOff>3544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6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13721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2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120261</xdr:rowOff>
    </xdr:from>
    <xdr:to>
      <xdr:col>7</xdr:col>
      <xdr:colOff>31750</xdr:colOff>
      <xdr:row>81</xdr:row>
      <xdr:rowOff>50411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60588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度重なる合併による職員構成の変動などにより、類似団体の平均値を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全地方自治体の中でも高い水準にあるため、地域の民間給与の支給状況を踏まえつつ、給与水準の適正化を図り、類似団体の平均値に近づけるように努める。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87</xdr:row>
      <xdr:rowOff>50800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01209"/>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22877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493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50800</xdr:rowOff>
    </xdr:from>
    <xdr:to>
      <xdr:col>81</xdr:col>
      <xdr:colOff>133350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96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060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119186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78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102659</xdr:rowOff>
    </xdr:from>
    <xdr:to>
      <xdr:col>81</xdr:col>
      <xdr:colOff>95250</xdr:colOff>
      <xdr:row>84</xdr:row>
      <xdr:rowOff>32809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0608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88</xdr:row>
      <xdr:rowOff>120650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142875</xdr:rowOff>
    </xdr:from>
    <xdr:to>
      <xdr:col>68</xdr:col>
      <xdr:colOff>203200</xdr:colOff>
      <xdr:row>84</xdr:row>
      <xdr:rowOff>73025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67327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昨年度と比較して職員数は増加したが、現在の行政需要を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勘案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すると適正な職員数であり、類似団体や県内平均と比較しても少ない職員数で行政運営を行えている。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引き続き、第</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次豊川市定員適正化計画（令和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年度）による効率的な組織体制と職員の適正配置、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による業務の簡素化・効率化、民間委託等の推進、</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業務スクラップの推進、管理職機能のスリム化、会計年度任用職員、再任用職員</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の活用を推進することで、定員適正化に努める。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10795</xdr:rowOff>
    </xdr:from>
    <xdr:to>
      <xdr:col>81</xdr:col>
      <xdr:colOff>44450</xdr:colOff>
      <xdr:row>67</xdr:row>
      <xdr:rowOff>13653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469245"/>
          <a:ext cx="0" cy="1031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97172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21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10795</xdr:rowOff>
    </xdr:from>
    <xdr:to>
      <xdr:col>81</xdr:col>
      <xdr:colOff>133350</xdr:colOff>
      <xdr:row>61</xdr:row>
      <xdr:rowOff>10795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46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61</xdr:row>
      <xdr:rowOff>10795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36530"/>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89870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89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117793</xdr:rowOff>
    </xdr:from>
    <xdr:to>
      <xdr:col>81</xdr:col>
      <xdr:colOff>95250</xdr:colOff>
      <xdr:row>64</xdr:row>
      <xdr:rowOff>47943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91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154622</xdr:rowOff>
    </xdr:from>
    <xdr:to>
      <xdr:col>77</xdr:col>
      <xdr:colOff>44450</xdr:colOff>
      <xdr:row>60</xdr:row>
      <xdr:rowOff>49530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7017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15240</xdr:rowOff>
    </xdr:from>
    <xdr:to>
      <xdr:col>77</xdr:col>
      <xdr:colOff>95250</xdr:colOff>
      <xdr:row>63</xdr:row>
      <xdr:rowOff>116840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101617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82232</xdr:rowOff>
    </xdr:from>
    <xdr:to>
      <xdr:col>72</xdr:col>
      <xdr:colOff>203200</xdr:colOff>
      <xdr:row>59</xdr:row>
      <xdr:rowOff>154622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9778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132397</xdr:rowOff>
    </xdr:from>
    <xdr:to>
      <xdr:col>73</xdr:col>
      <xdr:colOff>44450</xdr:colOff>
      <xdr:row>63</xdr:row>
      <xdr:rowOff>62547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47324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82232</xdr:rowOff>
    </xdr:from>
    <xdr:to>
      <xdr:col>68</xdr:col>
      <xdr:colOff>152400</xdr:colOff>
      <xdr:row>59</xdr:row>
      <xdr:rowOff>82232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97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72072</xdr:rowOff>
    </xdr:from>
    <xdr:to>
      <xdr:col>68</xdr:col>
      <xdr:colOff>203200</xdr:colOff>
      <xdr:row>63</xdr:row>
      <xdr:rowOff>2222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158449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159068</xdr:rowOff>
    </xdr:from>
    <xdr:to>
      <xdr:col>64</xdr:col>
      <xdr:colOff>152400</xdr:colOff>
      <xdr:row>62</xdr:row>
      <xdr:rowOff>89218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73995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52722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103822</xdr:rowOff>
    </xdr:from>
    <xdr:to>
      <xdr:col>73</xdr:col>
      <xdr:colOff>44450</xdr:colOff>
      <xdr:row>60</xdr:row>
      <xdr:rowOff>33972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44149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31432</xdr:rowOff>
    </xdr:from>
    <xdr:to>
      <xdr:col>68</xdr:col>
      <xdr:colOff>203200</xdr:colOff>
      <xdr:row>59</xdr:row>
      <xdr:rowOff>133032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143209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31432</xdr:rowOff>
    </xdr:from>
    <xdr:to>
      <xdr:col>64</xdr:col>
      <xdr:colOff>152400</xdr:colOff>
      <xdr:row>59</xdr:row>
      <xdr:rowOff>133032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143209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の借入抑制策などにより、類似団体の平均値を大きく下回っているが、今後控える大型建設事業の進捗などにより、償還額の増加が見込まれるため、実質公債費比率の悪化が見込まれる。充当可能財源の確保等により、水準の低下を抑制す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20864</xdr:rowOff>
    </xdr:from>
    <xdr:to>
      <xdr:col>81</xdr:col>
      <xdr:colOff>44450</xdr:colOff>
      <xdr:row>37</xdr:row>
      <xdr:rowOff>55336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645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20864</xdr:rowOff>
    </xdr:from>
    <xdr:to>
      <xdr:col>77</xdr:col>
      <xdr:colOff>44450</xdr:colOff>
      <xdr:row>37</xdr:row>
      <xdr:rowOff>32355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645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146352</xdr:rowOff>
    </xdr:from>
    <xdr:to>
      <xdr:col>72</xdr:col>
      <xdr:colOff>203200</xdr:colOff>
      <xdr:row>37</xdr:row>
      <xdr:rowOff>32355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85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123372</xdr:rowOff>
    </xdr:from>
    <xdr:to>
      <xdr:col>68</xdr:col>
      <xdr:colOff>152400</xdr:colOff>
      <xdr:row>36</xdr:row>
      <xdr:rowOff>146352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955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4536</xdr:rowOff>
    </xdr:from>
    <xdr:to>
      <xdr:col>81</xdr:col>
      <xdr:colOff>95250</xdr:colOff>
      <xdr:row>37</xdr:row>
      <xdr:rowOff>106136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97263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141514</xdr:rowOff>
    </xdr:from>
    <xdr:to>
      <xdr:col>77</xdr:col>
      <xdr:colOff>95250</xdr:colOff>
      <xdr:row>37</xdr:row>
      <xdr:rowOff>71664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81841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153005</xdr:rowOff>
    </xdr:from>
    <xdr:to>
      <xdr:col>73</xdr:col>
      <xdr:colOff>44450</xdr:colOff>
      <xdr:row>37</xdr:row>
      <xdr:rowOff>83155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93332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95552</xdr:rowOff>
    </xdr:from>
    <xdr:to>
      <xdr:col>68</xdr:col>
      <xdr:colOff>203200</xdr:colOff>
      <xdr:row>37</xdr:row>
      <xdr:rowOff>25702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35879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72572</xdr:rowOff>
    </xdr:from>
    <xdr:to>
      <xdr:col>64</xdr:col>
      <xdr:colOff>152400</xdr:colOff>
      <xdr:row>37</xdr:row>
      <xdr:rowOff>2722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12899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で最も良い数値となっている。主な要因としては、過去の地方債完済などに伴う地方債残高の減少などがあげられる。しかしながら、今後も大型建設事業が複数控えており、新規借入に伴う地方債残高の増加や、基金の取崩しなどにより、将来負担比率は増加傾向にあると見込まれるため、充当可能財源の確保等により、将来負担比率の悪化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185,900
177,329
161.14
83,428,448
79,562,432
3,015,070
43,144,915
36,622,968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人件費は、対前年度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それぞれ下回っている。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主な要因としては、行政需要の高まりなどにより職員数が増加傾向にあ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ることや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、職員退職手当が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したことなどがあげられる。今後も、効率的な組織体制と職員の適正配置等を推進し、人件費の増加抑制に努める。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101600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309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101600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3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36</xdr:row>
      <xdr:rowOff>38100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38100</xdr:rowOff>
    </xdr:from>
    <xdr:to>
      <xdr:col>11</xdr:col>
      <xdr:colOff>9525</xdr:colOff>
      <xdr:row>37</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0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50800</xdr:rowOff>
    </xdr:from>
    <xdr:to>
      <xdr:col>20</xdr:col>
      <xdr:colOff>38100</xdr:colOff>
      <xdr:row>34</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158750</xdr:rowOff>
    </xdr:from>
    <xdr:to>
      <xdr:col>11</xdr:col>
      <xdr:colOff>60325</xdr:colOff>
      <xdr:row>36</xdr:row>
      <xdr:rowOff>88900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82550</xdr:rowOff>
    </xdr:from>
    <xdr:to>
      <xdr:col>6</xdr:col>
      <xdr:colOff>171450</xdr:colOff>
      <xdr:row>38</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それぞれ下回っている。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他団体と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やや良好な水準ではあるものの、公共施設の老朽化が今後の財政運営に大きな影響を及ぼすことが見込まれることから、長期的な視点を持ち、ファシリティマネジメントの取組など経費削減に努める。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117475</xdr:rowOff>
    </xdr:from>
    <xdr:to>
      <xdr:col>82</xdr:col>
      <xdr:colOff>107950</xdr:colOff>
      <xdr:row>15</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892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117475</xdr:rowOff>
    </xdr:from>
    <xdr:to>
      <xdr:col>78</xdr:col>
      <xdr:colOff>69850</xdr:colOff>
      <xdr:row>15</xdr:row>
      <xdr:rowOff>136525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89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15</xdr:row>
      <xdr:rowOff>136525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08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16</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08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121302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66675</xdr:rowOff>
    </xdr:from>
    <xdr:to>
      <xdr:col>78</xdr:col>
      <xdr:colOff>120650</xdr:colOff>
      <xdr:row>15</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0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85725</xdr:rowOff>
    </xdr:from>
    <xdr:to>
      <xdr:col>74</xdr:col>
      <xdr:colOff>31750</xdr:colOff>
      <xdr:row>16</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上回っており、主な要因としては、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障害者自立支援事業費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の増加などが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挙げ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障害者福祉関連経費は、国の施策に連動する部分が大きいものの、市単独扶助費の増が歳出を押し上げる要因の一つとなっているため、事業の統廃合など、あらゆる角度から見直しを行い、上昇傾向に歯止めをかけるよう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62</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234385"/>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159657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20865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149678</xdr:rowOff>
    </xdr:from>
    <xdr:to>
      <xdr:col>24</xdr:col>
      <xdr:colOff>76200</xdr:colOff>
      <xdr:row>62</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58255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その他は、前年度と同数値の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それぞれ下回っている。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類似団体や愛知県の平均値と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良好な水準ではあるが、引き続き事業全体の経費削減や特別会計における独立採算の原則に立ち返った料金制度の見直しなどによる健全化を図り、税収を主な財源とする普通会計の負担を減らすよう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xdr:rowOff>
    </xdr:from>
    <xdr:to>
      <xdr:col>82</xdr:col>
      <xdr:colOff>107950</xdr:colOff>
      <xdr:row>53</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088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116857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6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xdr:rowOff>
    </xdr:from>
    <xdr:to>
      <xdr:col>78</xdr:col>
      <xdr:colOff>69850</xdr:colOff>
      <xdr:row>53</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088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149860</xdr:rowOff>
    </xdr:from>
    <xdr:to>
      <xdr:col>73</xdr:col>
      <xdr:colOff>180975</xdr:colOff>
      <xdr:row>53</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065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149860</xdr:rowOff>
    </xdr:from>
    <xdr:to>
      <xdr:col>69</xdr:col>
      <xdr:colOff>92075</xdr:colOff>
      <xdr:row>53</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065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121920</xdr:rowOff>
    </xdr:from>
    <xdr:to>
      <xdr:col>82</xdr:col>
      <xdr:colOff>158750</xdr:colOff>
      <xdr:row>53</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30497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121920</xdr:rowOff>
    </xdr:from>
    <xdr:to>
      <xdr:col>78</xdr:col>
      <xdr:colOff>120650</xdr:colOff>
      <xdr:row>53</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62247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0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121920</xdr:rowOff>
    </xdr:from>
    <xdr:to>
      <xdr:col>74</xdr:col>
      <xdr:colOff>31750</xdr:colOff>
      <xdr:row>53</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99060</xdr:rowOff>
    </xdr:from>
    <xdr:to>
      <xdr:col>69</xdr:col>
      <xdr:colOff>142875</xdr:colOff>
      <xdr:row>53</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39387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64770</xdr:rowOff>
    </xdr:from>
    <xdr:to>
      <xdr:col>65</xdr:col>
      <xdr:colOff>53975</xdr:colOff>
      <xdr:row>53</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前年度と同数値の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となった。類似団体、全国平均、愛知県平均と比較して上回っている。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引き続き行政経営改革プランに基づく、市単独補助金の見直しや廃止、減額に取組むとともに、サンセット方式による事業終期を踏まえた計画を行うように努める。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88900</xdr:rowOff>
    </xdr:from>
    <xdr:to>
      <xdr:col>82</xdr:col>
      <xdr:colOff>107950</xdr:colOff>
      <xdr:row>40</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88900</xdr:rowOff>
    </xdr:from>
    <xdr:to>
      <xdr:col>78</xdr:col>
      <xdr:colOff>69850</xdr:colOff>
      <xdr:row>40</xdr:row>
      <xdr:rowOff>110672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946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110672</xdr:rowOff>
    </xdr:from>
    <xdr:to>
      <xdr:col>73</xdr:col>
      <xdr:colOff>180975</xdr:colOff>
      <xdr:row>40</xdr:row>
      <xdr:rowOff>143328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968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132443</xdr:rowOff>
    </xdr:from>
    <xdr:to>
      <xdr:col>69</xdr:col>
      <xdr:colOff>92075</xdr:colOff>
      <xdr:row>40</xdr:row>
      <xdr:rowOff>143328</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38100</xdr:rowOff>
    </xdr:from>
    <xdr:to>
      <xdr:col>82</xdr:col>
      <xdr:colOff>158750</xdr:colOff>
      <xdr:row>40</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118127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38100</xdr:rowOff>
    </xdr:from>
    <xdr:to>
      <xdr:col>78</xdr:col>
      <xdr:colOff>120650</xdr:colOff>
      <xdr:row>40</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124477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59872</xdr:rowOff>
    </xdr:from>
    <xdr:to>
      <xdr:col>74</xdr:col>
      <xdr:colOff>31750</xdr:colOff>
      <xdr:row>40</xdr:row>
      <xdr:rowOff>161472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146249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92528</xdr:rowOff>
    </xdr:from>
    <xdr:to>
      <xdr:col>69</xdr:col>
      <xdr:colOff>142875</xdr:colOff>
      <xdr:row>41</xdr:row>
      <xdr:rowOff>22678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7455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81643</xdr:rowOff>
    </xdr:from>
    <xdr:to>
      <xdr:col>65</xdr:col>
      <xdr:colOff>53975</xdr:colOff>
      <xdr:row>41</xdr:row>
      <xdr:rowOff>11793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168020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下回っており、過去からの新規借入の抑制や繰上償還の成果が出ていると分析する。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今後は、大型建設事業などにより、一時的に増加傾向に転じる時期はあるものの、年間借入額の目安を設定し、借入抑制などによる地方債残高の減少に努める。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168911</xdr:rowOff>
    </xdr:from>
    <xdr:to>
      <xdr:col>24</xdr:col>
      <xdr:colOff>25400</xdr:colOff>
      <xdr:row>78</xdr:row>
      <xdr:rowOff>66039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3705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111761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439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111761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477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142239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77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134638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31766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公債費以外は、対前年度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主な要因としては、職員退職手当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の増などによる人件費の増加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障害者自立支援事業費や児童手当支給費の増などによる扶助費の増加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挙げ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引き続き、事業の統廃合など、事務事業の選択と集中を行い、経費の抑制に努める。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78</xdr:row>
      <xdr:rowOff>96520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18768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46989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1876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161289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2486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79</xdr:row>
      <xdr:rowOff>85089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362939"/>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62247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21311</xdr:rowOff>
    </xdr:from>
    <xdr:to>
      <xdr:col>29</xdr:col>
      <xdr:colOff>127000</xdr:colOff>
      <xdr:row>19</xdr:row>
      <xdr:rowOff>91948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5036"/>
          <a:ext cx="647700" cy="24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91948</xdr:rowOff>
    </xdr:from>
    <xdr:to>
      <xdr:col>26</xdr:col>
      <xdr:colOff>50800</xdr:colOff>
      <xdr:row>19</xdr:row>
      <xdr:rowOff>146736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7123"/>
          <a:ext cx="698500" cy="54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146736</xdr:rowOff>
    </xdr:from>
    <xdr:to>
      <xdr:col>22</xdr:col>
      <xdr:colOff>114300</xdr:colOff>
      <xdr:row>19</xdr:row>
      <xdr:rowOff>158509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1911"/>
          <a:ext cx="6985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158509</xdr:rowOff>
    </xdr:from>
    <xdr:to>
      <xdr:col>18</xdr:col>
      <xdr:colOff>177800</xdr:colOff>
      <xdr:row>20</xdr:row>
      <xdr:rowOff>43713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3684"/>
          <a:ext cx="698500" cy="56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141961</xdr:rowOff>
    </xdr:from>
    <xdr:to>
      <xdr:col>29</xdr:col>
      <xdr:colOff>177800</xdr:colOff>
      <xdr:row>18</xdr:row>
      <xdr:rowOff>72111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114038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41148</xdr:rowOff>
    </xdr:from>
    <xdr:to>
      <xdr:col>26</xdr:col>
      <xdr:colOff>101600</xdr:colOff>
      <xdr:row>19</xdr:row>
      <xdr:rowOff>142748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127525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95936</xdr:rowOff>
    </xdr:from>
    <xdr:to>
      <xdr:col>22</xdr:col>
      <xdr:colOff>165100</xdr:colOff>
      <xdr:row>20</xdr:row>
      <xdr:rowOff>26086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10863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107709</xdr:rowOff>
    </xdr:from>
    <xdr:to>
      <xdr:col>19</xdr:col>
      <xdr:colOff>38100</xdr:colOff>
      <xdr:row>20</xdr:row>
      <xdr:rowOff>37859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22636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164363</xdr:rowOff>
    </xdr:from>
    <xdr:to>
      <xdr:col>15</xdr:col>
      <xdr:colOff>101600</xdr:colOff>
      <xdr:row>20</xdr:row>
      <xdr:rowOff>94513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9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79290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325234</xdr:rowOff>
    </xdr:from>
    <xdr:to>
      <xdr:col>29</xdr:col>
      <xdr:colOff>127000</xdr:colOff>
      <xdr:row>37</xdr:row>
      <xdr:rowOff>98311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49784"/>
          <a:ext cx="0" cy="9732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101668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2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98311</xdr:rowOff>
    </xdr:from>
    <xdr:to>
      <xdr:col>30</xdr:col>
      <xdr:colOff>25400</xdr:colOff>
      <xdr:row>37</xdr:row>
      <xdr:rowOff>98311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23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68711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325234</xdr:rowOff>
    </xdr:from>
    <xdr:to>
      <xdr:col>30</xdr:col>
      <xdr:colOff>25400</xdr:colOff>
      <xdr:row>33</xdr:row>
      <xdr:rowOff>325234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497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91491</xdr:rowOff>
    </xdr:from>
    <xdr:to>
      <xdr:col>29</xdr:col>
      <xdr:colOff>127000</xdr:colOff>
      <xdr:row>37</xdr:row>
      <xdr:rowOff>111798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16191"/>
          <a:ext cx="647700" cy="2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9555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9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164478</xdr:rowOff>
    </xdr:from>
    <xdr:to>
      <xdr:col>29</xdr:col>
      <xdr:colOff>177800</xdr:colOff>
      <xdr:row>35</xdr:row>
      <xdr:rowOff>266078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4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94272</xdr:rowOff>
    </xdr:from>
    <xdr:to>
      <xdr:col>26</xdr:col>
      <xdr:colOff>50800</xdr:colOff>
      <xdr:row>37</xdr:row>
      <xdr:rowOff>111798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18972"/>
          <a:ext cx="6985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168821</xdr:rowOff>
    </xdr:from>
    <xdr:to>
      <xdr:col>26</xdr:col>
      <xdr:colOff>101600</xdr:colOff>
      <xdr:row>35</xdr:row>
      <xdr:rowOff>270421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280598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94272</xdr:rowOff>
    </xdr:from>
    <xdr:to>
      <xdr:col>22</xdr:col>
      <xdr:colOff>114300</xdr:colOff>
      <xdr:row>37</xdr:row>
      <xdr:rowOff>165786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18972"/>
          <a:ext cx="698500" cy="71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215494</xdr:rowOff>
    </xdr:from>
    <xdr:to>
      <xdr:col>22</xdr:col>
      <xdr:colOff>165100</xdr:colOff>
      <xdr:row>35</xdr:row>
      <xdr:rowOff>317094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327271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74117</xdr:rowOff>
    </xdr:from>
    <xdr:to>
      <xdr:col>18</xdr:col>
      <xdr:colOff>177800</xdr:colOff>
      <xdr:row>37</xdr:row>
      <xdr:rowOff>165786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98817"/>
          <a:ext cx="698500" cy="9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218999</xdr:rowOff>
    </xdr:from>
    <xdr:to>
      <xdr:col>19</xdr:col>
      <xdr:colOff>38100</xdr:colOff>
      <xdr:row>35</xdr:row>
      <xdr:rowOff>320599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330776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188405</xdr:rowOff>
    </xdr:from>
    <xdr:to>
      <xdr:col>15</xdr:col>
      <xdr:colOff>101600</xdr:colOff>
      <xdr:row>35</xdr:row>
      <xdr:rowOff>290005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300182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40691</xdr:rowOff>
    </xdr:from>
    <xdr:to>
      <xdr:col>29</xdr:col>
      <xdr:colOff>177800</xdr:colOff>
      <xdr:row>37</xdr:row>
      <xdr:rowOff>142291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65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120718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7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60998</xdr:rowOff>
    </xdr:from>
    <xdr:to>
      <xdr:col>26</xdr:col>
      <xdr:colOff>101600</xdr:colOff>
      <xdr:row>37</xdr:row>
      <xdr:rowOff>162598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8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147375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72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43472</xdr:rowOff>
    </xdr:from>
    <xdr:to>
      <xdr:col>22</xdr:col>
      <xdr:colOff>165100</xdr:colOff>
      <xdr:row>37</xdr:row>
      <xdr:rowOff>145072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8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129849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114986</xdr:rowOff>
    </xdr:from>
    <xdr:to>
      <xdr:col>19</xdr:col>
      <xdr:colOff>38100</xdr:colOff>
      <xdr:row>37</xdr:row>
      <xdr:rowOff>216586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3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201363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2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23317</xdr:rowOff>
    </xdr:from>
    <xdr:to>
      <xdr:col>15</xdr:col>
      <xdr:colOff>101600</xdr:colOff>
      <xdr:row>37</xdr:row>
      <xdr:rowOff>124917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109694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185,900
177,329
161.14
83,428,448
79,562,432
3,015,070
43,144,915
36,622,968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68148</xdr:rowOff>
    </xdr:from>
    <xdr:to>
      <xdr:col>24</xdr:col>
      <xdr:colOff>63500</xdr:colOff>
      <xdr:row>38</xdr:row>
      <xdr:rowOff>84493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0348"/>
          <a:ext cx="838200" cy="3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43193</xdr:rowOff>
    </xdr:from>
    <xdr:to>
      <xdr:col>19</xdr:col>
      <xdr:colOff>177800</xdr:colOff>
      <xdr:row>38</xdr:row>
      <xdr:rowOff>84493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58293"/>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43193</xdr:rowOff>
    </xdr:from>
    <xdr:to>
      <xdr:col>15</xdr:col>
      <xdr:colOff>50800</xdr:colOff>
      <xdr:row>38</xdr:row>
      <xdr:rowOff>78092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8293"/>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30886</xdr:rowOff>
    </xdr:from>
    <xdr:to>
      <xdr:col>10</xdr:col>
      <xdr:colOff>114300</xdr:colOff>
      <xdr:row>38</xdr:row>
      <xdr:rowOff>78092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45986"/>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117454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43616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17348</xdr:rowOff>
    </xdr:from>
    <xdr:to>
      <xdr:col>24</xdr:col>
      <xdr:colOff>114300</xdr:colOff>
      <xdr:row>36</xdr:row>
      <xdr:rowOff>118948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167225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33693</xdr:rowOff>
    </xdr:from>
    <xdr:to>
      <xdr:col>20</xdr:col>
      <xdr:colOff>38100</xdr:colOff>
      <xdr:row>38</xdr:row>
      <xdr:rowOff>135293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126420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163843</xdr:rowOff>
    </xdr:from>
    <xdr:to>
      <xdr:col>15</xdr:col>
      <xdr:colOff>101600</xdr:colOff>
      <xdr:row>38</xdr:row>
      <xdr:rowOff>93993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85120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27292</xdr:rowOff>
    </xdr:from>
    <xdr:to>
      <xdr:col>10</xdr:col>
      <xdr:colOff>165100</xdr:colOff>
      <xdr:row>38</xdr:row>
      <xdr:rowOff>128892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120019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151536</xdr:rowOff>
    </xdr:from>
    <xdr:to>
      <xdr:col>6</xdr:col>
      <xdr:colOff>38100</xdr:colOff>
      <xdr:row>38</xdr:row>
      <xdr:rowOff>81686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72813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159065</xdr:rowOff>
    </xdr:from>
    <xdr:to>
      <xdr:col>24</xdr:col>
      <xdr:colOff>63500</xdr:colOff>
      <xdr:row>58</xdr:row>
      <xdr:rowOff>83366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31715"/>
          <a:ext cx="8382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145905</xdr:rowOff>
    </xdr:from>
    <xdr:to>
      <xdr:col>19</xdr:col>
      <xdr:colOff>177800</xdr:colOff>
      <xdr:row>58</xdr:row>
      <xdr:rowOff>83366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18555"/>
          <a:ext cx="889000" cy="10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145905</xdr:rowOff>
    </xdr:from>
    <xdr:to>
      <xdr:col>15</xdr:col>
      <xdr:colOff>50800</xdr:colOff>
      <xdr:row>58</xdr:row>
      <xdr:rowOff>33434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18555"/>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33434</xdr:rowOff>
    </xdr:from>
    <xdr:to>
      <xdr:col>10</xdr:col>
      <xdr:colOff>114300</xdr:colOff>
      <xdr:row>58</xdr:row>
      <xdr:rowOff>161776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77534"/>
          <a:ext cx="889000" cy="1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108265</xdr:rowOff>
    </xdr:from>
    <xdr:to>
      <xdr:col>24</xdr:col>
      <xdr:colOff>114300</xdr:colOff>
      <xdr:row>58</xdr:row>
      <xdr:rowOff>38415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23192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32566</xdr:rowOff>
    </xdr:from>
    <xdr:to>
      <xdr:col>20</xdr:col>
      <xdr:colOff>38100</xdr:colOff>
      <xdr:row>58</xdr:row>
      <xdr:rowOff>134166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7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125293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95105</xdr:rowOff>
    </xdr:from>
    <xdr:to>
      <xdr:col>15</xdr:col>
      <xdr:colOff>101600</xdr:colOff>
      <xdr:row>58</xdr:row>
      <xdr:rowOff>25255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154084</xdr:rowOff>
    </xdr:from>
    <xdr:to>
      <xdr:col>10</xdr:col>
      <xdr:colOff>165100</xdr:colOff>
      <xdr:row>58</xdr:row>
      <xdr:rowOff>84234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75361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110976</xdr:rowOff>
    </xdr:from>
    <xdr:to>
      <xdr:col>6</xdr:col>
      <xdr:colOff>38100</xdr:colOff>
      <xdr:row>59</xdr:row>
      <xdr:rowOff>41126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32253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135636</xdr:rowOff>
    </xdr:from>
    <xdr:to>
      <xdr:col>24</xdr:col>
      <xdr:colOff>63500</xdr:colOff>
      <xdr:row>74</xdr:row>
      <xdr:rowOff>55753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651486"/>
          <a:ext cx="838200" cy="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98823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8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55753</xdr:rowOff>
    </xdr:from>
    <xdr:to>
      <xdr:col>19</xdr:col>
      <xdr:colOff>177800</xdr:colOff>
      <xdr:row>74</xdr:row>
      <xdr:rowOff>87630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743053"/>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82059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87630</xdr:rowOff>
    </xdr:from>
    <xdr:to>
      <xdr:col>15</xdr:col>
      <xdr:colOff>50800</xdr:colOff>
      <xdr:row>74</xdr:row>
      <xdr:rowOff>125349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77493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140733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114808</xdr:rowOff>
    </xdr:from>
    <xdr:to>
      <xdr:col>10</xdr:col>
      <xdr:colOff>114300</xdr:colOff>
      <xdr:row>74</xdr:row>
      <xdr:rowOff>125349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802108"/>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84836</xdr:rowOff>
    </xdr:from>
    <xdr:to>
      <xdr:col>24</xdr:col>
      <xdr:colOff>114300</xdr:colOff>
      <xdr:row>74</xdr:row>
      <xdr:rowOff>14986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6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107713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5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4953</xdr:rowOff>
    </xdr:from>
    <xdr:to>
      <xdr:col>20</xdr:col>
      <xdr:colOff>38100</xdr:colOff>
      <xdr:row>74</xdr:row>
      <xdr:rowOff>106553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6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123080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46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36830</xdr:rowOff>
    </xdr:from>
    <xdr:to>
      <xdr:col>15</xdr:col>
      <xdr:colOff>101600</xdr:colOff>
      <xdr:row>74</xdr:row>
      <xdr:rowOff>138430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154957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49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74549</xdr:rowOff>
    </xdr:from>
    <xdr:to>
      <xdr:col>10</xdr:col>
      <xdr:colOff>165100</xdr:colOff>
      <xdr:row>75</xdr:row>
      <xdr:rowOff>4699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7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21226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5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64008</xdr:rowOff>
    </xdr:from>
    <xdr:to>
      <xdr:col>6</xdr:col>
      <xdr:colOff>38100</xdr:colOff>
      <xdr:row>74</xdr:row>
      <xdr:rowOff>165608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10685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52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56330</xdr:rowOff>
    </xdr:from>
    <xdr:to>
      <xdr:col>24</xdr:col>
      <xdr:colOff>63500</xdr:colOff>
      <xdr:row>96</xdr:row>
      <xdr:rowOff>24623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72630"/>
          <a:ext cx="838200" cy="3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24623</xdr:rowOff>
    </xdr:from>
    <xdr:to>
      <xdr:col>19</xdr:col>
      <xdr:colOff>177800</xdr:colOff>
      <xdr:row>96</xdr:row>
      <xdr:rowOff>91602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3823"/>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3207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1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25719</xdr:rowOff>
    </xdr:from>
    <xdr:to>
      <xdr:col>15</xdr:col>
      <xdr:colOff>50800</xdr:colOff>
      <xdr:row>96</xdr:row>
      <xdr:rowOff>91602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13469"/>
          <a:ext cx="889000" cy="23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25719</xdr:rowOff>
    </xdr:from>
    <xdr:to>
      <xdr:col>10</xdr:col>
      <xdr:colOff>114300</xdr:colOff>
      <xdr:row>98</xdr:row>
      <xdr:rowOff>74160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13469"/>
          <a:ext cx="889000" cy="56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5530</xdr:rowOff>
    </xdr:from>
    <xdr:to>
      <xdr:col>24</xdr:col>
      <xdr:colOff>114300</xdr:colOff>
      <xdr:row>94</xdr:row>
      <xdr:rowOff>107130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155407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0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145273</xdr:rowOff>
    </xdr:from>
    <xdr:to>
      <xdr:col>20</xdr:col>
      <xdr:colOff>38100</xdr:colOff>
      <xdr:row>96</xdr:row>
      <xdr:rowOff>75423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66550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2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40802</xdr:rowOff>
    </xdr:from>
    <xdr:to>
      <xdr:col>15</xdr:col>
      <xdr:colOff>101600</xdr:colOff>
      <xdr:row>96</xdr:row>
      <xdr:rowOff>142402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133529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146369</xdr:rowOff>
    </xdr:from>
    <xdr:to>
      <xdr:col>10</xdr:col>
      <xdr:colOff>165100</xdr:colOff>
      <xdr:row>95</xdr:row>
      <xdr:rowOff>76519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23360</xdr:rowOff>
    </xdr:from>
    <xdr:to>
      <xdr:col>6</xdr:col>
      <xdr:colOff>38100</xdr:colOff>
      <xdr:row>98</xdr:row>
      <xdr:rowOff>124960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116087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1969</xdr:rowOff>
    </xdr:from>
    <xdr:to>
      <xdr:col>55</xdr:col>
      <xdr:colOff>0</xdr:colOff>
      <xdr:row>38</xdr:row>
      <xdr:rowOff>16828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1706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123499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67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5969</xdr:rowOff>
    </xdr:from>
    <xdr:to>
      <xdr:col>50</xdr:col>
      <xdr:colOff>114300</xdr:colOff>
      <xdr:row>38</xdr:row>
      <xdr:rowOff>16828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2106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5969</xdr:rowOff>
    </xdr:from>
    <xdr:to>
      <xdr:col>45</xdr:col>
      <xdr:colOff>177800</xdr:colOff>
      <xdr:row>38</xdr:row>
      <xdr:rowOff>52515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21069"/>
          <a:ext cx="889000" cy="4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120371</xdr:rowOff>
    </xdr:from>
    <xdr:to>
      <xdr:col>41</xdr:col>
      <xdr:colOff>50800</xdr:colOff>
      <xdr:row>38</xdr:row>
      <xdr:rowOff>52515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63871"/>
          <a:ext cx="889000" cy="130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5605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122618</xdr:rowOff>
    </xdr:from>
    <xdr:to>
      <xdr:col>55</xdr:col>
      <xdr:colOff>50800</xdr:colOff>
      <xdr:row>38</xdr:row>
      <xdr:rowOff>52769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145495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137478</xdr:rowOff>
    </xdr:from>
    <xdr:to>
      <xdr:col>50</xdr:col>
      <xdr:colOff>165100</xdr:colOff>
      <xdr:row>38</xdr:row>
      <xdr:rowOff>67628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58755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7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126619</xdr:rowOff>
    </xdr:from>
    <xdr:to>
      <xdr:col>46</xdr:col>
      <xdr:colOff>38100</xdr:colOff>
      <xdr:row>38</xdr:row>
      <xdr:rowOff>56769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47896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1715</xdr:rowOff>
    </xdr:from>
    <xdr:to>
      <xdr:col>41</xdr:col>
      <xdr:colOff>101600</xdr:colOff>
      <xdr:row>38</xdr:row>
      <xdr:rowOff>103315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94442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69571</xdr:rowOff>
    </xdr:from>
    <xdr:to>
      <xdr:col>36</xdr:col>
      <xdr:colOff>165100</xdr:colOff>
      <xdr:row>30</xdr:row>
      <xdr:rowOff>171171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16248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8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160312</xdr:rowOff>
    </xdr:from>
    <xdr:to>
      <xdr:col>55</xdr:col>
      <xdr:colOff>0</xdr:colOff>
      <xdr:row>55</xdr:row>
      <xdr:rowOff>92132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18612"/>
          <a:ext cx="8382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160312</xdr:rowOff>
    </xdr:from>
    <xdr:to>
      <xdr:col>50</xdr:col>
      <xdr:colOff>114300</xdr:colOff>
      <xdr:row>55</xdr:row>
      <xdr:rowOff>21723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18612"/>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21723</xdr:rowOff>
    </xdr:from>
    <xdr:to>
      <xdr:col>45</xdr:col>
      <xdr:colOff>177800</xdr:colOff>
      <xdr:row>55</xdr:row>
      <xdr:rowOff>152711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51473"/>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105408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152711</xdr:rowOff>
    </xdr:from>
    <xdr:to>
      <xdr:col>41</xdr:col>
      <xdr:colOff>50800</xdr:colOff>
      <xdr:row>56</xdr:row>
      <xdr:rowOff>53746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82461"/>
          <a:ext cx="889000" cy="7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41332</xdr:rowOff>
    </xdr:from>
    <xdr:to>
      <xdr:col>55</xdr:col>
      <xdr:colOff>50800</xdr:colOff>
      <xdr:row>55</xdr:row>
      <xdr:rowOff>142932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19759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109512</xdr:rowOff>
    </xdr:from>
    <xdr:to>
      <xdr:col>50</xdr:col>
      <xdr:colOff>165100</xdr:colOff>
      <xdr:row>55</xdr:row>
      <xdr:rowOff>39662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6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56189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142373</xdr:rowOff>
    </xdr:from>
    <xdr:to>
      <xdr:col>46</xdr:col>
      <xdr:colOff>38100</xdr:colOff>
      <xdr:row>55</xdr:row>
      <xdr:rowOff>72523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89050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101911</xdr:rowOff>
    </xdr:from>
    <xdr:to>
      <xdr:col>41</xdr:col>
      <xdr:colOff>101600</xdr:colOff>
      <xdr:row>56</xdr:row>
      <xdr:rowOff>32061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23188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2946</xdr:rowOff>
    </xdr:from>
    <xdr:to>
      <xdr:col>36</xdr:col>
      <xdr:colOff>165100</xdr:colOff>
      <xdr:row>56</xdr:row>
      <xdr:rowOff>104546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95673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82245</xdr:rowOff>
    </xdr:from>
    <xdr:to>
      <xdr:col>55</xdr:col>
      <xdr:colOff>0</xdr:colOff>
      <xdr:row>78</xdr:row>
      <xdr:rowOff>86474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55345"/>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46013</xdr:rowOff>
    </xdr:from>
    <xdr:to>
      <xdr:col>50</xdr:col>
      <xdr:colOff>114300</xdr:colOff>
      <xdr:row>78</xdr:row>
      <xdr:rowOff>86474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19113"/>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46013</xdr:rowOff>
    </xdr:from>
    <xdr:to>
      <xdr:col>45</xdr:col>
      <xdr:colOff>177800</xdr:colOff>
      <xdr:row>78</xdr:row>
      <xdr:rowOff>168351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19113"/>
          <a:ext cx="889000" cy="1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34544</xdr:rowOff>
    </xdr:from>
    <xdr:to>
      <xdr:col>41</xdr:col>
      <xdr:colOff>50800</xdr:colOff>
      <xdr:row>78</xdr:row>
      <xdr:rowOff>168351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07644"/>
          <a:ext cx="8890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31445</xdr:rowOff>
    </xdr:from>
    <xdr:to>
      <xdr:col>55</xdr:col>
      <xdr:colOff>50800</xdr:colOff>
      <xdr:row>78</xdr:row>
      <xdr:rowOff>133045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117822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35674</xdr:rowOff>
    </xdr:from>
    <xdr:to>
      <xdr:col>50</xdr:col>
      <xdr:colOff>165100</xdr:colOff>
      <xdr:row>78</xdr:row>
      <xdr:rowOff>137274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128401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0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166663</xdr:rowOff>
    </xdr:from>
    <xdr:to>
      <xdr:col>46</xdr:col>
      <xdr:colOff>38100</xdr:colOff>
      <xdr:row>78</xdr:row>
      <xdr:rowOff>96813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87940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117551</xdr:rowOff>
    </xdr:from>
    <xdr:to>
      <xdr:col>41</xdr:col>
      <xdr:colOff>101600</xdr:colOff>
      <xdr:row>79</xdr:row>
      <xdr:rowOff>47701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38828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8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155194</xdr:rowOff>
    </xdr:from>
    <xdr:to>
      <xdr:col>36</xdr:col>
      <xdr:colOff>165100</xdr:colOff>
      <xdr:row>78</xdr:row>
      <xdr:rowOff>85344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76471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86502</xdr:rowOff>
    </xdr:from>
    <xdr:to>
      <xdr:col>55</xdr:col>
      <xdr:colOff>0</xdr:colOff>
      <xdr:row>95</xdr:row>
      <xdr:rowOff>126932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74252"/>
          <a:ext cx="8382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170594</xdr:rowOff>
    </xdr:from>
    <xdr:to>
      <xdr:col>50</xdr:col>
      <xdr:colOff>114300</xdr:colOff>
      <xdr:row>95</xdr:row>
      <xdr:rowOff>126932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286894"/>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170594</xdr:rowOff>
    </xdr:from>
    <xdr:to>
      <xdr:col>45</xdr:col>
      <xdr:colOff>177800</xdr:colOff>
      <xdr:row>95</xdr:row>
      <xdr:rowOff>87252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86894"/>
          <a:ext cx="889000" cy="8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87252</xdr:rowOff>
    </xdr:from>
    <xdr:to>
      <xdr:col>41</xdr:col>
      <xdr:colOff>50800</xdr:colOff>
      <xdr:row>96</xdr:row>
      <xdr:rowOff>94340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75002"/>
          <a:ext cx="889000" cy="17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85027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35702</xdr:rowOff>
    </xdr:from>
    <xdr:to>
      <xdr:col>55</xdr:col>
      <xdr:colOff>50800</xdr:colOff>
      <xdr:row>95</xdr:row>
      <xdr:rowOff>137302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58579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76132</xdr:rowOff>
    </xdr:from>
    <xdr:to>
      <xdr:col>50</xdr:col>
      <xdr:colOff>165100</xdr:colOff>
      <xdr:row>96</xdr:row>
      <xdr:rowOff>6282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22809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119794</xdr:rowOff>
    </xdr:from>
    <xdr:to>
      <xdr:col>46</xdr:col>
      <xdr:colOff>38100</xdr:colOff>
      <xdr:row>95</xdr:row>
      <xdr:rowOff>49944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66471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1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36452</xdr:rowOff>
    </xdr:from>
    <xdr:to>
      <xdr:col>41</xdr:col>
      <xdr:colOff>101600</xdr:colOff>
      <xdr:row>95</xdr:row>
      <xdr:rowOff>138052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2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154579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43540</xdr:rowOff>
    </xdr:from>
    <xdr:to>
      <xdr:col>36</xdr:col>
      <xdr:colOff>165100</xdr:colOff>
      <xdr:row>96</xdr:row>
      <xdr:rowOff>145140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161667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7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110961</xdr:rowOff>
    </xdr:from>
    <xdr:to>
      <xdr:col>85</xdr:col>
      <xdr:colOff>127000</xdr:colOff>
      <xdr:row>38</xdr:row>
      <xdr:rowOff>130229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26061"/>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110961</xdr:rowOff>
    </xdr:from>
    <xdr:to>
      <xdr:col>81</xdr:col>
      <xdr:colOff>50800</xdr:colOff>
      <xdr:row>39</xdr:row>
      <xdr:rowOff>91585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26061"/>
          <a:ext cx="889000" cy="15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78305</xdr:rowOff>
    </xdr:from>
    <xdr:to>
      <xdr:col>76</xdr:col>
      <xdr:colOff>114300</xdr:colOff>
      <xdr:row>39</xdr:row>
      <xdr:rowOff>91585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64855"/>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78305</xdr:rowOff>
    </xdr:from>
    <xdr:to>
      <xdr:col>71</xdr:col>
      <xdr:colOff>177800</xdr:colOff>
      <xdr:row>39</xdr:row>
      <xdr:rowOff>97899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648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79429</xdr:rowOff>
    </xdr:from>
    <xdr:to>
      <xdr:col>85</xdr:col>
      <xdr:colOff>177800</xdr:colOff>
      <xdr:row>39</xdr:row>
      <xdr:rowOff>9579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57856</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60161</xdr:rowOff>
    </xdr:from>
    <xdr:to>
      <xdr:col>81</xdr:col>
      <xdr:colOff>101600</xdr:colOff>
      <xdr:row>38</xdr:row>
      <xdr:rowOff>161761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152888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6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40785</xdr:rowOff>
    </xdr:from>
    <xdr:to>
      <xdr:col>76</xdr:col>
      <xdr:colOff>165100</xdr:colOff>
      <xdr:row>39</xdr:row>
      <xdr:rowOff>142385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133512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333" y="68200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27505</xdr:rowOff>
    </xdr:from>
    <xdr:to>
      <xdr:col>72</xdr:col>
      <xdr:colOff>38100</xdr:colOff>
      <xdr:row>39</xdr:row>
      <xdr:rowOff>129105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120232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80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47099</xdr:rowOff>
    </xdr:from>
    <xdr:to>
      <xdr:col>67</xdr:col>
      <xdr:colOff>101600</xdr:colOff>
      <xdr:row>39</xdr:row>
      <xdr:rowOff>148699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139826</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163863</xdr:rowOff>
    </xdr:from>
    <xdr:to>
      <xdr:col>85</xdr:col>
      <xdr:colOff>127000</xdr:colOff>
      <xdr:row>75</xdr:row>
      <xdr:rowOff>12712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51163"/>
          <a:ext cx="8382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167635</xdr:rowOff>
    </xdr:from>
    <xdr:to>
      <xdr:col>81</xdr:col>
      <xdr:colOff>50800</xdr:colOff>
      <xdr:row>75</xdr:row>
      <xdr:rowOff>12712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854935"/>
          <a:ext cx="8890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167635</xdr:rowOff>
    </xdr:from>
    <xdr:to>
      <xdr:col>76</xdr:col>
      <xdr:colOff>114300</xdr:colOff>
      <xdr:row>75</xdr:row>
      <xdr:rowOff>12256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854935"/>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12256</xdr:rowOff>
    </xdr:from>
    <xdr:to>
      <xdr:col>71</xdr:col>
      <xdr:colOff>177800</xdr:colOff>
      <xdr:row>75</xdr:row>
      <xdr:rowOff>31710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871006"/>
          <a:ext cx="889000" cy="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113063</xdr:rowOff>
    </xdr:from>
    <xdr:to>
      <xdr:col>85</xdr:col>
      <xdr:colOff>177800</xdr:colOff>
      <xdr:row>75</xdr:row>
      <xdr:rowOff>43213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91490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7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133362</xdr:rowOff>
    </xdr:from>
    <xdr:to>
      <xdr:col>81</xdr:col>
      <xdr:colOff>101600</xdr:colOff>
      <xdr:row>75</xdr:row>
      <xdr:rowOff>63512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54639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91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116835</xdr:rowOff>
    </xdr:from>
    <xdr:to>
      <xdr:col>76</xdr:col>
      <xdr:colOff>165100</xdr:colOff>
      <xdr:row>75</xdr:row>
      <xdr:rowOff>46985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38112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89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132906</xdr:rowOff>
    </xdr:from>
    <xdr:to>
      <xdr:col>72</xdr:col>
      <xdr:colOff>38100</xdr:colOff>
      <xdr:row>75</xdr:row>
      <xdr:rowOff>63056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8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54183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9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152360</xdr:rowOff>
    </xdr:from>
    <xdr:to>
      <xdr:col>67</xdr:col>
      <xdr:colOff>101600</xdr:colOff>
      <xdr:row>75</xdr:row>
      <xdr:rowOff>82510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73637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9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98552</xdr:rowOff>
    </xdr:from>
    <xdr:to>
      <xdr:col>85</xdr:col>
      <xdr:colOff>127000</xdr:colOff>
      <xdr:row>95</xdr:row>
      <xdr:rowOff>31496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214852"/>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8729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29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49440</xdr:rowOff>
    </xdr:from>
    <xdr:to>
      <xdr:col>81</xdr:col>
      <xdr:colOff>50800</xdr:colOff>
      <xdr:row>94</xdr:row>
      <xdr:rowOff>98552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165740"/>
          <a:ext cx="8890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49440</xdr:rowOff>
    </xdr:from>
    <xdr:to>
      <xdr:col>76</xdr:col>
      <xdr:colOff>114300</xdr:colOff>
      <xdr:row>96</xdr:row>
      <xdr:rowOff>32410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165740"/>
          <a:ext cx="889000" cy="3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165092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32410</xdr:rowOff>
    </xdr:from>
    <xdr:to>
      <xdr:col>71</xdr:col>
      <xdr:colOff>177800</xdr:colOff>
      <xdr:row>96</xdr:row>
      <xdr:rowOff>108114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91610"/>
          <a:ext cx="8890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152146</xdr:rowOff>
    </xdr:from>
    <xdr:to>
      <xdr:col>85</xdr:col>
      <xdr:colOff>177800</xdr:colOff>
      <xdr:row>95</xdr:row>
      <xdr:rowOff>82296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2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3573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1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47752</xdr:rowOff>
    </xdr:from>
    <xdr:to>
      <xdr:col>81</xdr:col>
      <xdr:colOff>101600</xdr:colOff>
      <xdr:row>94</xdr:row>
      <xdr:rowOff>149352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1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165879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170090</xdr:rowOff>
    </xdr:from>
    <xdr:to>
      <xdr:col>76</xdr:col>
      <xdr:colOff>165100</xdr:colOff>
      <xdr:row>94</xdr:row>
      <xdr:rowOff>100240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116767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8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153060</xdr:rowOff>
    </xdr:from>
    <xdr:to>
      <xdr:col>72</xdr:col>
      <xdr:colOff>38100</xdr:colOff>
      <xdr:row>96</xdr:row>
      <xdr:rowOff>83210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3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57314</xdr:rowOff>
    </xdr:from>
    <xdr:to>
      <xdr:col>67</xdr:col>
      <xdr:colOff>101600</xdr:colOff>
      <xdr:row>96</xdr:row>
      <xdr:rowOff>158914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150041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32144</xdr:rowOff>
    </xdr:from>
    <xdr:to>
      <xdr:col>116</xdr:col>
      <xdr:colOff>63500</xdr:colOff>
      <xdr:row>58</xdr:row>
      <xdr:rowOff>32753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76244"/>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32334</xdr:rowOff>
    </xdr:from>
    <xdr:to>
      <xdr:col>111</xdr:col>
      <xdr:colOff>177800</xdr:colOff>
      <xdr:row>58</xdr:row>
      <xdr:rowOff>32753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76434"/>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153759</xdr:rowOff>
    </xdr:from>
    <xdr:to>
      <xdr:col>107</xdr:col>
      <xdr:colOff>50800</xdr:colOff>
      <xdr:row>58</xdr:row>
      <xdr:rowOff>32334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26409"/>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153759</xdr:rowOff>
    </xdr:from>
    <xdr:to>
      <xdr:col>102</xdr:col>
      <xdr:colOff>114300</xdr:colOff>
      <xdr:row>58</xdr:row>
      <xdr:rowOff>32486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26409"/>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152794</xdr:rowOff>
    </xdr:from>
    <xdr:to>
      <xdr:col>116</xdr:col>
      <xdr:colOff>114300</xdr:colOff>
      <xdr:row>58</xdr:row>
      <xdr:rowOff>82944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131221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0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153403</xdr:rowOff>
    </xdr:from>
    <xdr:to>
      <xdr:col>112</xdr:col>
      <xdr:colOff>38100</xdr:colOff>
      <xdr:row>58</xdr:row>
      <xdr:rowOff>83553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74680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1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152984</xdr:rowOff>
    </xdr:from>
    <xdr:to>
      <xdr:col>107</xdr:col>
      <xdr:colOff>101600</xdr:colOff>
      <xdr:row>58</xdr:row>
      <xdr:rowOff>83134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74261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1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102959</xdr:rowOff>
    </xdr:from>
    <xdr:to>
      <xdr:col>102</xdr:col>
      <xdr:colOff>165100</xdr:colOff>
      <xdr:row>58</xdr:row>
      <xdr:rowOff>33109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24236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96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153136</xdr:rowOff>
    </xdr:from>
    <xdr:to>
      <xdr:col>98</xdr:col>
      <xdr:colOff>38100</xdr:colOff>
      <xdr:row>58</xdr:row>
      <xdr:rowOff>83286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74413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151625</xdr:rowOff>
    </xdr:from>
    <xdr:to>
      <xdr:col>116</xdr:col>
      <xdr:colOff>63500</xdr:colOff>
      <xdr:row>79</xdr:row>
      <xdr:rowOff>64148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524725"/>
          <a:ext cx="8382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64148</xdr:rowOff>
    </xdr:from>
    <xdr:to>
      <xdr:col>111</xdr:col>
      <xdr:colOff>177800</xdr:colOff>
      <xdr:row>79</xdr:row>
      <xdr:rowOff>99580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608698"/>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99580</xdr:rowOff>
    </xdr:from>
    <xdr:to>
      <xdr:col>107</xdr:col>
      <xdr:colOff>50800</xdr:colOff>
      <xdr:row>79</xdr:row>
      <xdr:rowOff>104496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64413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39954</xdr:rowOff>
    </xdr:from>
    <xdr:to>
      <xdr:col>102</xdr:col>
      <xdr:colOff>114300</xdr:colOff>
      <xdr:row>79</xdr:row>
      <xdr:rowOff>104496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584504"/>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100825</xdr:rowOff>
    </xdr:from>
    <xdr:to>
      <xdr:col>116</xdr:col>
      <xdr:colOff>114300</xdr:colOff>
      <xdr:row>79</xdr:row>
      <xdr:rowOff>30975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4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15752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8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13348</xdr:rowOff>
    </xdr:from>
    <xdr:to>
      <xdr:col>112</xdr:col>
      <xdr:colOff>38100</xdr:colOff>
      <xdr:row>79</xdr:row>
      <xdr:rowOff>114948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5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106075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6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48780</xdr:rowOff>
    </xdr:from>
    <xdr:to>
      <xdr:col>107</xdr:col>
      <xdr:colOff>101600</xdr:colOff>
      <xdr:row>79</xdr:row>
      <xdr:rowOff>150380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141507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53696</xdr:rowOff>
    </xdr:from>
    <xdr:to>
      <xdr:col>102</xdr:col>
      <xdr:colOff>165100</xdr:colOff>
      <xdr:row>79</xdr:row>
      <xdr:rowOff>155296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5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146423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69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160604</xdr:rowOff>
    </xdr:from>
    <xdr:to>
      <xdr:col>98</xdr:col>
      <xdr:colOff>38100</xdr:colOff>
      <xdr:row>79</xdr:row>
      <xdr:rowOff>90754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81881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62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427,985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22,636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）となった。主な構成項目について、人件費は、住民一人当たり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72,878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円。人員配置の適正化により、職員給与費の増加抑制を図っているものの、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職員退職手当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の増などにより、人件費の歳出決算額は増加した。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58,657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予防接種事業費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などが主な要因である。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113,647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円下回っているものの、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定額減税補足給付金給付事業費（物価高騰対応）の皆増や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障害者自立支援事業費の増加などにより上昇傾向にあるため、事業の統廃合など、あらゆる角度から見直しを行い、上昇傾向に歯止めをかけるように努める。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53,497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集出荷貯蔵施設等再編整備に対する補助に係る強い農業づくり交付金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の皆減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清掃工場長寿命化事業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完了などにより減少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今後も公共施設の維持管理経費や大型建設事業費の増加が見込まれるため、公共施設等総合管理計画に基づき、施設等の更新、統廃合、長寿命化を計画的に行うとともに、財政負担の軽減と平準化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18,340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1,302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円上回っており、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減債基金積立金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の増加などが主な要因である。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185,900
177,329
161.14
83,428,448
79,562,432
3,015,070
43,144,915
36,622,968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84455</xdr:rowOff>
    </xdr:from>
    <xdr:to>
      <xdr:col>24</xdr:col>
      <xdr:colOff>63500</xdr:colOff>
      <xdr:row>34</xdr:row>
      <xdr:rowOff>116840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37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84455</xdr:rowOff>
    </xdr:from>
    <xdr:to>
      <xdr:col>19</xdr:col>
      <xdr:colOff>177800</xdr:colOff>
      <xdr:row>35</xdr:row>
      <xdr:rowOff>59690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375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59690</xdr:rowOff>
    </xdr:from>
    <xdr:to>
      <xdr:col>15</xdr:col>
      <xdr:colOff>50800</xdr:colOff>
      <xdr:row>35</xdr:row>
      <xdr:rowOff>67310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60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126365</xdr:rowOff>
    </xdr:from>
    <xdr:to>
      <xdr:col>10</xdr:col>
      <xdr:colOff>114300</xdr:colOff>
      <xdr:row>35</xdr:row>
      <xdr:rowOff>67310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4215"/>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44467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33655</xdr:rowOff>
    </xdr:from>
    <xdr:to>
      <xdr:col>20</xdr:col>
      <xdr:colOff>38100</xdr:colOff>
      <xdr:row>34</xdr:row>
      <xdr:rowOff>135255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126382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8890</xdr:rowOff>
    </xdr:from>
    <xdr:to>
      <xdr:col>15</xdr:col>
      <xdr:colOff>101600</xdr:colOff>
      <xdr:row>35</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101617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16510</xdr:rowOff>
    </xdr:from>
    <xdr:to>
      <xdr:col>10</xdr:col>
      <xdr:colOff>165100</xdr:colOff>
      <xdr:row>35</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109237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75565</xdr:rowOff>
    </xdr:from>
    <xdr:to>
      <xdr:col>6</xdr:col>
      <xdr:colOff>38100</xdr:colOff>
      <xdr:row>34</xdr:row>
      <xdr:rowOff>5715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22242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0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68517</xdr:rowOff>
    </xdr:from>
    <xdr:to>
      <xdr:col>24</xdr:col>
      <xdr:colOff>63500</xdr:colOff>
      <xdr:row>57</xdr:row>
      <xdr:rowOff>127939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41167"/>
          <a:ext cx="838200" cy="5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25489</xdr:rowOff>
    </xdr:from>
    <xdr:to>
      <xdr:col>19</xdr:col>
      <xdr:colOff>177800</xdr:colOff>
      <xdr:row>57</xdr:row>
      <xdr:rowOff>127939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98139"/>
          <a:ext cx="889000" cy="10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25489</xdr:rowOff>
    </xdr:from>
    <xdr:to>
      <xdr:col>15</xdr:col>
      <xdr:colOff>50800</xdr:colOff>
      <xdr:row>58</xdr:row>
      <xdr:rowOff>37452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98139"/>
          <a:ext cx="889000" cy="1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42278</xdr:rowOff>
    </xdr:from>
    <xdr:to>
      <xdr:col>10</xdr:col>
      <xdr:colOff>114300</xdr:colOff>
      <xdr:row>58</xdr:row>
      <xdr:rowOff>37452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14778"/>
          <a:ext cx="889000" cy="13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17717</xdr:rowOff>
    </xdr:from>
    <xdr:to>
      <xdr:col>24</xdr:col>
      <xdr:colOff>114300</xdr:colOff>
      <xdr:row>57</xdr:row>
      <xdr:rowOff>119317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167594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77139</xdr:rowOff>
    </xdr:from>
    <xdr:to>
      <xdr:col>20</xdr:col>
      <xdr:colOff>38100</xdr:colOff>
      <xdr:row>58</xdr:row>
      <xdr:rowOff>7289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169866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4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146139</xdr:rowOff>
    </xdr:from>
    <xdr:to>
      <xdr:col>15</xdr:col>
      <xdr:colOff>101600</xdr:colOff>
      <xdr:row>57</xdr:row>
      <xdr:rowOff>76289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92816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2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158102</xdr:rowOff>
    </xdr:from>
    <xdr:to>
      <xdr:col>10</xdr:col>
      <xdr:colOff>165100</xdr:colOff>
      <xdr:row>58</xdr:row>
      <xdr:rowOff>88252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79379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162928</xdr:rowOff>
    </xdr:from>
    <xdr:to>
      <xdr:col>6</xdr:col>
      <xdr:colOff>38100</xdr:colOff>
      <xdr:row>50</xdr:row>
      <xdr:rowOff>93078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84205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65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39974</xdr:rowOff>
    </xdr:from>
    <xdr:to>
      <xdr:col>24</xdr:col>
      <xdr:colOff>63500</xdr:colOff>
      <xdr:row>76</xdr:row>
      <xdr:rowOff>32962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27274"/>
          <a:ext cx="838200" cy="33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32962</xdr:rowOff>
    </xdr:from>
    <xdr:to>
      <xdr:col>19</xdr:col>
      <xdr:colOff>177800</xdr:colOff>
      <xdr:row>76</xdr:row>
      <xdr:rowOff>131375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63162"/>
          <a:ext cx="8890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95832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8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65881</xdr:rowOff>
    </xdr:from>
    <xdr:to>
      <xdr:col>15</xdr:col>
      <xdr:colOff>50800</xdr:colOff>
      <xdr:row>76</xdr:row>
      <xdr:rowOff>131375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24631"/>
          <a:ext cx="8890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65881</xdr:rowOff>
    </xdr:from>
    <xdr:to>
      <xdr:col>10</xdr:col>
      <xdr:colOff>114300</xdr:colOff>
      <xdr:row>78</xdr:row>
      <xdr:rowOff>129870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24631"/>
          <a:ext cx="889000" cy="57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160624</xdr:rowOff>
    </xdr:from>
    <xdr:to>
      <xdr:col>24</xdr:col>
      <xdr:colOff>114300</xdr:colOff>
      <xdr:row>74</xdr:row>
      <xdr:rowOff>90774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12051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2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153612</xdr:rowOff>
    </xdr:from>
    <xdr:to>
      <xdr:col>20</xdr:col>
      <xdr:colOff>38100</xdr:colOff>
      <xdr:row>76</xdr:row>
      <xdr:rowOff>83762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1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74889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0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80575</xdr:rowOff>
    </xdr:from>
    <xdr:to>
      <xdr:col>15</xdr:col>
      <xdr:colOff>101600</xdr:colOff>
      <xdr:row>77</xdr:row>
      <xdr:rowOff>10725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27252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15081</xdr:rowOff>
    </xdr:from>
    <xdr:to>
      <xdr:col>10</xdr:col>
      <xdr:colOff>165100</xdr:colOff>
      <xdr:row>75</xdr:row>
      <xdr:rowOff>116681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133208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79070</xdr:rowOff>
    </xdr:from>
    <xdr:to>
      <xdr:col>6</xdr:col>
      <xdr:colOff>38100</xdr:colOff>
      <xdr:row>79</xdr:row>
      <xdr:rowOff>9220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25747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28905</xdr:rowOff>
    </xdr:from>
    <xdr:to>
      <xdr:col>24</xdr:col>
      <xdr:colOff>63500</xdr:colOff>
      <xdr:row>96</xdr:row>
      <xdr:rowOff>12675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45205"/>
          <a:ext cx="838200" cy="3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78795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28905</xdr:rowOff>
    </xdr:from>
    <xdr:to>
      <xdr:col>19</xdr:col>
      <xdr:colOff>177800</xdr:colOff>
      <xdr:row>95</xdr:row>
      <xdr:rowOff>71882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45205"/>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55821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71882</xdr:rowOff>
    </xdr:from>
    <xdr:to>
      <xdr:col>15</xdr:col>
      <xdr:colOff>50800</xdr:colOff>
      <xdr:row>95</xdr:row>
      <xdr:rowOff>117983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59632"/>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117983</xdr:rowOff>
    </xdr:from>
    <xdr:to>
      <xdr:col>10</xdr:col>
      <xdr:colOff>114300</xdr:colOff>
      <xdr:row>97</xdr:row>
      <xdr:rowOff>134099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05733"/>
          <a:ext cx="889000" cy="35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26751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115447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133325</xdr:rowOff>
    </xdr:from>
    <xdr:to>
      <xdr:col>24</xdr:col>
      <xdr:colOff>114300</xdr:colOff>
      <xdr:row>96</xdr:row>
      <xdr:rowOff>63475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156202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149555</xdr:rowOff>
    </xdr:from>
    <xdr:to>
      <xdr:col>20</xdr:col>
      <xdr:colOff>38100</xdr:colOff>
      <xdr:row>94</xdr:row>
      <xdr:rowOff>79705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96232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6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21082</xdr:rowOff>
    </xdr:from>
    <xdr:to>
      <xdr:col>15</xdr:col>
      <xdr:colOff>101600</xdr:colOff>
      <xdr:row>95</xdr:row>
      <xdr:rowOff>122682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139209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8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67183</xdr:rowOff>
    </xdr:from>
    <xdr:to>
      <xdr:col>10</xdr:col>
      <xdr:colOff>165100</xdr:colOff>
      <xdr:row>95</xdr:row>
      <xdr:rowOff>168783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83299</xdr:rowOff>
    </xdr:from>
    <xdr:to>
      <xdr:col>6</xdr:col>
      <xdr:colOff>38100</xdr:colOff>
      <xdr:row>98</xdr:row>
      <xdr:rowOff>13449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29976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168961</xdr:rowOff>
    </xdr:from>
    <xdr:to>
      <xdr:col>55</xdr:col>
      <xdr:colOff>0</xdr:colOff>
      <xdr:row>38</xdr:row>
      <xdr:rowOff>7569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1261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939</xdr:rowOff>
    </xdr:from>
    <xdr:to>
      <xdr:col>50</xdr:col>
      <xdr:colOff>114300</xdr:colOff>
      <xdr:row>38</xdr:row>
      <xdr:rowOff>7569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16039"/>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939</xdr:rowOff>
    </xdr:from>
    <xdr:to>
      <xdr:col>45</xdr:col>
      <xdr:colOff>177800</xdr:colOff>
      <xdr:row>38</xdr:row>
      <xdr:rowOff>11912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1603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11912</xdr:rowOff>
    </xdr:from>
    <xdr:to>
      <xdr:col>41</xdr:col>
      <xdr:colOff>50800</xdr:colOff>
      <xdr:row>38</xdr:row>
      <xdr:rowOff>14427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2701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118161</xdr:rowOff>
    </xdr:from>
    <xdr:to>
      <xdr:col>55</xdr:col>
      <xdr:colOff>50800</xdr:colOff>
      <xdr:row>38</xdr:row>
      <xdr:rowOff>48310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33088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7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128219</xdr:rowOff>
    </xdr:from>
    <xdr:to>
      <xdr:col>50</xdr:col>
      <xdr:colOff>165100</xdr:colOff>
      <xdr:row>38</xdr:row>
      <xdr:rowOff>58369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49496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121590</xdr:rowOff>
    </xdr:from>
    <xdr:to>
      <xdr:col>46</xdr:col>
      <xdr:colOff>38100</xdr:colOff>
      <xdr:row>38</xdr:row>
      <xdr:rowOff>51739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5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42866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57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132562</xdr:rowOff>
    </xdr:from>
    <xdr:to>
      <xdr:col>41</xdr:col>
      <xdr:colOff>101600</xdr:colOff>
      <xdr:row>38</xdr:row>
      <xdr:rowOff>62712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53839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135077</xdr:rowOff>
    </xdr:from>
    <xdr:to>
      <xdr:col>36</xdr:col>
      <xdr:colOff>165100</xdr:colOff>
      <xdr:row>38</xdr:row>
      <xdr:rowOff>65227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56354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28784</xdr:rowOff>
    </xdr:from>
    <xdr:to>
      <xdr:col>55</xdr:col>
      <xdr:colOff>0</xdr:colOff>
      <xdr:row>57</xdr:row>
      <xdr:rowOff>103078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29984"/>
          <a:ext cx="8382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28784</xdr:rowOff>
    </xdr:from>
    <xdr:to>
      <xdr:col>50</xdr:col>
      <xdr:colOff>114300</xdr:colOff>
      <xdr:row>57</xdr:row>
      <xdr:rowOff>122007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29984"/>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108427</xdr:rowOff>
    </xdr:from>
    <xdr:to>
      <xdr:col>45</xdr:col>
      <xdr:colOff>177800</xdr:colOff>
      <xdr:row>57</xdr:row>
      <xdr:rowOff>122007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81077"/>
          <a:ext cx="889000" cy="1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108427</xdr:rowOff>
    </xdr:from>
    <xdr:to>
      <xdr:col>41</xdr:col>
      <xdr:colOff>50800</xdr:colOff>
      <xdr:row>57</xdr:row>
      <xdr:rowOff>156845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81077"/>
          <a:ext cx="8890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52278</xdr:rowOff>
    </xdr:from>
    <xdr:to>
      <xdr:col>55</xdr:col>
      <xdr:colOff>50800</xdr:colOff>
      <xdr:row>57</xdr:row>
      <xdr:rowOff>153878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138655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3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149434</xdr:rowOff>
    </xdr:from>
    <xdr:to>
      <xdr:col>50</xdr:col>
      <xdr:colOff>165100</xdr:colOff>
      <xdr:row>56</xdr:row>
      <xdr:rowOff>79584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70711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67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71207</xdr:rowOff>
    </xdr:from>
    <xdr:to>
      <xdr:col>46</xdr:col>
      <xdr:colOff>38100</xdr:colOff>
      <xdr:row>58</xdr:row>
      <xdr:rowOff>1357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163934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3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57627</xdr:rowOff>
    </xdr:from>
    <xdr:to>
      <xdr:col>41</xdr:col>
      <xdr:colOff>101600</xdr:colOff>
      <xdr:row>57</xdr:row>
      <xdr:rowOff>159227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150354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106045</xdr:rowOff>
    </xdr:from>
    <xdr:to>
      <xdr:col>36</xdr:col>
      <xdr:colOff>165100</xdr:colOff>
      <xdr:row>58</xdr:row>
      <xdr:rowOff>36195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27322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79769</xdr:rowOff>
    </xdr:from>
    <xdr:to>
      <xdr:col>55</xdr:col>
      <xdr:colOff>0</xdr:colOff>
      <xdr:row>77</xdr:row>
      <xdr:rowOff>24637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09969"/>
          <a:ext cx="838200" cy="1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74244</xdr:rowOff>
    </xdr:from>
    <xdr:to>
      <xdr:col>50</xdr:col>
      <xdr:colOff>114300</xdr:colOff>
      <xdr:row>77</xdr:row>
      <xdr:rowOff>24637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04444"/>
          <a:ext cx="889000" cy="1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74244</xdr:rowOff>
    </xdr:from>
    <xdr:to>
      <xdr:col>45</xdr:col>
      <xdr:colOff>177800</xdr:colOff>
      <xdr:row>77</xdr:row>
      <xdr:rowOff>24752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04444"/>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48107</xdr:rowOff>
    </xdr:from>
    <xdr:to>
      <xdr:col>41</xdr:col>
      <xdr:colOff>50800</xdr:colOff>
      <xdr:row>77</xdr:row>
      <xdr:rowOff>24752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78307"/>
          <a:ext cx="8890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77716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28969</xdr:rowOff>
    </xdr:from>
    <xdr:to>
      <xdr:col>55</xdr:col>
      <xdr:colOff>50800</xdr:colOff>
      <xdr:row>76</xdr:row>
      <xdr:rowOff>130569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7396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145287</xdr:rowOff>
    </xdr:from>
    <xdr:to>
      <xdr:col>50</xdr:col>
      <xdr:colOff>165100</xdr:colOff>
      <xdr:row>77</xdr:row>
      <xdr:rowOff>75437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66564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2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23444</xdr:rowOff>
    </xdr:from>
    <xdr:to>
      <xdr:col>46</xdr:col>
      <xdr:colOff>38100</xdr:colOff>
      <xdr:row>76</xdr:row>
      <xdr:rowOff>125044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116171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4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145402</xdr:rowOff>
    </xdr:from>
    <xdr:to>
      <xdr:col>41</xdr:col>
      <xdr:colOff>101600</xdr:colOff>
      <xdr:row>77</xdr:row>
      <xdr:rowOff>75552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66679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168757</xdr:rowOff>
    </xdr:from>
    <xdr:to>
      <xdr:col>36</xdr:col>
      <xdr:colOff>165100</xdr:colOff>
      <xdr:row>76</xdr:row>
      <xdr:rowOff>98907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90034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70075</xdr:rowOff>
    </xdr:from>
    <xdr:to>
      <xdr:col>55</xdr:col>
      <xdr:colOff>0</xdr:colOff>
      <xdr:row>99</xdr:row>
      <xdr:rowOff>40422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72175"/>
          <a:ext cx="838200" cy="14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110407</xdr:rowOff>
    </xdr:from>
    <xdr:to>
      <xdr:col>50</xdr:col>
      <xdr:colOff>114300</xdr:colOff>
      <xdr:row>99</xdr:row>
      <xdr:rowOff>40422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12507"/>
          <a:ext cx="889000" cy="1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110407</xdr:rowOff>
    </xdr:from>
    <xdr:to>
      <xdr:col>45</xdr:col>
      <xdr:colOff>177800</xdr:colOff>
      <xdr:row>99</xdr:row>
      <xdr:rowOff>77815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12507"/>
          <a:ext cx="889000" cy="1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77815</xdr:rowOff>
    </xdr:from>
    <xdr:to>
      <xdr:col>41</xdr:col>
      <xdr:colOff>50800</xdr:colOff>
      <xdr:row>99</xdr:row>
      <xdr:rowOff>104431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7051365"/>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19275</xdr:rowOff>
    </xdr:from>
    <xdr:to>
      <xdr:col>55</xdr:col>
      <xdr:colOff>50800</xdr:colOff>
      <xdr:row>98</xdr:row>
      <xdr:rowOff>120875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169152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161072</xdr:rowOff>
    </xdr:from>
    <xdr:to>
      <xdr:col>50</xdr:col>
      <xdr:colOff>165100</xdr:colOff>
      <xdr:row>99</xdr:row>
      <xdr:rowOff>91222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82349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5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59607</xdr:rowOff>
    </xdr:from>
    <xdr:to>
      <xdr:col>46</xdr:col>
      <xdr:colOff>38100</xdr:colOff>
      <xdr:row>98</xdr:row>
      <xdr:rowOff>161207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152334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27015</xdr:rowOff>
    </xdr:from>
    <xdr:to>
      <xdr:col>41</xdr:col>
      <xdr:colOff>101600</xdr:colOff>
      <xdr:row>99</xdr:row>
      <xdr:rowOff>128615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70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119742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53631</xdr:rowOff>
    </xdr:from>
    <xdr:to>
      <xdr:col>36</xdr:col>
      <xdr:colOff>165100</xdr:colOff>
      <xdr:row>99</xdr:row>
      <xdr:rowOff>155231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70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146358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1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75120</xdr:rowOff>
    </xdr:from>
    <xdr:to>
      <xdr:col>85</xdr:col>
      <xdr:colOff>127000</xdr:colOff>
      <xdr:row>38</xdr:row>
      <xdr:rowOff>97524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90220"/>
          <a:ext cx="8382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75120</xdr:rowOff>
    </xdr:from>
    <xdr:to>
      <xdr:col>81</xdr:col>
      <xdr:colOff>50800</xdr:colOff>
      <xdr:row>39</xdr:row>
      <xdr:rowOff>8331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90220"/>
          <a:ext cx="889000" cy="1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136538</xdr:rowOff>
    </xdr:from>
    <xdr:to>
      <xdr:col>76</xdr:col>
      <xdr:colOff>114300</xdr:colOff>
      <xdr:row>39</xdr:row>
      <xdr:rowOff>8331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80188"/>
          <a:ext cx="889000" cy="2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136538</xdr:rowOff>
    </xdr:from>
    <xdr:to>
      <xdr:col>71</xdr:col>
      <xdr:colOff>177800</xdr:colOff>
      <xdr:row>38</xdr:row>
      <xdr:rowOff>1550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80188"/>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46724</xdr:rowOff>
    </xdr:from>
    <xdr:to>
      <xdr:col>85</xdr:col>
      <xdr:colOff>177800</xdr:colOff>
      <xdr:row>38</xdr:row>
      <xdr:rowOff>148324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133101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7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24320</xdr:rowOff>
    </xdr:from>
    <xdr:to>
      <xdr:col>81</xdr:col>
      <xdr:colOff>101600</xdr:colOff>
      <xdr:row>38</xdr:row>
      <xdr:rowOff>125920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117047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3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128981</xdr:rowOff>
    </xdr:from>
    <xdr:to>
      <xdr:col>76</xdr:col>
      <xdr:colOff>165100</xdr:colOff>
      <xdr:row>39</xdr:row>
      <xdr:rowOff>59131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50258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85738</xdr:rowOff>
    </xdr:from>
    <xdr:to>
      <xdr:col>72</xdr:col>
      <xdr:colOff>38100</xdr:colOff>
      <xdr:row>38</xdr:row>
      <xdr:rowOff>15887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9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32415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122200</xdr:rowOff>
    </xdr:from>
    <xdr:to>
      <xdr:col>67</xdr:col>
      <xdr:colOff>101600</xdr:colOff>
      <xdr:row>38</xdr:row>
      <xdr:rowOff>52350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43477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160074</xdr:rowOff>
    </xdr:from>
    <xdr:to>
      <xdr:col>85</xdr:col>
      <xdr:colOff>126364</xdr:colOff>
      <xdr:row>57</xdr:row>
      <xdr:rowOff>119269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32574"/>
          <a:ext cx="1269" cy="1159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123096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89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119269</xdr:rowOff>
    </xdr:from>
    <xdr:to>
      <xdr:col>86</xdr:col>
      <xdr:colOff>25400</xdr:colOff>
      <xdr:row>57</xdr:row>
      <xdr:rowOff>119269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891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106751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160074</xdr:rowOff>
    </xdr:from>
    <xdr:to>
      <xdr:col>86</xdr:col>
      <xdr:colOff>25400</xdr:colOff>
      <xdr:row>50</xdr:row>
      <xdr:rowOff>160074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3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85922</xdr:rowOff>
    </xdr:from>
    <xdr:to>
      <xdr:col>85</xdr:col>
      <xdr:colOff>127000</xdr:colOff>
      <xdr:row>58</xdr:row>
      <xdr:rowOff>106696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58572"/>
          <a:ext cx="838200" cy="1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37139</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9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14262</xdr:rowOff>
    </xdr:from>
    <xdr:to>
      <xdr:col>85</xdr:col>
      <xdr:colOff>177800</xdr:colOff>
      <xdr:row>55</xdr:row>
      <xdr:rowOff>115862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113954</xdr:rowOff>
    </xdr:from>
    <xdr:to>
      <xdr:col>81</xdr:col>
      <xdr:colOff>50800</xdr:colOff>
      <xdr:row>58</xdr:row>
      <xdr:rowOff>106696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86604"/>
          <a:ext cx="889000" cy="16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82814</xdr:rowOff>
    </xdr:from>
    <xdr:to>
      <xdr:col>81</xdr:col>
      <xdr:colOff>101600</xdr:colOff>
      <xdr:row>56</xdr:row>
      <xdr:rowOff>12964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29491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113954</xdr:rowOff>
    </xdr:from>
    <xdr:to>
      <xdr:col>76</xdr:col>
      <xdr:colOff>114300</xdr:colOff>
      <xdr:row>58</xdr:row>
      <xdr:rowOff>107067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86604"/>
          <a:ext cx="889000" cy="1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62868</xdr:rowOff>
    </xdr:from>
    <xdr:to>
      <xdr:col>76</xdr:col>
      <xdr:colOff>165100</xdr:colOff>
      <xdr:row>56</xdr:row>
      <xdr:rowOff>164468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9545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79035</xdr:rowOff>
    </xdr:from>
    <xdr:to>
      <xdr:col>71</xdr:col>
      <xdr:colOff>177800</xdr:colOff>
      <xdr:row>58</xdr:row>
      <xdr:rowOff>107067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10023135"/>
          <a:ext cx="889000" cy="2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102159</xdr:rowOff>
    </xdr:from>
    <xdr:to>
      <xdr:col>72</xdr:col>
      <xdr:colOff>38100</xdr:colOff>
      <xdr:row>57</xdr:row>
      <xdr:rowOff>32309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0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48836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78384</xdr:rowOff>
    </xdr:from>
    <xdr:to>
      <xdr:col>67</xdr:col>
      <xdr:colOff>101600</xdr:colOff>
      <xdr:row>56</xdr:row>
      <xdr:rowOff>8534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25061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35122</xdr:rowOff>
    </xdr:from>
    <xdr:to>
      <xdr:col>85</xdr:col>
      <xdr:colOff>177800</xdr:colOff>
      <xdr:row>57</xdr:row>
      <xdr:rowOff>136722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121499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55896</xdr:rowOff>
    </xdr:from>
    <xdr:to>
      <xdr:col>81</xdr:col>
      <xdr:colOff>101600</xdr:colOff>
      <xdr:row>58</xdr:row>
      <xdr:rowOff>157496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148623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63154</xdr:rowOff>
    </xdr:from>
    <xdr:to>
      <xdr:col>76</xdr:col>
      <xdr:colOff>165100</xdr:colOff>
      <xdr:row>57</xdr:row>
      <xdr:rowOff>164754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155881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56267</xdr:rowOff>
    </xdr:from>
    <xdr:to>
      <xdr:col>72</xdr:col>
      <xdr:colOff>38100</xdr:colOff>
      <xdr:row>58</xdr:row>
      <xdr:rowOff>157867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148994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9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28235</xdr:rowOff>
    </xdr:from>
    <xdr:to>
      <xdr:col>67</xdr:col>
      <xdr:colOff>101600</xdr:colOff>
      <xdr:row>58</xdr:row>
      <xdr:rowOff>129835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120962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110962</xdr:rowOff>
    </xdr:from>
    <xdr:to>
      <xdr:col>85</xdr:col>
      <xdr:colOff>127000</xdr:colOff>
      <xdr:row>78</xdr:row>
      <xdr:rowOff>130229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84062"/>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110962</xdr:rowOff>
    </xdr:from>
    <xdr:to>
      <xdr:col>81</xdr:col>
      <xdr:colOff>50800</xdr:colOff>
      <xdr:row>79</xdr:row>
      <xdr:rowOff>91585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84062"/>
          <a:ext cx="889000" cy="15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78305</xdr:rowOff>
    </xdr:from>
    <xdr:to>
      <xdr:col>76</xdr:col>
      <xdr:colOff>114300</xdr:colOff>
      <xdr:row>79</xdr:row>
      <xdr:rowOff>91585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22855"/>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78305</xdr:rowOff>
    </xdr:from>
    <xdr:to>
      <xdr:col>71</xdr:col>
      <xdr:colOff>177800</xdr:colOff>
      <xdr:row>79</xdr:row>
      <xdr:rowOff>97899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228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79429</xdr:rowOff>
    </xdr:from>
    <xdr:to>
      <xdr:col>85</xdr:col>
      <xdr:colOff>177800</xdr:colOff>
      <xdr:row>79</xdr:row>
      <xdr:rowOff>9579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5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57856</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60162</xdr:rowOff>
    </xdr:from>
    <xdr:to>
      <xdr:col>81</xdr:col>
      <xdr:colOff>101600</xdr:colOff>
      <xdr:row>78</xdr:row>
      <xdr:rowOff>161762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152889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5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40785</xdr:rowOff>
    </xdr:from>
    <xdr:to>
      <xdr:col>76</xdr:col>
      <xdr:colOff>165100</xdr:colOff>
      <xdr:row>79</xdr:row>
      <xdr:rowOff>142385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133512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6780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27505</xdr:rowOff>
    </xdr:from>
    <xdr:to>
      <xdr:col>72</xdr:col>
      <xdr:colOff>38100</xdr:colOff>
      <xdr:row>79</xdr:row>
      <xdr:rowOff>129105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120232</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6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47099</xdr:rowOff>
    </xdr:from>
    <xdr:to>
      <xdr:col>67</xdr:col>
      <xdr:colOff>101600</xdr:colOff>
      <xdr:row>79</xdr:row>
      <xdr:rowOff>148699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139826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4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163863</xdr:rowOff>
    </xdr:from>
    <xdr:to>
      <xdr:col>85</xdr:col>
      <xdr:colOff>127000</xdr:colOff>
      <xdr:row>95</xdr:row>
      <xdr:rowOff>12712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80163"/>
          <a:ext cx="8382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167635</xdr:rowOff>
    </xdr:from>
    <xdr:to>
      <xdr:col>81</xdr:col>
      <xdr:colOff>50800</xdr:colOff>
      <xdr:row>95</xdr:row>
      <xdr:rowOff>12712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283935"/>
          <a:ext cx="8890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167635</xdr:rowOff>
    </xdr:from>
    <xdr:to>
      <xdr:col>76</xdr:col>
      <xdr:colOff>114300</xdr:colOff>
      <xdr:row>95</xdr:row>
      <xdr:rowOff>12255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283935"/>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12255</xdr:rowOff>
    </xdr:from>
    <xdr:to>
      <xdr:col>71</xdr:col>
      <xdr:colOff>177800</xdr:colOff>
      <xdr:row>95</xdr:row>
      <xdr:rowOff>31710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300005"/>
          <a:ext cx="889000" cy="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113063</xdr:rowOff>
    </xdr:from>
    <xdr:to>
      <xdr:col>85</xdr:col>
      <xdr:colOff>177800</xdr:colOff>
      <xdr:row>95</xdr:row>
      <xdr:rowOff>43213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91490</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2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133362</xdr:rowOff>
    </xdr:from>
    <xdr:to>
      <xdr:col>81</xdr:col>
      <xdr:colOff>101600</xdr:colOff>
      <xdr:row>95</xdr:row>
      <xdr:rowOff>63512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54639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3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116835</xdr:rowOff>
    </xdr:from>
    <xdr:to>
      <xdr:col>76</xdr:col>
      <xdr:colOff>165100</xdr:colOff>
      <xdr:row>95</xdr:row>
      <xdr:rowOff>46985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38112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132905</xdr:rowOff>
    </xdr:from>
    <xdr:to>
      <xdr:col>72</xdr:col>
      <xdr:colOff>38100</xdr:colOff>
      <xdr:row>95</xdr:row>
      <xdr:rowOff>63055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2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54182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3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152360</xdr:rowOff>
    </xdr:from>
    <xdr:to>
      <xdr:col>67</xdr:col>
      <xdr:colOff>101600</xdr:colOff>
      <xdr:row>95</xdr:row>
      <xdr:rowOff>82510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2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73637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3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185,235</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17,632</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円の増加）となっており、類似団体平均を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2,826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物価高騰対策の一環として実施した定額減税補足給付金給付事業費（物価高騰対応）の皆増や、障害福祉サービス費の増加等に伴う障害者自立支援事業費の増加</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などが主な要因となっている。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43,882</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6,727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12,730</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三河国府跡の保存や活用に向けた土地購入費等で三河国府跡保存整備事業費の皆増や、工事の進捗に伴う三蔵子小学校校舎改修事業費の増加</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などが主な要因となっている。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55,105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4,679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円の増加）となっており、類似団体平均を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4,067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円下回っている。これは、人事院勧告に準じた給与改定等により、人件費の増加や、減債基金積立金の増加などが主な要因となっている。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44,334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3,635</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清掃工場長寿命化改修工事の完了に伴う清掃工場管理運営費の減少や、総合保健センター（仮称）整備事業の減少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などが主な要因となっている。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4,551</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5,375</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5,754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、強い農業づくり交付金事業費</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皆減</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などが主な要因となっている。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13,107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588</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3,851</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防災基金積立金の</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実質収支額は、継続的に黒字を確保している。実質単年度収支について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児童手当国庫負担金の増などにより、国庫支出金が増加したものの、障害者自立支援事業費の増や就学前教育・保育施設整備費補助金の皆増などにより、民生費が増加、三河国府跡保存整備事業費の皆増などにより、教育費が増加したことなどがあり、令和６年度については赤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財政調整基金は、中長期的な見通しのもとに決算余剰金を中心に積み立てるとともに、最低水準の取崩しに努めている。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一般会計等の実質赤字及び公営企業会計の資金不足は生じておらず、引き続き、連結実質赤字額は発生していない。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実質収支については、連結会計全体で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主な要因としては、児童手当国庫負担金の増などにより国庫支出金が増加するなどし、歳入が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3,185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百万円の増額決算であった一方で、障害者自立支援事業費の増などにより民生費が増加するなどし、歳出が、歳入以上の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百万円の増額決算となったことなどにより、一般会計で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1,156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百万円減少、職員給与費や医療材料費の高騰に伴い、現金及び預金が減少したことなどにより、病院事業会計で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百万円減少したことなどがあげられる。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また、標準財政規模比で、令和５年度決算と比較すると、一般会計で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ポイント、病院事業会計で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ポイント、水道事業会計で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ポイントそれぞれ黒字額が減少したことなどにより、全体では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26.42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83428448</v>
      </c>
      <c r="BO4" s="371"/>
      <c r="BP4" s="371"/>
      <c r="BQ4" s="371"/>
      <c r="BR4" s="371"/>
      <c r="BS4" s="371"/>
      <c r="BT4" s="371"/>
      <c r="BU4" s="372"/>
      <c r="BV4" s="370">
        <v>80243389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9.9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79562432</v>
      </c>
      <c r="BO5" s="408"/>
      <c r="BP5" s="408"/>
      <c r="BQ5" s="408"/>
      <c r="BR5" s="408"/>
      <c r="BS5" s="408"/>
      <c r="BT5" s="408"/>
      <c r="BU5" s="409"/>
      <c r="BV5" s="407">
        <v>75547343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86.1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3866016</v>
      </c>
      <c r="BO6" s="408"/>
      <c r="BP6" s="408"/>
      <c r="BQ6" s="408"/>
      <c r="BR6" s="408"/>
      <c r="BS6" s="408"/>
      <c r="BT6" s="408"/>
      <c r="BU6" s="409"/>
      <c r="BV6" s="407">
        <v>4696046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88.9</v>
      </c>
      <c r="CU6" s="445"/>
      <c r="CV6" s="445"/>
      <c r="CW6" s="445"/>
      <c r="CX6" s="445"/>
      <c r="CY6" s="445"/>
      <c r="CZ6" s="445"/>
      <c r="DA6" s="446"/>
      <c r="DB6" s="444">
        <v>86.1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850946</v>
      </c>
      <c r="BO7" s="408"/>
      <c r="BP7" s="408"/>
      <c r="BQ7" s="408"/>
      <c r="BR7" s="408"/>
      <c r="BS7" s="408"/>
      <c r="BT7" s="408"/>
      <c r="BU7" s="409"/>
      <c r="BV7" s="407">
        <v>525237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43144915</v>
      </c>
      <c r="CU7" s="408"/>
      <c r="CV7" s="408"/>
      <c r="CW7" s="408"/>
      <c r="CX7" s="408"/>
      <c r="CY7" s="408"/>
      <c r="CZ7" s="408"/>
      <c r="DA7" s="409"/>
      <c r="DB7" s="407">
        <v>42242230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3015070</v>
      </c>
      <c r="BO8" s="408"/>
      <c r="BP8" s="408"/>
      <c r="BQ8" s="408"/>
      <c r="BR8" s="408"/>
      <c r="BS8" s="408"/>
      <c r="BT8" s="408"/>
      <c r="BU8" s="409"/>
      <c r="BV8" s="407">
        <v>4170809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184661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-1155739</v>
      </c>
      <c r="BO9" s="408"/>
      <c r="BP9" s="408"/>
      <c r="BQ9" s="408"/>
      <c r="BR9" s="408"/>
      <c r="BS9" s="408"/>
      <c r="BT9" s="408"/>
      <c r="BU9" s="409"/>
      <c r="BV9" s="407">
        <v>206460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9.3000000000000007</v>
      </c>
      <c r="CU9" s="405"/>
      <c r="CV9" s="405"/>
      <c r="CW9" s="405"/>
      <c r="CX9" s="405"/>
      <c r="CY9" s="405"/>
      <c r="CZ9" s="405"/>
      <c r="DA9" s="406"/>
      <c r="DB9" s="404">
        <v>9.6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182436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2131032</v>
      </c>
      <c r="BO10" s="408"/>
      <c r="BP10" s="408"/>
      <c r="BQ10" s="408"/>
      <c r="BR10" s="408"/>
      <c r="BS10" s="408"/>
      <c r="BT10" s="408"/>
      <c r="BU10" s="409"/>
      <c r="BV10" s="407">
        <v>2008016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258780</v>
      </c>
      <c r="BO11" s="408"/>
      <c r="BP11" s="408"/>
      <c r="BQ11" s="408"/>
      <c r="BR11" s="408"/>
      <c r="BS11" s="408"/>
      <c r="BT11" s="408"/>
      <c r="BU11" s="409"/>
      <c r="BV11" s="407">
        <v>5850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185900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1358350</v>
      </c>
      <c r="BO12" s="408"/>
      <c r="BP12" s="408"/>
      <c r="BQ12" s="408"/>
      <c r="BR12" s="408"/>
      <c r="BS12" s="408"/>
      <c r="BT12" s="408"/>
      <c r="BU12" s="409"/>
      <c r="BV12" s="407">
        <v>1138007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177329</v>
      </c>
      <c r="S13" s="492"/>
      <c r="T13" s="492"/>
      <c r="U13" s="492"/>
      <c r="V13" s="493"/>
      <c r="W13" s="423" t="s">
        <v>131</v>
      </c>
      <c r="X13" s="424"/>
      <c r="Y13" s="424"/>
      <c r="Z13" s="424"/>
      <c r="AA13" s="424"/>
      <c r="AB13" s="414"/>
      <c r="AC13" s="458">
        <v>4701</v>
      </c>
      <c r="AD13" s="459"/>
      <c r="AE13" s="459"/>
      <c r="AF13" s="459"/>
      <c r="AG13" s="501"/>
      <c r="AH13" s="458">
        <v>4994</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-124277</v>
      </c>
      <c r="BO13" s="408"/>
      <c r="BP13" s="408"/>
      <c r="BQ13" s="408"/>
      <c r="BR13" s="408"/>
      <c r="BS13" s="408"/>
      <c r="BT13" s="408"/>
      <c r="BU13" s="409"/>
      <c r="BV13" s="407">
        <v>1082319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-0.6</v>
      </c>
      <c r="CU13" s="405"/>
      <c r="CV13" s="405"/>
      <c r="CW13" s="405"/>
      <c r="CX13" s="405"/>
      <c r="CY13" s="405"/>
      <c r="CZ13" s="405"/>
      <c r="DA13" s="406"/>
      <c r="DB13" s="404">
        <v>-0.9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186376</v>
      </c>
      <c r="S14" s="492"/>
      <c r="T14" s="492"/>
      <c r="U14" s="492"/>
      <c r="V14" s="493"/>
      <c r="W14" s="397"/>
      <c r="X14" s="398"/>
      <c r="Y14" s="398"/>
      <c r="Z14" s="398"/>
      <c r="AA14" s="398"/>
      <c r="AB14" s="387"/>
      <c r="AC14" s="494">
        <v>5</v>
      </c>
      <c r="AD14" s="495"/>
      <c r="AE14" s="495"/>
      <c r="AF14" s="495"/>
      <c r="AG14" s="496"/>
      <c r="AH14" s="494">
        <v>5.4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178293</v>
      </c>
      <c r="S15" s="492"/>
      <c r="T15" s="492"/>
      <c r="U15" s="492"/>
      <c r="V15" s="493"/>
      <c r="W15" s="423" t="s">
        <v>137</v>
      </c>
      <c r="X15" s="424"/>
      <c r="Y15" s="424"/>
      <c r="Z15" s="424"/>
      <c r="AA15" s="424"/>
      <c r="AB15" s="414"/>
      <c r="AC15" s="458">
        <v>36129</v>
      </c>
      <c r="AD15" s="459"/>
      <c r="AE15" s="459"/>
      <c r="AF15" s="459"/>
      <c r="AG15" s="501"/>
      <c r="AH15" s="458">
        <v>35100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27574400</v>
      </c>
      <c r="BO15" s="371"/>
      <c r="BP15" s="371"/>
      <c r="BQ15" s="371"/>
      <c r="BR15" s="371"/>
      <c r="BS15" s="371"/>
      <c r="BT15" s="371"/>
      <c r="BU15" s="372"/>
      <c r="BV15" s="370">
        <v>27087910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38.200000000000003</v>
      </c>
      <c r="AD16" s="495"/>
      <c r="AE16" s="495"/>
      <c r="AF16" s="495"/>
      <c r="AG16" s="496"/>
      <c r="AH16" s="494">
        <v>38.200000000000003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35536054</v>
      </c>
      <c r="BO16" s="408"/>
      <c r="BP16" s="408"/>
      <c r="BQ16" s="408"/>
      <c r="BR16" s="408"/>
      <c r="BS16" s="408"/>
      <c r="BT16" s="408"/>
      <c r="BU16" s="409"/>
      <c r="BV16" s="407">
        <v>34516289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53731</v>
      </c>
      <c r="AD17" s="459"/>
      <c r="AE17" s="459"/>
      <c r="AF17" s="459"/>
      <c r="AG17" s="501"/>
      <c r="AH17" s="458">
        <v>51740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34975836</v>
      </c>
      <c r="BO17" s="408"/>
      <c r="BP17" s="408"/>
      <c r="BQ17" s="408"/>
      <c r="BR17" s="408"/>
      <c r="BS17" s="408"/>
      <c r="BT17" s="408"/>
      <c r="BU17" s="409"/>
      <c r="BV17" s="407">
        <v>34331444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161.13999999999999</v>
      </c>
      <c r="M18" s="531"/>
      <c r="N18" s="531"/>
      <c r="O18" s="531"/>
      <c r="P18" s="531"/>
      <c r="Q18" s="531"/>
      <c r="R18" s="532"/>
      <c r="S18" s="532"/>
      <c r="T18" s="532"/>
      <c r="U18" s="532"/>
      <c r="V18" s="533"/>
      <c r="W18" s="425"/>
      <c r="X18" s="426"/>
      <c r="Y18" s="426"/>
      <c r="Z18" s="426"/>
      <c r="AA18" s="426"/>
      <c r="AB18" s="417"/>
      <c r="AC18" s="534">
        <v>56.8</v>
      </c>
      <c r="AD18" s="535"/>
      <c r="AE18" s="535"/>
      <c r="AF18" s="535"/>
      <c r="AG18" s="536"/>
      <c r="AH18" s="534">
        <v>56.3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39692467</v>
      </c>
      <c r="BO18" s="408"/>
      <c r="BP18" s="408"/>
      <c r="BQ18" s="408"/>
      <c r="BR18" s="408"/>
      <c r="BS18" s="408"/>
      <c r="BT18" s="408"/>
      <c r="BU18" s="409"/>
      <c r="BV18" s="407">
        <v>36465449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1146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56964940</v>
      </c>
      <c r="BO19" s="408"/>
      <c r="BP19" s="408"/>
      <c r="BQ19" s="408"/>
      <c r="BR19" s="408"/>
      <c r="BS19" s="408"/>
      <c r="BT19" s="408"/>
      <c r="BU19" s="409"/>
      <c r="BV19" s="407">
        <v>53565854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72220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36622968</v>
      </c>
      <c r="BO22" s="371"/>
      <c r="BP22" s="371"/>
      <c r="BQ22" s="371"/>
      <c r="BR22" s="371"/>
      <c r="BS22" s="371"/>
      <c r="BT22" s="371"/>
      <c r="BU22" s="372"/>
      <c r="BV22" s="370">
        <v>38366950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22115977</v>
      </c>
      <c r="BO23" s="408"/>
      <c r="BP23" s="408"/>
      <c r="BQ23" s="408"/>
      <c r="BR23" s="408"/>
      <c r="BS23" s="408"/>
      <c r="BT23" s="408"/>
      <c r="BU23" s="409"/>
      <c r="BV23" s="407">
        <v>23489242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10720</v>
      </c>
      <c r="R24" s="459"/>
      <c r="S24" s="459"/>
      <c r="T24" s="459"/>
      <c r="U24" s="459"/>
      <c r="V24" s="501"/>
      <c r="W24" s="553"/>
      <c r="X24" s="554"/>
      <c r="Y24" s="555"/>
      <c r="Z24" s="457" t="s">
        <v>162</v>
      </c>
      <c r="AA24" s="437"/>
      <c r="AB24" s="437"/>
      <c r="AC24" s="437"/>
      <c r="AD24" s="437"/>
      <c r="AE24" s="437"/>
      <c r="AF24" s="437"/>
      <c r="AG24" s="438"/>
      <c r="AH24" s="458">
        <v>1185</v>
      </c>
      <c r="AI24" s="459"/>
      <c r="AJ24" s="459"/>
      <c r="AK24" s="459"/>
      <c r="AL24" s="501"/>
      <c r="AM24" s="458">
        <v>3674685</v>
      </c>
      <c r="AN24" s="459"/>
      <c r="AO24" s="459"/>
      <c r="AP24" s="459"/>
      <c r="AQ24" s="459"/>
      <c r="AR24" s="501"/>
      <c r="AS24" s="458">
        <v>3101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30515190</v>
      </c>
      <c r="BO24" s="408"/>
      <c r="BP24" s="408"/>
      <c r="BQ24" s="408"/>
      <c r="BR24" s="408"/>
      <c r="BS24" s="408"/>
      <c r="BT24" s="408"/>
      <c r="BU24" s="409"/>
      <c r="BV24" s="407">
        <v>31065939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8760</v>
      </c>
      <c r="R25" s="459"/>
      <c r="S25" s="459"/>
      <c r="T25" s="459"/>
      <c r="U25" s="459"/>
      <c r="V25" s="501"/>
      <c r="W25" s="553"/>
      <c r="X25" s="554"/>
      <c r="Y25" s="555"/>
      <c r="Z25" s="457" t="s">
        <v>165</v>
      </c>
      <c r="AA25" s="437"/>
      <c r="AB25" s="437"/>
      <c r="AC25" s="437"/>
      <c r="AD25" s="437"/>
      <c r="AE25" s="437"/>
      <c r="AF25" s="437"/>
      <c r="AG25" s="438"/>
      <c r="AH25" s="458">
        <v>188</v>
      </c>
      <c r="AI25" s="459"/>
      <c r="AJ25" s="459"/>
      <c r="AK25" s="459"/>
      <c r="AL25" s="501"/>
      <c r="AM25" s="458">
        <v>581672</v>
      </c>
      <c r="AN25" s="459"/>
      <c r="AO25" s="459"/>
      <c r="AP25" s="459"/>
      <c r="AQ25" s="459"/>
      <c r="AR25" s="501"/>
      <c r="AS25" s="458">
        <v>3094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8945374</v>
      </c>
      <c r="BO25" s="371"/>
      <c r="BP25" s="371"/>
      <c r="BQ25" s="371"/>
      <c r="BR25" s="371"/>
      <c r="BS25" s="371"/>
      <c r="BT25" s="371"/>
      <c r="BU25" s="372"/>
      <c r="BV25" s="370">
        <v>3854579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7700</v>
      </c>
      <c r="R26" s="459"/>
      <c r="S26" s="459"/>
      <c r="T26" s="459"/>
      <c r="U26" s="459"/>
      <c r="V26" s="501"/>
      <c r="W26" s="553"/>
      <c r="X26" s="554"/>
      <c r="Y26" s="555"/>
      <c r="Z26" s="457" t="s">
        <v>168</v>
      </c>
      <c r="AA26" s="559"/>
      <c r="AB26" s="559"/>
      <c r="AC26" s="559"/>
      <c r="AD26" s="559"/>
      <c r="AE26" s="559"/>
      <c r="AF26" s="559"/>
      <c r="AG26" s="560"/>
      <c r="AH26" s="458">
        <v>50</v>
      </c>
      <c r="AI26" s="459"/>
      <c r="AJ26" s="459"/>
      <c r="AK26" s="459"/>
      <c r="AL26" s="501"/>
      <c r="AM26" s="458">
        <v>129200</v>
      </c>
      <c r="AN26" s="459"/>
      <c r="AO26" s="459"/>
      <c r="AP26" s="459"/>
      <c r="AQ26" s="459"/>
      <c r="AR26" s="501"/>
      <c r="AS26" s="458">
        <v>2584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5630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30219</v>
      </c>
      <c r="AN27" s="459"/>
      <c r="AO27" s="459"/>
      <c r="AP27" s="459"/>
      <c r="AQ27" s="459"/>
      <c r="AR27" s="501"/>
      <c r="AS27" s="458">
        <v>4317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830000</v>
      </c>
      <c r="BO27" s="527"/>
      <c r="BP27" s="527"/>
      <c r="BQ27" s="527"/>
      <c r="BR27" s="527"/>
      <c r="BS27" s="527"/>
      <c r="BT27" s="527"/>
      <c r="BU27" s="528"/>
      <c r="BV27" s="526">
        <v>830000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5130</v>
      </c>
      <c r="R28" s="459"/>
      <c r="S28" s="459"/>
      <c r="T28" s="459"/>
      <c r="U28" s="459"/>
      <c r="V28" s="501"/>
      <c r="W28" s="553"/>
      <c r="X28" s="554"/>
      <c r="Y28" s="555"/>
      <c r="Z28" s="457" t="s">
        <v>174</v>
      </c>
      <c r="AA28" s="437"/>
      <c r="AB28" s="437"/>
      <c r="AC28" s="437"/>
      <c r="AD28" s="437"/>
      <c r="AE28" s="437"/>
      <c r="AF28" s="437"/>
      <c r="AG28" s="438"/>
      <c r="AH28" s="458">
        <v>8</v>
      </c>
      <c r="AI28" s="459"/>
      <c r="AJ28" s="459"/>
      <c r="AK28" s="459"/>
      <c r="AL28" s="501"/>
      <c r="AM28" s="458">
        <v>19184</v>
      </c>
      <c r="AN28" s="459"/>
      <c r="AO28" s="459"/>
      <c r="AP28" s="459"/>
      <c r="AQ28" s="459"/>
      <c r="AR28" s="501"/>
      <c r="AS28" s="458">
        <v>2398</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10909027</v>
      </c>
      <c r="BO28" s="371"/>
      <c r="BP28" s="371"/>
      <c r="BQ28" s="371"/>
      <c r="BR28" s="371"/>
      <c r="BS28" s="371"/>
      <c r="BT28" s="371"/>
      <c r="BU28" s="372"/>
      <c r="BV28" s="370">
        <v>10136345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28</v>
      </c>
      <c r="M29" s="459"/>
      <c r="N29" s="459"/>
      <c r="O29" s="459"/>
      <c r="P29" s="501"/>
      <c r="Q29" s="458">
        <v>4800</v>
      </c>
      <c r="R29" s="459"/>
      <c r="S29" s="459"/>
      <c r="T29" s="459"/>
      <c r="U29" s="459"/>
      <c r="V29" s="501"/>
      <c r="W29" s="556"/>
      <c r="X29" s="557"/>
      <c r="Y29" s="558"/>
      <c r="Z29" s="457" t="s">
        <v>177</v>
      </c>
      <c r="AA29" s="437"/>
      <c r="AB29" s="437"/>
      <c r="AC29" s="437"/>
      <c r="AD29" s="437"/>
      <c r="AE29" s="437"/>
      <c r="AF29" s="437"/>
      <c r="AG29" s="438"/>
      <c r="AH29" s="458">
        <v>1200</v>
      </c>
      <c r="AI29" s="459"/>
      <c r="AJ29" s="459"/>
      <c r="AK29" s="459"/>
      <c r="AL29" s="501"/>
      <c r="AM29" s="458">
        <v>3724088</v>
      </c>
      <c r="AN29" s="459"/>
      <c r="AO29" s="459"/>
      <c r="AP29" s="459"/>
      <c r="AQ29" s="459"/>
      <c r="AR29" s="501"/>
      <c r="AS29" s="458">
        <v>3103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340342</v>
      </c>
      <c r="BO29" s="408"/>
      <c r="BP29" s="408"/>
      <c r="BQ29" s="408"/>
      <c r="BR29" s="408"/>
      <c r="BS29" s="408"/>
      <c r="BT29" s="408"/>
      <c r="BU29" s="409"/>
      <c r="BV29" s="407">
        <v>40226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11877707</v>
      </c>
      <c r="BO30" s="527"/>
      <c r="BP30" s="527"/>
      <c r="BQ30" s="527"/>
      <c r="BR30" s="527"/>
      <c r="BS30" s="527"/>
      <c r="BT30" s="527"/>
      <c r="BU30" s="528"/>
      <c r="BV30" s="526">
        <v>11853033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公共駐車場事業特別会計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東三河都市計画事業豊川西部土地区画整理事業特別会計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愛知県後期高齢者医療広域連合（一般会計）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豊川市国際交流協会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f t="shared" ref="BE35:BE43" si="1">IF(BG35="","",BE34+1)</f>
        <v>10</v>
      </c>
      <c r="BF35" s="597"/>
      <c r="BG35" s="598" t="str">
        <f>IF('各会計、関係団体の財政状況及び健全化判断比率'!B35="","",'各会計、関係団体の財政状況及び健全化判断比率'!B35)</f>
        <v>東三河都市計画事業豊川駅東土地区画整理事業特別会計</v>
      </c>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愛知県後期高齢者医療広域連合（後期高齢者医療特別会計）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豊川文化協会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東三河広域連合（一般会計）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豊川市土地開発公社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東三河広域連合（介護保険特別会計）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株式会社本宮</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8mCoTaCTesRW/hPhXMoAvB5NBTZ2lacUsviiSHaSo0oqFMQqTLZBhKBSfHQlD4t5R1ORbOrz3+Kd7QeMcde2Q==" saltValue="1/GwR0ZEIW30w4xZPk9X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9"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9.23</v>
      </c>
      <c r="G34" s="33">
        <v>11.68</v>
      </c>
      <c r="H34" s="33">
        <v>12.76</v>
      </c>
      <c r="I34" s="33">
        <v>12.22</v>
      </c>
      <c r="J34" s="34">
        <v>9.7799999999999994</v>
      </c>
      <c r="K34" s="22"/>
      <c r="L34" s="22"/>
      <c r="M34" s="22"/>
      <c r="N34" s="22"/>
      <c r="O34" s="22"/>
      <c r="P34" s="22"/>
    </row>
    <row r="35" spans="1:16" ht="39" customHeight="1" x14ac:dyDescent="0.15">
      <c r="A35" s="22"/>
      <c r="B35" s="35"/>
      <c r="C35" s="1145" t="s">
        <v>537</v>
      </c>
      <c r="D35" s="1146"/>
      <c r="E35" s="1147"/>
      <c r="F35" s="36">
        <v>7.24</v>
      </c>
      <c r="G35" s="37">
        <v>8.92</v>
      </c>
      <c r="H35" s="37">
        <v>9.6</v>
      </c>
      <c r="I35" s="37">
        <v>9.86</v>
      </c>
      <c r="J35" s="38">
        <v>6.98</v>
      </c>
      <c r="K35" s="22"/>
      <c r="L35" s="22"/>
      <c r="M35" s="22"/>
      <c r="N35" s="22"/>
      <c r="O35" s="22"/>
      <c r="P35" s="22"/>
    </row>
    <row r="36" spans="1:16" ht="39" customHeight="1" x14ac:dyDescent="0.15">
      <c r="A36" s="22"/>
      <c r="B36" s="35"/>
      <c r="C36" s="1145" t="s">
        <v>538</v>
      </c>
      <c r="D36" s="1146"/>
      <c r="E36" s="1147"/>
      <c r="F36" s="36">
        <v>6.46</v>
      </c>
      <c r="G36" s="37">
        <v>6.52</v>
      </c>
      <c r="H36" s="37">
        <v>6.49</v>
      </c>
      <c r="I36" s="37">
        <v>5.93</v>
      </c>
      <c r="J36" s="38">
        <v>5.39</v>
      </c>
      <c r="K36" s="22"/>
      <c r="L36" s="22"/>
      <c r="M36" s="22"/>
      <c r="N36" s="22"/>
      <c r="O36" s="22"/>
      <c r="P36" s="22"/>
    </row>
    <row r="37" spans="1:16" ht="39" customHeight="1" x14ac:dyDescent="0.15">
      <c r="A37" s="22"/>
      <c r="B37" s="35"/>
      <c r="C37" s="1145" t="s">
        <v>539</v>
      </c>
      <c r="D37" s="1146"/>
      <c r="E37" s="1147"/>
      <c r="F37" s="36">
        <v>1.0900000000000001</v>
      </c>
      <c r="G37" s="37">
        <v>1.48</v>
      </c>
      <c r="H37" s="37">
        <v>1.87</v>
      </c>
      <c r="I37" s="37">
        <v>1.86</v>
      </c>
      <c r="J37" s="38">
        <v>1.69</v>
      </c>
      <c r="K37" s="22"/>
      <c r="L37" s="22"/>
      <c r="M37" s="22"/>
      <c r="N37" s="22"/>
      <c r="O37" s="22"/>
      <c r="P37" s="22"/>
    </row>
    <row r="38" spans="1:16" ht="39" customHeight="1" x14ac:dyDescent="0.15">
      <c r="A38" s="22"/>
      <c r="B38" s="35"/>
      <c r="C38" s="1145" t="s">
        <v>540</v>
      </c>
      <c r="D38" s="1146"/>
      <c r="E38" s="1147"/>
      <c r="F38" s="36">
        <v>2.44</v>
      </c>
      <c r="G38" s="37">
        <v>2.4900000000000002</v>
      </c>
      <c r="H38" s="37">
        <v>2.3199999999999998</v>
      </c>
      <c r="I38" s="37">
        <v>1.72</v>
      </c>
      <c r="J38" s="38">
        <v>1.33</v>
      </c>
      <c r="K38" s="22"/>
      <c r="L38" s="22"/>
      <c r="M38" s="22"/>
      <c r="N38" s="22"/>
      <c r="O38" s="22"/>
      <c r="P38" s="22"/>
    </row>
    <row r="39" spans="1:16" ht="39" customHeight="1" x14ac:dyDescent="0.15">
      <c r="A39" s="22"/>
      <c r="B39" s="35"/>
      <c r="C39" s="1145" t="s">
        <v>541</v>
      </c>
      <c r="D39" s="1146"/>
      <c r="E39" s="1147"/>
      <c r="F39" s="36">
        <v>0.75</v>
      </c>
      <c r="G39" s="37">
        <v>0.7</v>
      </c>
      <c r="H39" s="37">
        <v>0.87</v>
      </c>
      <c r="I39" s="37">
        <v>0.82</v>
      </c>
      <c r="J39" s="38">
        <v>0.83</v>
      </c>
      <c r="K39" s="22"/>
      <c r="L39" s="22"/>
      <c r="M39" s="22"/>
      <c r="N39" s="22"/>
      <c r="O39" s="22"/>
      <c r="P39" s="22"/>
    </row>
    <row r="40" spans="1:16" ht="39" customHeight="1" x14ac:dyDescent="0.15">
      <c r="A40" s="22"/>
      <c r="B40" s="35"/>
      <c r="C40" s="1145" t="s">
        <v>542</v>
      </c>
      <c r="D40" s="1146"/>
      <c r="E40" s="1147"/>
      <c r="F40" s="36">
        <v>0.45</v>
      </c>
      <c r="G40" s="37">
        <v>0.41</v>
      </c>
      <c r="H40" s="37">
        <v>0.4</v>
      </c>
      <c r="I40" s="37">
        <v>0.44</v>
      </c>
      <c r="J40" s="38">
        <v>0.38</v>
      </c>
      <c r="K40" s="22"/>
      <c r="L40" s="22"/>
      <c r="M40" s="22"/>
      <c r="N40" s="22"/>
      <c r="O40" s="22"/>
      <c r="P40" s="22"/>
    </row>
    <row r="41" spans="1:16" ht="39" customHeight="1" x14ac:dyDescent="0.15">
      <c r="A41" s="22"/>
      <c r="B41" s="35"/>
      <c r="C41" s="1145" t="s">
        <v>543</v>
      </c>
      <c r="D41" s="1146"/>
      <c r="E41" s="1147"/>
      <c r="F41" s="36">
        <v>0.03</v>
      </c>
      <c r="G41" s="37">
        <v>0.04</v>
      </c>
      <c r="H41" s="37">
        <v>0.03</v>
      </c>
      <c r="I41" s="37">
        <v>0.05</v>
      </c>
      <c r="J41" s="38">
        <v>0.04</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0.06</v>
      </c>
      <c r="G43" s="42">
        <v>0.04</v>
      </c>
      <c r="H43" s="42">
        <v>0.06</v>
      </c>
      <c r="I43" s="42">
        <v>0.04</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tNftpwcvdpztpSb0c/rgVwKIf9MJz4gk6RCekGj1abIl+13LLhqJorfd4u5fykbc/GhjxB8D8qse7vApm1VcA==" saltValue="R2IPcFSrdKj5aG6k0OkD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5085</v>
      </c>
      <c r="L45" s="60">
        <v>5164</v>
      </c>
      <c r="M45" s="60">
        <v>5368</v>
      </c>
      <c r="N45" s="60">
        <v>5223</v>
      </c>
      <c r="O45" s="61">
        <v>5122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1019</v>
      </c>
      <c r="L48" s="64">
        <v>1039</v>
      </c>
      <c r="M48" s="64">
        <v>1153</v>
      </c>
      <c r="N48" s="64">
        <v>1109</v>
      </c>
      <c r="O48" s="65">
        <v>1098</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179</v>
      </c>
      <c r="L50" s="64">
        <v>160</v>
      </c>
      <c r="M50" s="64">
        <v>212</v>
      </c>
      <c r="N50" s="64">
        <v>239</v>
      </c>
      <c r="O50" s="65">
        <v>237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6397</v>
      </c>
      <c r="L52" s="64">
        <v>6926</v>
      </c>
      <c r="M52" s="64">
        <v>6946</v>
      </c>
      <c r="N52" s="64">
        <v>6870</v>
      </c>
      <c r="O52" s="65">
        <v>6655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-114</v>
      </c>
      <c r="L53" s="69">
        <v>-563</v>
      </c>
      <c r="M53" s="69">
        <v>-213</v>
      </c>
      <c r="N53" s="69">
        <v>-299</v>
      </c>
      <c r="O53" s="70">
        <v>-198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490</v>
      </c>
      <c r="L58" s="84" t="s">
        <v>490</v>
      </c>
      <c r="M58" s="84" t="s">
        <v>490</v>
      </c>
      <c r="N58" s="84" t="s">
        <v>490</v>
      </c>
      <c r="O58" s="85" t="s">
        <v>490</v>
      </c>
    </row>
    <row r="59" spans="1:21" ht="31.5" customHeight="1" x14ac:dyDescent="0.15">
      <c r="B59" s="1171"/>
      <c r="C59" s="1172"/>
      <c r="D59" s="1178" t="s">
        <v>26</v>
      </c>
      <c r="E59" s="1179"/>
      <c r="F59" s="1179"/>
      <c r="G59" s="1179"/>
      <c r="H59" s="1179"/>
      <c r="I59" s="1179"/>
      <c r="J59" s="1180"/>
      <c r="K59" s="86" t="s">
        <v>490</v>
      </c>
      <c r="L59" s="87" t="s">
        <v>490</v>
      </c>
      <c r="M59" s="87" t="s">
        <v>490</v>
      </c>
      <c r="N59" s="87" t="s">
        <v>490</v>
      </c>
      <c r="O59" s="88" t="s">
        <v>490</v>
      </c>
    </row>
    <row r="60" spans="1:21" ht="31.5" customHeight="1" thickBot="1" x14ac:dyDescent="0.2">
      <c r="B60" s="1173"/>
      <c r="C60" s="1174"/>
      <c r="D60" s="1181" t="s">
        <v>27</v>
      </c>
      <c r="E60" s="1182"/>
      <c r="F60" s="1182"/>
      <c r="G60" s="1182"/>
      <c r="H60" s="1182"/>
      <c r="I60" s="1182"/>
      <c r="J60" s="1183"/>
      <c r="K60" s="89" t="s">
        <v>490</v>
      </c>
      <c r="L60" s="90" t="s">
        <v>490</v>
      </c>
      <c r="M60" s="90" t="s">
        <v>490</v>
      </c>
      <c r="N60" s="90" t="s">
        <v>490</v>
      </c>
      <c r="O60" s="91" t="s">
        <v>490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BGewa/GlTZNVhSUT2+TMYpPBPocCo7G5RDJc7Fg5k+TZwhtfGnli4zitn5LjxaTU+kcbubC6uxkqzPG0+TAgA==" saltValue="t2j3dXOvrTwHI0uWaE4K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39975</v>
      </c>
      <c r="J41" s="344">
        <v>39048</v>
      </c>
      <c r="K41" s="344">
        <v>39015</v>
      </c>
      <c r="L41" s="344">
        <v>38367</v>
      </c>
      <c r="M41" s="345">
        <v>36623</v>
      </c>
    </row>
    <row r="42" spans="2:13" ht="27.75" customHeight="1" x14ac:dyDescent="0.15">
      <c r="B42" s="1186"/>
      <c r="C42" s="1187"/>
      <c r="D42" s="106"/>
      <c r="E42" s="1192" t="s">
        <v>32</v>
      </c>
      <c r="F42" s="1192"/>
      <c r="G42" s="1192"/>
      <c r="H42" s="1193"/>
      <c r="I42" s="346">
        <v>1094</v>
      </c>
      <c r="J42" s="347">
        <v>933</v>
      </c>
      <c r="K42" s="347">
        <v>811</v>
      </c>
      <c r="L42" s="347">
        <v>613</v>
      </c>
      <c r="M42" s="348">
        <v>464</v>
      </c>
    </row>
    <row r="43" spans="2:13" ht="27.75" customHeight="1" x14ac:dyDescent="0.15">
      <c r="B43" s="1186"/>
      <c r="C43" s="1187"/>
      <c r="D43" s="106"/>
      <c r="E43" s="1192" t="s">
        <v>33</v>
      </c>
      <c r="F43" s="1192"/>
      <c r="G43" s="1192"/>
      <c r="H43" s="1193"/>
      <c r="I43" s="346">
        <v>16011</v>
      </c>
      <c r="J43" s="347">
        <v>14186</v>
      </c>
      <c r="K43" s="347">
        <v>13430</v>
      </c>
      <c r="L43" s="347">
        <v>12435</v>
      </c>
      <c r="M43" s="348">
        <v>11885</v>
      </c>
    </row>
    <row r="44" spans="2:13" ht="27.75" customHeight="1" x14ac:dyDescent="0.15">
      <c r="B44" s="1186"/>
      <c r="C44" s="1187"/>
      <c r="D44" s="106"/>
      <c r="E44" s="1192" t="s">
        <v>34</v>
      </c>
      <c r="F44" s="1192"/>
      <c r="G44" s="1192"/>
      <c r="H44" s="1193"/>
      <c r="I44" s="346" t="s">
        <v>490</v>
      </c>
      <c r="J44" s="347" t="s">
        <v>490</v>
      </c>
      <c r="K44" s="347" t="s">
        <v>490</v>
      </c>
      <c r="L44" s="347" t="s">
        <v>490</v>
      </c>
      <c r="M44" s="348" t="s">
        <v>490</v>
      </c>
    </row>
    <row r="45" spans="2:13" ht="27.75" customHeight="1" x14ac:dyDescent="0.15">
      <c r="B45" s="1186"/>
      <c r="C45" s="1187"/>
      <c r="D45" s="106"/>
      <c r="E45" s="1192" t="s">
        <v>35</v>
      </c>
      <c r="F45" s="1192"/>
      <c r="G45" s="1192"/>
      <c r="H45" s="1193"/>
      <c r="I45" s="346">
        <v>7244</v>
      </c>
      <c r="J45" s="347">
        <v>7354</v>
      </c>
      <c r="K45" s="347">
        <v>7370</v>
      </c>
      <c r="L45" s="347">
        <v>7715</v>
      </c>
      <c r="M45" s="348">
        <v>7866</v>
      </c>
    </row>
    <row r="46" spans="2:13" ht="27.75" customHeight="1" x14ac:dyDescent="0.15">
      <c r="B46" s="1186"/>
      <c r="C46" s="1187"/>
      <c r="D46" s="107"/>
      <c r="E46" s="1192" t="s">
        <v>36</v>
      </c>
      <c r="F46" s="1192"/>
      <c r="G46" s="1192"/>
      <c r="H46" s="1193"/>
      <c r="I46" s="346">
        <v>3114</v>
      </c>
      <c r="J46" s="347">
        <v>2024</v>
      </c>
      <c r="K46" s="347">
        <v>2015</v>
      </c>
      <c r="L46" s="347">
        <v>1719</v>
      </c>
      <c r="M46" s="348">
        <v>1650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17114</v>
      </c>
      <c r="J50" s="347">
        <v>18077</v>
      </c>
      <c r="K50" s="347">
        <v>19727</v>
      </c>
      <c r="L50" s="347">
        <v>21562</v>
      </c>
      <c r="M50" s="348">
        <v>22501</v>
      </c>
    </row>
    <row r="51" spans="2:13" ht="27.75" customHeight="1" x14ac:dyDescent="0.15">
      <c r="B51" s="1186"/>
      <c r="C51" s="1187"/>
      <c r="D51" s="106"/>
      <c r="E51" s="1192" t="s">
        <v>42</v>
      </c>
      <c r="F51" s="1192"/>
      <c r="G51" s="1192"/>
      <c r="H51" s="1193"/>
      <c r="I51" s="346">
        <v>13428</v>
      </c>
      <c r="J51" s="347">
        <v>11928</v>
      </c>
      <c r="K51" s="347">
        <v>11977</v>
      </c>
      <c r="L51" s="347">
        <v>12972</v>
      </c>
      <c r="M51" s="348">
        <v>12597</v>
      </c>
    </row>
    <row r="52" spans="2:13" ht="27.75" customHeight="1" x14ac:dyDescent="0.15">
      <c r="B52" s="1188"/>
      <c r="C52" s="1189"/>
      <c r="D52" s="106"/>
      <c r="E52" s="1192" t="s">
        <v>43</v>
      </c>
      <c r="F52" s="1192"/>
      <c r="G52" s="1192"/>
      <c r="H52" s="1193"/>
      <c r="I52" s="346">
        <v>61371</v>
      </c>
      <c r="J52" s="347">
        <v>59735</v>
      </c>
      <c r="K52" s="347">
        <v>60548</v>
      </c>
      <c r="L52" s="347">
        <v>59420</v>
      </c>
      <c r="M52" s="348">
        <v>56769</v>
      </c>
    </row>
    <row r="53" spans="2:13" ht="27.75" customHeight="1" thickBot="1" x14ac:dyDescent="0.2">
      <c r="B53" s="1199" t="s">
        <v>19</v>
      </c>
      <c r="C53" s="1200"/>
      <c r="D53" s="110"/>
      <c r="E53" s="1201" t="s">
        <v>44</v>
      </c>
      <c r="F53" s="1201"/>
      <c r="G53" s="1201"/>
      <c r="H53" s="1202"/>
      <c r="I53" s="349">
        <v>-24475</v>
      </c>
      <c r="J53" s="350">
        <v>-26196</v>
      </c>
      <c r="K53" s="350">
        <v>-29611</v>
      </c>
      <c r="L53" s="350">
        <v>-33105</v>
      </c>
      <c r="M53" s="351">
        <v>-33380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xNCkbMapMFjLmoBN8HJO6kByDlVBrSD9fhcf7k8UxYZqwAxB4zbv2tXkVEPFGzFVqDa2MXJQp81WvgUmlDCaw==" saltValue="R+ZBV6xGZXQ/syyg1Ek1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9266</v>
      </c>
      <c r="G55" s="352">
        <v>10136</v>
      </c>
      <c r="H55" s="353">
        <v>10909</v>
      </c>
    </row>
    <row r="56" spans="2:8" ht="52.5" customHeight="1" x14ac:dyDescent="0.15">
      <c r="B56" s="122"/>
      <c r="C56" s="1213" t="s">
        <v>47</v>
      </c>
      <c r="D56" s="1213"/>
      <c r="E56" s="1214"/>
      <c r="F56" s="354">
        <v>40</v>
      </c>
      <c r="G56" s="354">
        <v>40</v>
      </c>
      <c r="H56" s="355">
        <v>340</v>
      </c>
    </row>
    <row r="57" spans="2:8" ht="53.25" customHeight="1" x14ac:dyDescent="0.15">
      <c r="B57" s="122"/>
      <c r="C57" s="1215" t="s">
        <v>48</v>
      </c>
      <c r="D57" s="1215"/>
      <c r="E57" s="1216"/>
      <c r="F57" s="356">
        <v>10908</v>
      </c>
      <c r="G57" s="356">
        <v>11853</v>
      </c>
      <c r="H57" s="357">
        <v>11878</v>
      </c>
    </row>
    <row r="58" spans="2:8" ht="45.75" customHeight="1" x14ac:dyDescent="0.15">
      <c r="B58" s="123"/>
      <c r="C58" s="1203" t="s">
        <v>551</v>
      </c>
      <c r="D58" s="1204"/>
      <c r="E58" s="1205"/>
      <c r="F58" s="358">
        <v>4544</v>
      </c>
      <c r="G58" s="358">
        <v>5083</v>
      </c>
      <c r="H58" s="359">
        <v>4982</v>
      </c>
    </row>
    <row r="59" spans="2:8" ht="45.75" customHeight="1" x14ac:dyDescent="0.15">
      <c r="B59" s="123"/>
      <c r="C59" s="1203" t="s">
        <v>554</v>
      </c>
      <c r="D59" s="1204"/>
      <c r="E59" s="1205"/>
      <c r="F59" s="358">
        <v>2310</v>
      </c>
      <c r="G59" s="358">
        <v>2312</v>
      </c>
      <c r="H59" s="359">
        <v>2317</v>
      </c>
    </row>
    <row r="60" spans="2:8" ht="45.75" customHeight="1" x14ac:dyDescent="0.15">
      <c r="B60" s="123"/>
      <c r="C60" s="1203" t="s">
        <v>552</v>
      </c>
      <c r="D60" s="1204"/>
      <c r="E60" s="1205"/>
      <c r="F60" s="358">
        <v>2003</v>
      </c>
      <c r="G60" s="358">
        <v>2003</v>
      </c>
      <c r="H60" s="359">
        <v>2153</v>
      </c>
    </row>
    <row r="61" spans="2:8" ht="45.75" customHeight="1" x14ac:dyDescent="0.15">
      <c r="B61" s="123"/>
      <c r="C61" s="1203" t="s">
        <v>555</v>
      </c>
      <c r="D61" s="1204"/>
      <c r="E61" s="1205"/>
      <c r="F61" s="358">
        <v>737</v>
      </c>
      <c r="G61" s="358">
        <v>687</v>
      </c>
      <c r="H61" s="359">
        <v>643</v>
      </c>
    </row>
    <row r="62" spans="2:8" ht="45.75" customHeight="1" thickBot="1" x14ac:dyDescent="0.2">
      <c r="B62" s="124"/>
      <c r="C62" s="1206" t="s">
        <v>553</v>
      </c>
      <c r="D62" s="1207"/>
      <c r="E62" s="1208"/>
      <c r="F62" s="360">
        <v>201</v>
      </c>
      <c r="G62" s="360">
        <v>297</v>
      </c>
      <c r="H62" s="361">
        <v>398</v>
      </c>
    </row>
    <row r="63" spans="2:8" ht="52.5" customHeight="1" thickBot="1" x14ac:dyDescent="0.2">
      <c r="B63" s="125"/>
      <c r="C63" s="1209" t="s">
        <v>49</v>
      </c>
      <c r="D63" s="1209"/>
      <c r="E63" s="1210"/>
      <c r="F63" s="362">
        <v>20215</v>
      </c>
      <c r="G63" s="362">
        <v>22030</v>
      </c>
      <c r="H63" s="363">
        <v>23127</v>
      </c>
    </row>
    <row r="64" spans="2:8" x14ac:dyDescent="0.15"/>
  </sheetData>
  <sheetProtection algorithmName="SHA-512" hashValue="AM6J6eW4jejz2rz/+9uPl4kXWeG4LOB3W0eO+DB9pR8Ws1kXOMgNv44+x4Tk1e40CBtMzNai9U5JUa0KAQPtCw==" saltValue="la+0I8Br+cdNZ/E2SQHb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46512</v>
      </c>
      <c r="E3" s="144"/>
      <c r="F3" s="145">
        <v>60285</v>
      </c>
      <c r="G3" s="146"/>
      <c r="H3" s="147"/>
    </row>
    <row r="4" spans="1:8" x14ac:dyDescent="0.15">
      <c r="A4" s="148"/>
      <c r="B4" s="149"/>
      <c r="C4" s="150"/>
      <c r="D4" s="151">
        <v>25405</v>
      </c>
      <c r="E4" s="152"/>
      <c r="F4" s="153">
        <v>36445</v>
      </c>
      <c r="G4" s="154"/>
      <c r="H4" s="155"/>
    </row>
    <row r="5" spans="1:8" x14ac:dyDescent="0.15">
      <c r="A5" s="136" t="s">
        <v>523</v>
      </c>
      <c r="B5" s="141"/>
      <c r="C5" s="142"/>
      <c r="D5" s="143">
        <v>50317</v>
      </c>
      <c r="E5" s="144"/>
      <c r="F5" s="145">
        <v>52714</v>
      </c>
      <c r="G5" s="146"/>
      <c r="H5" s="147"/>
    </row>
    <row r="6" spans="1:8" x14ac:dyDescent="0.15">
      <c r="A6" s="148"/>
      <c r="B6" s="149"/>
      <c r="C6" s="150"/>
      <c r="D6" s="151">
        <v>34364</v>
      </c>
      <c r="E6" s="152"/>
      <c r="F6" s="153">
        <v>29032</v>
      </c>
      <c r="G6" s="154"/>
      <c r="H6" s="155"/>
    </row>
    <row r="7" spans="1:8" x14ac:dyDescent="0.15">
      <c r="A7" s="136" t="s">
        <v>524</v>
      </c>
      <c r="B7" s="141"/>
      <c r="C7" s="142"/>
      <c r="D7" s="143">
        <v>57193</v>
      </c>
      <c r="E7" s="144"/>
      <c r="F7" s="145">
        <v>46001</v>
      </c>
      <c r="G7" s="146"/>
      <c r="H7" s="147"/>
    </row>
    <row r="8" spans="1:8" x14ac:dyDescent="0.15">
      <c r="A8" s="148"/>
      <c r="B8" s="149"/>
      <c r="C8" s="150"/>
      <c r="D8" s="151">
        <v>37169</v>
      </c>
      <c r="E8" s="152"/>
      <c r="F8" s="153">
        <v>27974</v>
      </c>
      <c r="G8" s="154"/>
      <c r="H8" s="155"/>
    </row>
    <row r="9" spans="1:8" x14ac:dyDescent="0.15">
      <c r="A9" s="136" t="s">
        <v>525</v>
      </c>
      <c r="B9" s="141"/>
      <c r="C9" s="142"/>
      <c r="D9" s="143">
        <v>58918</v>
      </c>
      <c r="E9" s="144"/>
      <c r="F9" s="145">
        <v>52878</v>
      </c>
      <c r="G9" s="146"/>
      <c r="H9" s="147"/>
    </row>
    <row r="10" spans="1:8" x14ac:dyDescent="0.15">
      <c r="A10" s="148"/>
      <c r="B10" s="149"/>
      <c r="C10" s="150"/>
      <c r="D10" s="151">
        <v>35273</v>
      </c>
      <c r="E10" s="152"/>
      <c r="F10" s="153">
        <v>32136</v>
      </c>
      <c r="G10" s="154"/>
      <c r="H10" s="155"/>
    </row>
    <row r="11" spans="1:8" x14ac:dyDescent="0.15">
      <c r="A11" s="136" t="s">
        <v>526</v>
      </c>
      <c r="B11" s="141"/>
      <c r="C11" s="142"/>
      <c r="D11" s="143">
        <v>53497</v>
      </c>
      <c r="E11" s="144"/>
      <c r="F11" s="145">
        <v>57911</v>
      </c>
      <c r="G11" s="146"/>
      <c r="H11" s="147"/>
    </row>
    <row r="12" spans="1:8" x14ac:dyDescent="0.15">
      <c r="A12" s="148"/>
      <c r="B12" s="149"/>
      <c r="C12" s="156"/>
      <c r="D12" s="151">
        <v>33523</v>
      </c>
      <c r="E12" s="152"/>
      <c r="F12" s="153">
        <v>35132</v>
      </c>
      <c r="G12" s="154"/>
      <c r="H12" s="155"/>
    </row>
    <row r="13" spans="1:8" x14ac:dyDescent="0.15">
      <c r="A13" s="136"/>
      <c r="B13" s="141"/>
      <c r="C13" s="157"/>
      <c r="D13" s="158">
        <v>53287</v>
      </c>
      <c r="E13" s="159"/>
      <c r="F13" s="160">
        <v>53958</v>
      </c>
      <c r="G13" s="161"/>
      <c r="H13" s="147"/>
    </row>
    <row r="14" spans="1:8" x14ac:dyDescent="0.15">
      <c r="A14" s="148"/>
      <c r="B14" s="149"/>
      <c r="C14" s="150"/>
      <c r="D14" s="151">
        <v>33147</v>
      </c>
      <c r="E14" s="152"/>
      <c r="F14" s="153">
        <v>32144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7.24</v>
      </c>
      <c r="C19" s="162">
        <f>ROUND(VALUE(SUBSTITUTE(実質収支比率等に係る経年分析!G$48,"▲","-")),2)</f>
        <v>8.92</v>
      </c>
      <c r="D19" s="162">
        <f>ROUND(VALUE(SUBSTITUTE(実質収支比率等に係る経年分析!H$48,"▲","-")),2)</f>
        <v>9.61</v>
      </c>
      <c r="E19" s="162">
        <f>ROUND(VALUE(SUBSTITUTE(実質収支比率等に係る経年分析!I$48,"▲","-")),2)</f>
        <v>9.8699999999999992</v>
      </c>
      <c r="F19" s="162">
        <f>ROUND(VALUE(SUBSTITUTE(実質収支比率等に係る経年分析!J$48,"▲","-")),2)</f>
        <v>6.99</v>
      </c>
    </row>
    <row r="20" spans="1:11" x14ac:dyDescent="0.15">
      <c r="A20" s="162" t="s">
        <v>53</v>
      </c>
      <c r="B20" s="162">
        <f>ROUND(VALUE(SUBSTITUTE(実質収支比率等に係る経年分析!F$47,"▲","-")),2)</f>
        <v>18.84</v>
      </c>
      <c r="C20" s="162">
        <f>ROUND(VALUE(SUBSTITUTE(実質収支比率等に係る経年分析!G$47,"▲","-")),2)</f>
        <v>19.12</v>
      </c>
      <c r="D20" s="162">
        <f>ROUND(VALUE(SUBSTITUTE(実質収支比率等に係る経年分析!H$47,"▲","-")),2)</f>
        <v>22.47</v>
      </c>
      <c r="E20" s="162">
        <f>ROUND(VALUE(SUBSTITUTE(実質収支比率等に係る経年分析!I$47,"▲","-")),2)</f>
        <v>24</v>
      </c>
      <c r="F20" s="162">
        <f>ROUND(VALUE(SUBSTITUTE(実質収支比率等に係る経年分析!J$47,"▲","-")),2)</f>
        <v>25.28</v>
      </c>
    </row>
    <row r="21" spans="1:11" x14ac:dyDescent="0.15">
      <c r="A21" s="162" t="s">
        <v>54</v>
      </c>
      <c r="B21" s="162">
        <f>IF(ISNUMBER(VALUE(SUBSTITUTE(実質収支比率等に係る経年分析!F$49,"▲","-"))),ROUND(VALUE(SUBSTITUTE(実質収支比率等に係る経年分析!F$49,"▲","-")),2),NA())</f>
        <v>-2.7</v>
      </c>
      <c r="C21" s="162">
        <f>IF(ISNUMBER(VALUE(SUBSTITUTE(実質収支比率等に係る経年分析!G$49,"▲","-"))),ROUND(VALUE(SUBSTITUTE(実質収支比率等に係る経年分析!G$49,"▲","-")),2),NA())</f>
        <v>3.52</v>
      </c>
      <c r="D21" s="162">
        <f>IF(ISNUMBER(VALUE(SUBSTITUTE(実質収支比率等に係る経年分析!H$49,"▲","-"))),ROUND(VALUE(SUBSTITUTE(実質収支比率等に係る経年分析!H$49,"▲","-")),2),NA())</f>
        <v>3.38</v>
      </c>
      <c r="E21" s="162">
        <f>IF(ISNUMBER(VALUE(SUBSTITUTE(実質収支比率等に係る経年分析!I$49,"▲","-"))),ROUND(VALUE(SUBSTITUTE(実質収支比率等に係る経年分析!I$49,"▲","-")),2),NA())</f>
        <v>2.56</v>
      </c>
      <c r="F21" s="162">
        <f>IF(ISNUMBER(VALUE(SUBSTITUTE(実質収支比率等に係る経年分析!J$49,"▲","-"))),ROUND(VALUE(SUBSTITUTE(実質収支比率等に係る経年分析!J$49,"▲","-")),2),NA())</f>
        <v>-0.28999999999999998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東三河都市計画事業豊川駅東土地区画整理事業特別会計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0.38</v>
      </c>
    </row>
    <row r="31" spans="1:11" x14ac:dyDescent="0.15">
      <c r="A31" s="163" t="str">
        <f>IF(連結実質赤字比率に係る赤字・黒字の構成分析!C$39="",NA(),連結実質赤字比率に係る赤字・黒字の構成分析!C$39)</f>
        <v>東三河都市計画事業豊川西部土地区画整理事業特別会計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0.83</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2.4900000000000002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2.3199999999999998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1.0900000000000001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1.69</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6.49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5.39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6.98</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9.23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9.7799999999999994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6397</v>
      </c>
      <c r="E42" s="164"/>
      <c r="F42" s="164"/>
      <c r="G42" s="164">
        <f>'実質公債費比率（分子）の構造'!L$52</f>
        <v>6926</v>
      </c>
      <c r="H42" s="164"/>
      <c r="I42" s="164"/>
      <c r="J42" s="164">
        <f>'実質公債費比率（分子）の構造'!M$52</f>
        <v>6946</v>
      </c>
      <c r="K42" s="164"/>
      <c r="L42" s="164"/>
      <c r="M42" s="164">
        <f>'実質公債費比率（分子）の構造'!N$52</f>
        <v>6870</v>
      </c>
      <c r="N42" s="164"/>
      <c r="O42" s="164"/>
      <c r="P42" s="164">
        <f>'実質公債費比率（分子）の構造'!O$52</f>
        <v>6655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179</v>
      </c>
      <c r="C44" s="164"/>
      <c r="D44" s="164"/>
      <c r="E44" s="164">
        <f>'実質公債費比率（分子）の構造'!L$50</f>
        <v>160</v>
      </c>
      <c r="F44" s="164"/>
      <c r="G44" s="164"/>
      <c r="H44" s="164">
        <f>'実質公債費比率（分子）の構造'!M$50</f>
        <v>212</v>
      </c>
      <c r="I44" s="164"/>
      <c r="J44" s="164"/>
      <c r="K44" s="164">
        <f>'実質公債費比率（分子）の構造'!N$50</f>
        <v>239</v>
      </c>
      <c r="L44" s="164"/>
      <c r="M44" s="164"/>
      <c r="N44" s="164">
        <f>'実質公債費比率（分子）の構造'!O$50</f>
        <v>237</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1019</v>
      </c>
      <c r="C46" s="164"/>
      <c r="D46" s="164"/>
      <c r="E46" s="164">
        <f>'実質公債費比率（分子）の構造'!L$48</f>
        <v>1039</v>
      </c>
      <c r="F46" s="164"/>
      <c r="G46" s="164"/>
      <c r="H46" s="164">
        <f>'実質公債費比率（分子）の構造'!M$48</f>
        <v>1153</v>
      </c>
      <c r="I46" s="164"/>
      <c r="J46" s="164"/>
      <c r="K46" s="164">
        <f>'実質公債費比率（分子）の構造'!N$48</f>
        <v>1109</v>
      </c>
      <c r="L46" s="164"/>
      <c r="M46" s="164"/>
      <c r="N46" s="164">
        <f>'実質公債費比率（分子）の構造'!O$48</f>
        <v>1098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5085</v>
      </c>
      <c r="C49" s="164"/>
      <c r="D49" s="164"/>
      <c r="E49" s="164">
        <f>'実質公債費比率（分子）の構造'!L$45</f>
        <v>5164</v>
      </c>
      <c r="F49" s="164"/>
      <c r="G49" s="164"/>
      <c r="H49" s="164">
        <f>'実質公債費比率（分子）の構造'!M$45</f>
        <v>5368</v>
      </c>
      <c r="I49" s="164"/>
      <c r="J49" s="164"/>
      <c r="K49" s="164">
        <f>'実質公債費比率（分子）の構造'!N$45</f>
        <v>5223</v>
      </c>
      <c r="L49" s="164"/>
      <c r="M49" s="164"/>
      <c r="N49" s="164">
        <f>'実質公債費比率（分子）の構造'!O$45</f>
        <v>5122</v>
      </c>
      <c r="O49" s="164"/>
      <c r="P49" s="164"/>
    </row>
    <row r="50" spans="1:16" x14ac:dyDescent="0.15">
      <c r="A50" s="164" t="s">
        <v>67</v>
      </c>
      <c r="B50" s="164" t="e">
        <f>NA()</f>
        <v>#N/A</v>
      </c>
      <c r="C50" s="164">
        <f>IF(ISNUMBER('実質公債費比率（分子）の構造'!K$53),'実質公債費比率（分子）の構造'!K$53,NA())</f>
        <v>-114</v>
      </c>
      <c r="D50" s="164" t="e">
        <f>NA()</f>
        <v>#N/A</v>
      </c>
      <c r="E50" s="164" t="e">
        <f>NA()</f>
        <v>#N/A</v>
      </c>
      <c r="F50" s="164">
        <f>IF(ISNUMBER('実質公債費比率（分子）の構造'!L$53),'実質公債費比率（分子）の構造'!L$53,NA())</f>
        <v>-563</v>
      </c>
      <c r="G50" s="164" t="e">
        <f>NA()</f>
        <v>#N/A</v>
      </c>
      <c r="H50" s="164" t="e">
        <f>NA()</f>
        <v>#N/A</v>
      </c>
      <c r="I50" s="164">
        <f>IF(ISNUMBER('実質公債費比率（分子）の構造'!M$53),'実質公債費比率（分子）の構造'!M$53,NA())</f>
        <v>-213</v>
      </c>
      <c r="J50" s="164" t="e">
        <f>NA()</f>
        <v>#N/A</v>
      </c>
      <c r="K50" s="164" t="e">
        <f>NA()</f>
        <v>#N/A</v>
      </c>
      <c r="L50" s="164">
        <f>IF(ISNUMBER('実質公債費比率（分子）の構造'!N$53),'実質公債費比率（分子）の構造'!N$53,NA())</f>
        <v>-299</v>
      </c>
      <c r="M50" s="164" t="e">
        <f>NA()</f>
        <v>#N/A</v>
      </c>
      <c r="N50" s="164" t="e">
        <f>NA()</f>
        <v>#N/A</v>
      </c>
      <c r="O50" s="164">
        <f>IF(ISNUMBER('実質公債費比率（分子）の構造'!O$53),'実質公債費比率（分子）の構造'!O$53,NA())</f>
        <v>-198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61371</v>
      </c>
      <c r="E56" s="163"/>
      <c r="F56" s="163"/>
      <c r="G56" s="163">
        <f>'将来負担比率（分子）の構造'!J$52</f>
        <v>59735</v>
      </c>
      <c r="H56" s="163"/>
      <c r="I56" s="163"/>
      <c r="J56" s="163">
        <f>'将来負担比率（分子）の構造'!K$52</f>
        <v>60548</v>
      </c>
      <c r="K56" s="163"/>
      <c r="L56" s="163"/>
      <c r="M56" s="163">
        <f>'将来負担比率（分子）の構造'!L$52</f>
        <v>59420</v>
      </c>
      <c r="N56" s="163"/>
      <c r="O56" s="163"/>
      <c r="P56" s="163">
        <f>'将来負担比率（分子）の構造'!M$52</f>
        <v>56769</v>
      </c>
    </row>
    <row r="57" spans="1:16" x14ac:dyDescent="0.15">
      <c r="A57" s="163" t="s">
        <v>42</v>
      </c>
      <c r="B57" s="163"/>
      <c r="C57" s="163"/>
      <c r="D57" s="163">
        <f>'将来負担比率（分子）の構造'!I$51</f>
        <v>13428</v>
      </c>
      <c r="E57" s="163"/>
      <c r="F57" s="163"/>
      <c r="G57" s="163">
        <f>'将来負担比率（分子）の構造'!J$51</f>
        <v>11928</v>
      </c>
      <c r="H57" s="163"/>
      <c r="I57" s="163"/>
      <c r="J57" s="163">
        <f>'将来負担比率（分子）の構造'!K$51</f>
        <v>11977</v>
      </c>
      <c r="K57" s="163"/>
      <c r="L57" s="163"/>
      <c r="M57" s="163">
        <f>'将来負担比率（分子）の構造'!L$51</f>
        <v>12972</v>
      </c>
      <c r="N57" s="163"/>
      <c r="O57" s="163"/>
      <c r="P57" s="163">
        <f>'将来負担比率（分子）の構造'!M$51</f>
        <v>12597</v>
      </c>
    </row>
    <row r="58" spans="1:16" x14ac:dyDescent="0.15">
      <c r="A58" s="163" t="s">
        <v>41</v>
      </c>
      <c r="B58" s="163"/>
      <c r="C58" s="163"/>
      <c r="D58" s="163">
        <f>'将来負担比率（分子）の構造'!I$50</f>
        <v>17114</v>
      </c>
      <c r="E58" s="163"/>
      <c r="F58" s="163"/>
      <c r="G58" s="163">
        <f>'将来負担比率（分子）の構造'!J$50</f>
        <v>18077</v>
      </c>
      <c r="H58" s="163"/>
      <c r="I58" s="163"/>
      <c r="J58" s="163">
        <f>'将来負担比率（分子）の構造'!K$50</f>
        <v>19727</v>
      </c>
      <c r="K58" s="163"/>
      <c r="L58" s="163"/>
      <c r="M58" s="163">
        <f>'将来負担比率（分子）の構造'!L$50</f>
        <v>21562</v>
      </c>
      <c r="N58" s="163"/>
      <c r="O58" s="163"/>
      <c r="P58" s="163">
        <f>'将来負担比率（分子）の構造'!M$50</f>
        <v>22501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3114</v>
      </c>
      <c r="C61" s="163"/>
      <c r="D61" s="163"/>
      <c r="E61" s="163">
        <f>'将来負担比率（分子）の構造'!J$46</f>
        <v>2024</v>
      </c>
      <c r="F61" s="163"/>
      <c r="G61" s="163"/>
      <c r="H61" s="163">
        <f>'将来負担比率（分子）の構造'!K$46</f>
        <v>2015</v>
      </c>
      <c r="I61" s="163"/>
      <c r="J61" s="163"/>
      <c r="K61" s="163">
        <f>'将来負担比率（分子）の構造'!L$46</f>
        <v>1719</v>
      </c>
      <c r="L61" s="163"/>
      <c r="M61" s="163"/>
      <c r="N61" s="163">
        <f>'将来負担比率（分子）の構造'!M$46</f>
        <v>1650</v>
      </c>
      <c r="O61" s="163"/>
      <c r="P61" s="163"/>
    </row>
    <row r="62" spans="1:16" x14ac:dyDescent="0.15">
      <c r="A62" s="163" t="s">
        <v>35</v>
      </c>
      <c r="B62" s="163">
        <f>'将来負担比率（分子）の構造'!I$45</f>
        <v>7244</v>
      </c>
      <c r="C62" s="163"/>
      <c r="D62" s="163"/>
      <c r="E62" s="163">
        <f>'将来負担比率（分子）の構造'!J$45</f>
        <v>7354</v>
      </c>
      <c r="F62" s="163"/>
      <c r="G62" s="163"/>
      <c r="H62" s="163">
        <f>'将来負担比率（分子）の構造'!K$45</f>
        <v>7370</v>
      </c>
      <c r="I62" s="163"/>
      <c r="J62" s="163"/>
      <c r="K62" s="163">
        <f>'将来負担比率（分子）の構造'!L$45</f>
        <v>7715</v>
      </c>
      <c r="L62" s="163"/>
      <c r="M62" s="163"/>
      <c r="N62" s="163">
        <f>'将来負担比率（分子）の構造'!M$45</f>
        <v>7866</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16011</v>
      </c>
      <c r="C64" s="163"/>
      <c r="D64" s="163"/>
      <c r="E64" s="163">
        <f>'将来負担比率（分子）の構造'!J$43</f>
        <v>14186</v>
      </c>
      <c r="F64" s="163"/>
      <c r="G64" s="163"/>
      <c r="H64" s="163">
        <f>'将来負担比率（分子）の構造'!K$43</f>
        <v>13430</v>
      </c>
      <c r="I64" s="163"/>
      <c r="J64" s="163"/>
      <c r="K64" s="163">
        <f>'将来負担比率（分子）の構造'!L$43</f>
        <v>12435</v>
      </c>
      <c r="L64" s="163"/>
      <c r="M64" s="163"/>
      <c r="N64" s="163">
        <f>'将来負担比率（分子）の構造'!M$43</f>
        <v>11885</v>
      </c>
      <c r="O64" s="163"/>
      <c r="P64" s="163"/>
    </row>
    <row r="65" spans="1:16" x14ac:dyDescent="0.15">
      <c r="A65" s="163" t="s">
        <v>32</v>
      </c>
      <c r="B65" s="163">
        <f>'将来負担比率（分子）の構造'!I$42</f>
        <v>1094</v>
      </c>
      <c r="C65" s="163"/>
      <c r="D65" s="163"/>
      <c r="E65" s="163">
        <f>'将来負担比率（分子）の構造'!J$42</f>
        <v>933</v>
      </c>
      <c r="F65" s="163"/>
      <c r="G65" s="163"/>
      <c r="H65" s="163">
        <f>'将来負担比率（分子）の構造'!K$42</f>
        <v>811</v>
      </c>
      <c r="I65" s="163"/>
      <c r="J65" s="163"/>
      <c r="K65" s="163">
        <f>'将来負担比率（分子）の構造'!L$42</f>
        <v>613</v>
      </c>
      <c r="L65" s="163"/>
      <c r="M65" s="163"/>
      <c r="N65" s="163">
        <f>'将来負担比率（分子）の構造'!M$42</f>
        <v>464</v>
      </c>
      <c r="O65" s="163"/>
      <c r="P65" s="163"/>
    </row>
    <row r="66" spans="1:16" x14ac:dyDescent="0.15">
      <c r="A66" s="163" t="s">
        <v>31</v>
      </c>
      <c r="B66" s="163">
        <f>'将来負担比率（分子）の構造'!I$41</f>
        <v>39975</v>
      </c>
      <c r="C66" s="163"/>
      <c r="D66" s="163"/>
      <c r="E66" s="163">
        <f>'将来負担比率（分子）の構造'!J$41</f>
        <v>39048</v>
      </c>
      <c r="F66" s="163"/>
      <c r="G66" s="163"/>
      <c r="H66" s="163">
        <f>'将来負担比率（分子）の構造'!K$41</f>
        <v>39015</v>
      </c>
      <c r="I66" s="163"/>
      <c r="J66" s="163"/>
      <c r="K66" s="163">
        <f>'将来負担比率（分子）の構造'!L$41</f>
        <v>38367</v>
      </c>
      <c r="L66" s="163"/>
      <c r="M66" s="163"/>
      <c r="N66" s="163">
        <f>'将来負担比率（分子）の構造'!M$41</f>
        <v>36623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9266</v>
      </c>
      <c r="C72" s="167">
        <f>基金残高に係る経年分析!G55</f>
        <v>10136</v>
      </c>
      <c r="D72" s="167">
        <f>基金残高に係る経年分析!H55</f>
        <v>10909</v>
      </c>
    </row>
    <row r="73" spans="1:16" x14ac:dyDescent="0.15">
      <c r="A73" s="166" t="s">
        <v>74</v>
      </c>
      <c r="B73" s="167">
        <f>基金残高に係る経年分析!F56</f>
        <v>40</v>
      </c>
      <c r="C73" s="167">
        <f>基金残高に係る経年分析!G56</f>
        <v>40</v>
      </c>
      <c r="D73" s="167">
        <f>基金残高に係る経年分析!H56</f>
        <v>340</v>
      </c>
    </row>
    <row r="74" spans="1:16" x14ac:dyDescent="0.15">
      <c r="A74" s="166" t="s">
        <v>75</v>
      </c>
      <c r="B74" s="167">
        <f>基金残高に係る経年分析!F57</f>
        <v>10908</v>
      </c>
      <c r="C74" s="167">
        <f>基金残高に係る経年分析!G57</f>
        <v>11853</v>
      </c>
      <c r="D74" s="167">
        <f>基金残高に係る経年分析!H57</f>
        <v>11878</v>
      </c>
    </row>
  </sheetData>
  <sheetProtection algorithmName="SHA-512" hashValue="TiU3sQtZrLndejaQ1CAmsdhsXsGdrmRIXYJNDQ4RP+5HwHNHM2E2NndmUYCAuoHQS7wzrtBuIjhEjx68xCjZ1g==" saltValue="Tj+Yxru3ZwxiXFNr3HSw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30419718</v>
      </c>
      <c r="S5" s="613"/>
      <c r="T5" s="613"/>
      <c r="U5" s="613"/>
      <c r="V5" s="613"/>
      <c r="W5" s="613"/>
      <c r="X5" s="613"/>
      <c r="Y5" s="614"/>
      <c r="Z5" s="615">
        <v>36.5</v>
      </c>
      <c r="AA5" s="615"/>
      <c r="AB5" s="615"/>
      <c r="AC5" s="615"/>
      <c r="AD5" s="616">
        <v>28016708</v>
      </c>
      <c r="AE5" s="616"/>
      <c r="AF5" s="616"/>
      <c r="AG5" s="616"/>
      <c r="AH5" s="616"/>
      <c r="AI5" s="616"/>
      <c r="AJ5" s="616"/>
      <c r="AK5" s="616"/>
      <c r="AL5" s="617">
        <v>62.8</v>
      </c>
      <c r="AM5" s="618"/>
      <c r="AN5" s="618"/>
      <c r="AO5" s="619"/>
      <c r="AP5" s="609" t="s">
        <v>216</v>
      </c>
      <c r="AQ5" s="610"/>
      <c r="AR5" s="610"/>
      <c r="AS5" s="610"/>
      <c r="AT5" s="610"/>
      <c r="AU5" s="610"/>
      <c r="AV5" s="610"/>
      <c r="AW5" s="610"/>
      <c r="AX5" s="610"/>
      <c r="AY5" s="610"/>
      <c r="AZ5" s="610"/>
      <c r="BA5" s="610"/>
      <c r="BB5" s="610"/>
      <c r="BC5" s="610"/>
      <c r="BD5" s="610"/>
      <c r="BE5" s="610"/>
      <c r="BF5" s="611"/>
      <c r="BG5" s="623">
        <v>27966657</v>
      </c>
      <c r="BH5" s="624"/>
      <c r="BI5" s="624"/>
      <c r="BJ5" s="624"/>
      <c r="BK5" s="624"/>
      <c r="BL5" s="624"/>
      <c r="BM5" s="624"/>
      <c r="BN5" s="625"/>
      <c r="BO5" s="626">
        <v>91.9</v>
      </c>
      <c r="BP5" s="626"/>
      <c r="BQ5" s="626"/>
      <c r="BR5" s="626"/>
      <c r="BS5" s="627">
        <v>203468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642058</v>
      </c>
      <c r="S6" s="624"/>
      <c r="T6" s="624"/>
      <c r="U6" s="624"/>
      <c r="V6" s="624"/>
      <c r="W6" s="624"/>
      <c r="X6" s="624"/>
      <c r="Y6" s="625"/>
      <c r="Z6" s="626">
        <v>0.8</v>
      </c>
      <c r="AA6" s="626"/>
      <c r="AB6" s="626"/>
      <c r="AC6" s="626"/>
      <c r="AD6" s="627">
        <v>642058</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27966657</v>
      </c>
      <c r="BH6" s="624"/>
      <c r="BI6" s="624"/>
      <c r="BJ6" s="624"/>
      <c r="BK6" s="624"/>
      <c r="BL6" s="624"/>
      <c r="BM6" s="624"/>
      <c r="BN6" s="625"/>
      <c r="BO6" s="626">
        <v>91.9</v>
      </c>
      <c r="BP6" s="626"/>
      <c r="BQ6" s="626"/>
      <c r="BR6" s="626"/>
      <c r="BS6" s="627">
        <v>203468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411208</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411027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15784</v>
      </c>
      <c r="S7" s="624"/>
      <c r="T7" s="624"/>
      <c r="U7" s="624"/>
      <c r="V7" s="624"/>
      <c r="W7" s="624"/>
      <c r="X7" s="624"/>
      <c r="Y7" s="625"/>
      <c r="Z7" s="626">
        <v>0</v>
      </c>
      <c r="AA7" s="626"/>
      <c r="AB7" s="626"/>
      <c r="AC7" s="626"/>
      <c r="AD7" s="627">
        <v>15784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12121890</v>
      </c>
      <c r="BH7" s="624"/>
      <c r="BI7" s="624"/>
      <c r="BJ7" s="624"/>
      <c r="BK7" s="624"/>
      <c r="BL7" s="624"/>
      <c r="BM7" s="624"/>
      <c r="BN7" s="625"/>
      <c r="BO7" s="626">
        <v>39.799999999999997</v>
      </c>
      <c r="BP7" s="626"/>
      <c r="BQ7" s="626"/>
      <c r="BR7" s="626"/>
      <c r="BS7" s="627">
        <v>203468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10244075</v>
      </c>
      <c r="CS7" s="624"/>
      <c r="CT7" s="624"/>
      <c r="CU7" s="624"/>
      <c r="CV7" s="624"/>
      <c r="CW7" s="624"/>
      <c r="CX7" s="624"/>
      <c r="CY7" s="625"/>
      <c r="CZ7" s="626">
        <v>12.9</v>
      </c>
      <c r="DA7" s="626"/>
      <c r="DB7" s="626"/>
      <c r="DC7" s="626"/>
      <c r="DD7" s="632">
        <v>1083310</v>
      </c>
      <c r="DE7" s="624"/>
      <c r="DF7" s="624"/>
      <c r="DG7" s="624"/>
      <c r="DH7" s="624"/>
      <c r="DI7" s="624"/>
      <c r="DJ7" s="624"/>
      <c r="DK7" s="624"/>
      <c r="DL7" s="624"/>
      <c r="DM7" s="624"/>
      <c r="DN7" s="624"/>
      <c r="DO7" s="624"/>
      <c r="DP7" s="625"/>
      <c r="DQ7" s="632">
        <v>8182915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323558</v>
      </c>
      <c r="S8" s="624"/>
      <c r="T8" s="624"/>
      <c r="U8" s="624"/>
      <c r="V8" s="624"/>
      <c r="W8" s="624"/>
      <c r="X8" s="624"/>
      <c r="Y8" s="625"/>
      <c r="Z8" s="626">
        <v>0.4</v>
      </c>
      <c r="AA8" s="626"/>
      <c r="AB8" s="626"/>
      <c r="AC8" s="626"/>
      <c r="AD8" s="627">
        <v>323558</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301128</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34435192</v>
      </c>
      <c r="CS8" s="624"/>
      <c r="CT8" s="624"/>
      <c r="CU8" s="624"/>
      <c r="CV8" s="624"/>
      <c r="CW8" s="624"/>
      <c r="CX8" s="624"/>
      <c r="CY8" s="625"/>
      <c r="CZ8" s="626">
        <v>43.3</v>
      </c>
      <c r="DA8" s="626"/>
      <c r="DB8" s="626"/>
      <c r="DC8" s="626"/>
      <c r="DD8" s="632">
        <v>600523</v>
      </c>
      <c r="DE8" s="624"/>
      <c r="DF8" s="624"/>
      <c r="DG8" s="624"/>
      <c r="DH8" s="624"/>
      <c r="DI8" s="624"/>
      <c r="DJ8" s="624"/>
      <c r="DK8" s="624"/>
      <c r="DL8" s="624"/>
      <c r="DM8" s="624"/>
      <c r="DN8" s="624"/>
      <c r="DO8" s="624"/>
      <c r="DP8" s="625"/>
      <c r="DQ8" s="632">
        <v>19628922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429774</v>
      </c>
      <c r="S9" s="624"/>
      <c r="T9" s="624"/>
      <c r="U9" s="624"/>
      <c r="V9" s="624"/>
      <c r="W9" s="624"/>
      <c r="X9" s="624"/>
      <c r="Y9" s="625"/>
      <c r="Z9" s="626">
        <v>0.5</v>
      </c>
      <c r="AA9" s="626"/>
      <c r="AB9" s="626"/>
      <c r="AC9" s="626"/>
      <c r="AD9" s="627">
        <v>429774</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10054037</v>
      </c>
      <c r="BH9" s="624"/>
      <c r="BI9" s="624"/>
      <c r="BJ9" s="624"/>
      <c r="BK9" s="624"/>
      <c r="BL9" s="624"/>
      <c r="BM9" s="624"/>
      <c r="BN9" s="625"/>
      <c r="BO9" s="626">
        <v>33.1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8241771</v>
      </c>
      <c r="CS9" s="624"/>
      <c r="CT9" s="624"/>
      <c r="CU9" s="624"/>
      <c r="CV9" s="624"/>
      <c r="CW9" s="624"/>
      <c r="CX9" s="624"/>
      <c r="CY9" s="625"/>
      <c r="CZ9" s="626">
        <v>10.4</v>
      </c>
      <c r="DA9" s="626"/>
      <c r="DB9" s="626"/>
      <c r="DC9" s="626"/>
      <c r="DD9" s="632">
        <v>899736</v>
      </c>
      <c r="DE9" s="624"/>
      <c r="DF9" s="624"/>
      <c r="DG9" s="624"/>
      <c r="DH9" s="624"/>
      <c r="DI9" s="624"/>
      <c r="DJ9" s="624"/>
      <c r="DK9" s="624"/>
      <c r="DL9" s="624"/>
      <c r="DM9" s="624"/>
      <c r="DN9" s="624"/>
      <c r="DO9" s="624"/>
      <c r="DP9" s="625"/>
      <c r="DQ9" s="632">
        <v>6990274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508570</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115721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41975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4773115</v>
      </c>
      <c r="S11" s="624"/>
      <c r="T11" s="624"/>
      <c r="U11" s="624"/>
      <c r="V11" s="624"/>
      <c r="W11" s="624"/>
      <c r="X11" s="624"/>
      <c r="Y11" s="625"/>
      <c r="Z11" s="628">
        <v>5.7</v>
      </c>
      <c r="AA11" s="629"/>
      <c r="AB11" s="629"/>
      <c r="AC11" s="635"/>
      <c r="AD11" s="632">
        <v>4773115</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1258155</v>
      </c>
      <c r="BH11" s="624"/>
      <c r="BI11" s="624"/>
      <c r="BJ11" s="624"/>
      <c r="BK11" s="624"/>
      <c r="BL11" s="624"/>
      <c r="BM11" s="624"/>
      <c r="BN11" s="625"/>
      <c r="BO11" s="626">
        <v>4.0999999999999996</v>
      </c>
      <c r="BP11" s="626"/>
      <c r="BQ11" s="626"/>
      <c r="BR11" s="626"/>
      <c r="BS11" s="627">
        <v>203468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846107</v>
      </c>
      <c r="CS11" s="624"/>
      <c r="CT11" s="624"/>
      <c r="CU11" s="624"/>
      <c r="CV11" s="624"/>
      <c r="CW11" s="624"/>
      <c r="CX11" s="624"/>
      <c r="CY11" s="625"/>
      <c r="CZ11" s="626">
        <v>1.1000000000000001</v>
      </c>
      <c r="DA11" s="626"/>
      <c r="DB11" s="626"/>
      <c r="DC11" s="626"/>
      <c r="DD11" s="632">
        <v>199975</v>
      </c>
      <c r="DE11" s="624"/>
      <c r="DF11" s="624"/>
      <c r="DG11" s="624"/>
      <c r="DH11" s="624"/>
      <c r="DI11" s="624"/>
      <c r="DJ11" s="624"/>
      <c r="DK11" s="624"/>
      <c r="DL11" s="624"/>
      <c r="DM11" s="624"/>
      <c r="DN11" s="624"/>
      <c r="DO11" s="624"/>
      <c r="DP11" s="625"/>
      <c r="DQ11" s="632">
        <v>622111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70715</v>
      </c>
      <c r="S12" s="624"/>
      <c r="T12" s="624"/>
      <c r="U12" s="624"/>
      <c r="V12" s="624"/>
      <c r="W12" s="624"/>
      <c r="X12" s="624"/>
      <c r="Y12" s="625"/>
      <c r="Z12" s="626">
        <v>0.1</v>
      </c>
      <c r="AA12" s="626"/>
      <c r="AB12" s="626"/>
      <c r="AC12" s="626"/>
      <c r="AD12" s="627">
        <v>70715</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13975284</v>
      </c>
      <c r="BH12" s="624"/>
      <c r="BI12" s="624"/>
      <c r="BJ12" s="624"/>
      <c r="BK12" s="624"/>
      <c r="BL12" s="624"/>
      <c r="BM12" s="624"/>
      <c r="BN12" s="625"/>
      <c r="BO12" s="626">
        <v>45.9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2337393</v>
      </c>
      <c r="CS12" s="624"/>
      <c r="CT12" s="624"/>
      <c r="CU12" s="624"/>
      <c r="CV12" s="624"/>
      <c r="CW12" s="624"/>
      <c r="CX12" s="624"/>
      <c r="CY12" s="625"/>
      <c r="CZ12" s="626">
        <v>2.9</v>
      </c>
      <c r="DA12" s="626"/>
      <c r="DB12" s="626"/>
      <c r="DC12" s="626"/>
      <c r="DD12" s="632">
        <v>417685</v>
      </c>
      <c r="DE12" s="624"/>
      <c r="DF12" s="624"/>
      <c r="DG12" s="624"/>
      <c r="DH12" s="624"/>
      <c r="DI12" s="624"/>
      <c r="DJ12" s="624"/>
      <c r="DK12" s="624"/>
      <c r="DL12" s="624"/>
      <c r="DM12" s="624"/>
      <c r="DN12" s="624"/>
      <c r="DO12" s="624"/>
      <c r="DP12" s="625"/>
      <c r="DQ12" s="632">
        <v>1073064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9155</v>
      </c>
      <c r="S13" s="624"/>
      <c r="T13" s="624"/>
      <c r="U13" s="624"/>
      <c r="V13" s="624"/>
      <c r="W13" s="624"/>
      <c r="X13" s="624"/>
      <c r="Y13" s="625"/>
      <c r="Z13" s="626">
        <v>0</v>
      </c>
      <c r="AA13" s="626"/>
      <c r="AB13" s="626"/>
      <c r="AC13" s="626"/>
      <c r="AD13" s="627">
        <v>9155</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13902845</v>
      </c>
      <c r="BH13" s="624"/>
      <c r="BI13" s="624"/>
      <c r="BJ13" s="624"/>
      <c r="BK13" s="624"/>
      <c r="BL13" s="624"/>
      <c r="BM13" s="624"/>
      <c r="BN13" s="625"/>
      <c r="BO13" s="626">
        <v>45.7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6716883</v>
      </c>
      <c r="CS13" s="624"/>
      <c r="CT13" s="624"/>
      <c r="CU13" s="624"/>
      <c r="CV13" s="624"/>
      <c r="CW13" s="624"/>
      <c r="CX13" s="624"/>
      <c r="CY13" s="625"/>
      <c r="CZ13" s="626">
        <v>8.4</v>
      </c>
      <c r="DA13" s="626"/>
      <c r="DB13" s="626"/>
      <c r="DC13" s="626"/>
      <c r="DD13" s="632">
        <v>3330826</v>
      </c>
      <c r="DE13" s="624"/>
      <c r="DF13" s="624"/>
      <c r="DG13" s="624"/>
      <c r="DH13" s="624"/>
      <c r="DI13" s="624"/>
      <c r="DJ13" s="624"/>
      <c r="DK13" s="624"/>
      <c r="DL13" s="624"/>
      <c r="DM13" s="624"/>
      <c r="DN13" s="624"/>
      <c r="DO13" s="624"/>
      <c r="DP13" s="625"/>
      <c r="DQ13" s="632">
        <v>4122014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630159</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2436512</v>
      </c>
      <c r="CS14" s="624"/>
      <c r="CT14" s="624"/>
      <c r="CU14" s="624"/>
      <c r="CV14" s="624"/>
      <c r="CW14" s="624"/>
      <c r="CX14" s="624"/>
      <c r="CY14" s="625"/>
      <c r="CZ14" s="626">
        <v>3.1</v>
      </c>
      <c r="DA14" s="626"/>
      <c r="DB14" s="626"/>
      <c r="DC14" s="626"/>
      <c r="DD14" s="632">
        <v>367575</v>
      </c>
      <c r="DE14" s="624"/>
      <c r="DF14" s="624"/>
      <c r="DG14" s="624"/>
      <c r="DH14" s="624"/>
      <c r="DI14" s="624"/>
      <c r="DJ14" s="624"/>
      <c r="DK14" s="624"/>
      <c r="DL14" s="624"/>
      <c r="DM14" s="624"/>
      <c r="DN14" s="624"/>
      <c r="DO14" s="624"/>
      <c r="DP14" s="625"/>
      <c r="DQ14" s="632">
        <v>2147952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178493</v>
      </c>
      <c r="S15" s="624"/>
      <c r="T15" s="624"/>
      <c r="U15" s="624"/>
      <c r="V15" s="624"/>
      <c r="W15" s="624"/>
      <c r="X15" s="624"/>
      <c r="Y15" s="625"/>
      <c r="Z15" s="626">
        <v>0.2</v>
      </c>
      <c r="AA15" s="626"/>
      <c r="AB15" s="626"/>
      <c r="AC15" s="626"/>
      <c r="AD15" s="627">
        <v>178493</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1239324</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8157710</v>
      </c>
      <c r="CS15" s="624"/>
      <c r="CT15" s="624"/>
      <c r="CU15" s="624"/>
      <c r="CV15" s="624"/>
      <c r="CW15" s="624"/>
      <c r="CX15" s="624"/>
      <c r="CY15" s="625"/>
      <c r="CZ15" s="626">
        <v>10.3</v>
      </c>
      <c r="DA15" s="626"/>
      <c r="DB15" s="626"/>
      <c r="DC15" s="626"/>
      <c r="DD15" s="632">
        <v>3045378</v>
      </c>
      <c r="DE15" s="624"/>
      <c r="DF15" s="624"/>
      <c r="DG15" s="624"/>
      <c r="DH15" s="624"/>
      <c r="DI15" s="624"/>
      <c r="DJ15" s="624"/>
      <c r="DK15" s="624"/>
      <c r="DL15" s="624"/>
      <c r="DM15" s="624"/>
      <c r="DN15" s="624"/>
      <c r="DO15" s="624"/>
      <c r="DP15" s="625"/>
      <c r="DQ15" s="632">
        <v>4568295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791635</v>
      </c>
      <c r="S16" s="624"/>
      <c r="T16" s="624"/>
      <c r="U16" s="624"/>
      <c r="V16" s="624"/>
      <c r="W16" s="624"/>
      <c r="X16" s="624"/>
      <c r="Y16" s="625"/>
      <c r="Z16" s="626">
        <v>0.9</v>
      </c>
      <c r="AA16" s="626"/>
      <c r="AB16" s="626"/>
      <c r="AC16" s="626"/>
      <c r="AD16" s="627">
        <v>791635</v>
      </c>
      <c r="AE16" s="627"/>
      <c r="AF16" s="627"/>
      <c r="AG16" s="627"/>
      <c r="AH16" s="627"/>
      <c r="AI16" s="627"/>
      <c r="AJ16" s="627"/>
      <c r="AK16" s="627"/>
      <c r="AL16" s="628">
        <v>1.8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239271</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8237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1241787</v>
      </c>
      <c r="S17" s="624"/>
      <c r="T17" s="624"/>
      <c r="U17" s="624"/>
      <c r="V17" s="624"/>
      <c r="W17" s="624"/>
      <c r="X17" s="624"/>
      <c r="Y17" s="625"/>
      <c r="Z17" s="626">
        <v>1.5</v>
      </c>
      <c r="AA17" s="626"/>
      <c r="AB17" s="626"/>
      <c r="AC17" s="626"/>
      <c r="AD17" s="627">
        <v>1241787</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5380589</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5302138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288640</v>
      </c>
      <c r="S18" s="624"/>
      <c r="T18" s="624"/>
      <c r="U18" s="624"/>
      <c r="V18" s="624"/>
      <c r="W18" s="624"/>
      <c r="X18" s="624"/>
      <c r="Y18" s="625"/>
      <c r="Z18" s="626">
        <v>0.3</v>
      </c>
      <c r="AA18" s="626"/>
      <c r="AB18" s="626"/>
      <c r="AC18" s="626"/>
      <c r="AD18" s="627">
        <v>288640</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886064</v>
      </c>
      <c r="S19" s="624"/>
      <c r="T19" s="624"/>
      <c r="U19" s="624"/>
      <c r="V19" s="624"/>
      <c r="W19" s="624"/>
      <c r="X19" s="624"/>
      <c r="Y19" s="625"/>
      <c r="Z19" s="626">
        <v>1.1000000000000001</v>
      </c>
      <c r="AA19" s="626"/>
      <c r="AB19" s="626"/>
      <c r="AC19" s="626"/>
      <c r="AD19" s="627">
        <v>886064</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2453061</v>
      </c>
      <c r="BH19" s="624"/>
      <c r="BI19" s="624"/>
      <c r="BJ19" s="624"/>
      <c r="BK19" s="624"/>
      <c r="BL19" s="624"/>
      <c r="BM19" s="624"/>
      <c r="BN19" s="625"/>
      <c r="BO19" s="626">
        <v>8.1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67083</v>
      </c>
      <c r="S20" s="624"/>
      <c r="T20" s="624"/>
      <c r="U20" s="624"/>
      <c r="V20" s="624"/>
      <c r="W20" s="624"/>
      <c r="X20" s="624"/>
      <c r="Y20" s="625"/>
      <c r="Z20" s="626">
        <v>0.1</v>
      </c>
      <c r="AA20" s="626"/>
      <c r="AB20" s="626"/>
      <c r="AC20" s="626"/>
      <c r="AD20" s="627">
        <v>67083</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2453061</v>
      </c>
      <c r="BH20" s="624"/>
      <c r="BI20" s="624"/>
      <c r="BJ20" s="624"/>
      <c r="BK20" s="624"/>
      <c r="BL20" s="624"/>
      <c r="BM20" s="624"/>
      <c r="BN20" s="625"/>
      <c r="BO20" s="626">
        <v>8.1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79562432</v>
      </c>
      <c r="CS20" s="624"/>
      <c r="CT20" s="624"/>
      <c r="CU20" s="624"/>
      <c r="CV20" s="624"/>
      <c r="CW20" s="624"/>
      <c r="CX20" s="624"/>
      <c r="CY20" s="625"/>
      <c r="CZ20" s="626">
        <v>100</v>
      </c>
      <c r="DA20" s="626"/>
      <c r="DB20" s="626"/>
      <c r="DC20" s="626"/>
      <c r="DD20" s="632">
        <v>9945008</v>
      </c>
      <c r="DE20" s="624"/>
      <c r="DF20" s="624"/>
      <c r="DG20" s="624"/>
      <c r="DH20" s="624"/>
      <c r="DI20" s="624"/>
      <c r="DJ20" s="624"/>
      <c r="DK20" s="624"/>
      <c r="DL20" s="624"/>
      <c r="DM20" s="624"/>
      <c r="DN20" s="624"/>
      <c r="DO20" s="624"/>
      <c r="DP20" s="625"/>
      <c r="DQ20" s="632">
        <v>53098924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8705204</v>
      </c>
      <c r="S21" s="624"/>
      <c r="T21" s="624"/>
      <c r="U21" s="624"/>
      <c r="V21" s="624"/>
      <c r="W21" s="624"/>
      <c r="X21" s="624"/>
      <c r="Y21" s="625"/>
      <c r="Z21" s="626">
        <v>10.4</v>
      </c>
      <c r="AA21" s="626"/>
      <c r="AB21" s="626"/>
      <c r="AC21" s="626"/>
      <c r="AD21" s="627">
        <v>7961654</v>
      </c>
      <c r="AE21" s="627"/>
      <c r="AF21" s="627"/>
      <c r="AG21" s="627"/>
      <c r="AH21" s="627"/>
      <c r="AI21" s="627"/>
      <c r="AJ21" s="627"/>
      <c r="AK21" s="627"/>
      <c r="AL21" s="628">
        <v>17.8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50051</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7961654</v>
      </c>
      <c r="S22" s="624"/>
      <c r="T22" s="624"/>
      <c r="U22" s="624"/>
      <c r="V22" s="624"/>
      <c r="W22" s="624"/>
      <c r="X22" s="624"/>
      <c r="Y22" s="625"/>
      <c r="Z22" s="626">
        <v>9.5</v>
      </c>
      <c r="AA22" s="626"/>
      <c r="AB22" s="626"/>
      <c r="AC22" s="626"/>
      <c r="AD22" s="627">
        <v>7961654</v>
      </c>
      <c r="AE22" s="627"/>
      <c r="AF22" s="627"/>
      <c r="AG22" s="627"/>
      <c r="AH22" s="627"/>
      <c r="AI22" s="627"/>
      <c r="AJ22" s="627"/>
      <c r="AK22" s="627"/>
      <c r="AL22" s="628">
        <v>17.8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743550</v>
      </c>
      <c r="S23" s="624"/>
      <c r="T23" s="624"/>
      <c r="U23" s="624"/>
      <c r="V23" s="624"/>
      <c r="W23" s="624"/>
      <c r="X23" s="624"/>
      <c r="Y23" s="625"/>
      <c r="Z23" s="626">
        <v>0.9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2403010</v>
      </c>
      <c r="BH23" s="624"/>
      <c r="BI23" s="624"/>
      <c r="BJ23" s="624"/>
      <c r="BK23" s="624"/>
      <c r="BL23" s="624"/>
      <c r="BM23" s="624"/>
      <c r="BN23" s="625"/>
      <c r="BO23" s="626">
        <v>7.9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40055582</v>
      </c>
      <c r="CS24" s="613"/>
      <c r="CT24" s="613"/>
      <c r="CU24" s="613"/>
      <c r="CV24" s="613"/>
      <c r="CW24" s="613"/>
      <c r="CX24" s="613"/>
      <c r="CY24" s="614"/>
      <c r="CZ24" s="617">
        <v>50.3</v>
      </c>
      <c r="DA24" s="618"/>
      <c r="DB24" s="618"/>
      <c r="DC24" s="634"/>
      <c r="DD24" s="658">
        <v>26320630</v>
      </c>
      <c r="DE24" s="613"/>
      <c r="DF24" s="613"/>
      <c r="DG24" s="613"/>
      <c r="DH24" s="613"/>
      <c r="DI24" s="613"/>
      <c r="DJ24" s="613"/>
      <c r="DK24" s="614"/>
      <c r="DL24" s="658">
        <v>22548148</v>
      </c>
      <c r="DM24" s="613"/>
      <c r="DN24" s="613"/>
      <c r="DO24" s="613"/>
      <c r="DP24" s="613"/>
      <c r="DQ24" s="613"/>
      <c r="DR24" s="613"/>
      <c r="DS24" s="613"/>
      <c r="DT24" s="613"/>
      <c r="DU24" s="613"/>
      <c r="DV24" s="614"/>
      <c r="DW24" s="617">
        <v>50.5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47600996</v>
      </c>
      <c r="S25" s="624"/>
      <c r="T25" s="624"/>
      <c r="U25" s="624"/>
      <c r="V25" s="624"/>
      <c r="W25" s="624"/>
      <c r="X25" s="624"/>
      <c r="Y25" s="625"/>
      <c r="Z25" s="626">
        <v>57.1</v>
      </c>
      <c r="AA25" s="626"/>
      <c r="AB25" s="626"/>
      <c r="AC25" s="626"/>
      <c r="AD25" s="627">
        <v>44454436</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13548018</v>
      </c>
      <c r="CS25" s="655"/>
      <c r="CT25" s="655"/>
      <c r="CU25" s="655"/>
      <c r="CV25" s="655"/>
      <c r="CW25" s="655"/>
      <c r="CX25" s="655"/>
      <c r="CY25" s="656"/>
      <c r="CZ25" s="628">
        <v>17</v>
      </c>
      <c r="DA25" s="653"/>
      <c r="DB25" s="653"/>
      <c r="DC25" s="657"/>
      <c r="DD25" s="632">
        <v>12027291</v>
      </c>
      <c r="DE25" s="655"/>
      <c r="DF25" s="655"/>
      <c r="DG25" s="655"/>
      <c r="DH25" s="655"/>
      <c r="DI25" s="655"/>
      <c r="DJ25" s="655"/>
      <c r="DK25" s="656"/>
      <c r="DL25" s="632">
        <v>11273205</v>
      </c>
      <c r="DM25" s="655"/>
      <c r="DN25" s="655"/>
      <c r="DO25" s="655"/>
      <c r="DP25" s="655"/>
      <c r="DQ25" s="655"/>
      <c r="DR25" s="655"/>
      <c r="DS25" s="655"/>
      <c r="DT25" s="655"/>
      <c r="DU25" s="655"/>
      <c r="DV25" s="656"/>
      <c r="DW25" s="628">
        <v>25.2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24866</v>
      </c>
      <c r="S26" s="624"/>
      <c r="T26" s="624"/>
      <c r="U26" s="624"/>
      <c r="V26" s="624"/>
      <c r="W26" s="624"/>
      <c r="X26" s="624"/>
      <c r="Y26" s="625"/>
      <c r="Z26" s="626">
        <v>0</v>
      </c>
      <c r="AA26" s="626"/>
      <c r="AB26" s="626"/>
      <c r="AC26" s="626"/>
      <c r="AD26" s="627">
        <v>24866</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8165781</v>
      </c>
      <c r="CS26" s="624"/>
      <c r="CT26" s="624"/>
      <c r="CU26" s="624"/>
      <c r="CV26" s="624"/>
      <c r="CW26" s="624"/>
      <c r="CX26" s="624"/>
      <c r="CY26" s="625"/>
      <c r="CZ26" s="628">
        <v>10.3</v>
      </c>
      <c r="DA26" s="653"/>
      <c r="DB26" s="653"/>
      <c r="DC26" s="657"/>
      <c r="DD26" s="632">
        <v>7539143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167337</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30419718</v>
      </c>
      <c r="BH27" s="624"/>
      <c r="BI27" s="624"/>
      <c r="BJ27" s="624"/>
      <c r="BK27" s="624"/>
      <c r="BL27" s="624"/>
      <c r="BM27" s="624"/>
      <c r="BN27" s="625"/>
      <c r="BO27" s="626">
        <v>100</v>
      </c>
      <c r="BP27" s="626"/>
      <c r="BQ27" s="626"/>
      <c r="BR27" s="626"/>
      <c r="BS27" s="627">
        <v>203468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21126975</v>
      </c>
      <c r="CS27" s="655"/>
      <c r="CT27" s="655"/>
      <c r="CU27" s="655"/>
      <c r="CV27" s="655"/>
      <c r="CW27" s="655"/>
      <c r="CX27" s="655"/>
      <c r="CY27" s="656"/>
      <c r="CZ27" s="628">
        <v>26.6</v>
      </c>
      <c r="DA27" s="653"/>
      <c r="DB27" s="653"/>
      <c r="DC27" s="657"/>
      <c r="DD27" s="632">
        <v>8991201</v>
      </c>
      <c r="DE27" s="655"/>
      <c r="DF27" s="655"/>
      <c r="DG27" s="655"/>
      <c r="DH27" s="655"/>
      <c r="DI27" s="655"/>
      <c r="DJ27" s="655"/>
      <c r="DK27" s="656"/>
      <c r="DL27" s="632">
        <v>6231585</v>
      </c>
      <c r="DM27" s="655"/>
      <c r="DN27" s="655"/>
      <c r="DO27" s="655"/>
      <c r="DP27" s="655"/>
      <c r="DQ27" s="655"/>
      <c r="DR27" s="655"/>
      <c r="DS27" s="655"/>
      <c r="DT27" s="655"/>
      <c r="DU27" s="655"/>
      <c r="DV27" s="656"/>
      <c r="DW27" s="628">
        <v>14</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757578</v>
      </c>
      <c r="S28" s="624"/>
      <c r="T28" s="624"/>
      <c r="U28" s="624"/>
      <c r="V28" s="624"/>
      <c r="W28" s="624"/>
      <c r="X28" s="624"/>
      <c r="Y28" s="625"/>
      <c r="Z28" s="626">
        <v>0.9</v>
      </c>
      <c r="AA28" s="626"/>
      <c r="AB28" s="626"/>
      <c r="AC28" s="626"/>
      <c r="AD28" s="627">
        <v>136476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5380589</v>
      </c>
      <c r="CS28" s="624"/>
      <c r="CT28" s="624"/>
      <c r="CU28" s="624"/>
      <c r="CV28" s="624"/>
      <c r="CW28" s="624"/>
      <c r="CX28" s="624"/>
      <c r="CY28" s="625"/>
      <c r="CZ28" s="628">
        <v>6.8</v>
      </c>
      <c r="DA28" s="653"/>
      <c r="DB28" s="653"/>
      <c r="DC28" s="657"/>
      <c r="DD28" s="632">
        <v>5302138</v>
      </c>
      <c r="DE28" s="624"/>
      <c r="DF28" s="624"/>
      <c r="DG28" s="624"/>
      <c r="DH28" s="624"/>
      <c r="DI28" s="624"/>
      <c r="DJ28" s="624"/>
      <c r="DK28" s="625"/>
      <c r="DL28" s="632">
        <v>5043358</v>
      </c>
      <c r="DM28" s="624"/>
      <c r="DN28" s="624"/>
      <c r="DO28" s="624"/>
      <c r="DP28" s="624"/>
      <c r="DQ28" s="624"/>
      <c r="DR28" s="624"/>
      <c r="DS28" s="624"/>
      <c r="DT28" s="624"/>
      <c r="DU28" s="624"/>
      <c r="DV28" s="625"/>
      <c r="DW28" s="628">
        <v>11.3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359512</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5380589</v>
      </c>
      <c r="CS29" s="655"/>
      <c r="CT29" s="655"/>
      <c r="CU29" s="655"/>
      <c r="CV29" s="655"/>
      <c r="CW29" s="655"/>
      <c r="CX29" s="655"/>
      <c r="CY29" s="656"/>
      <c r="CZ29" s="628">
        <v>6.8</v>
      </c>
      <c r="DA29" s="653"/>
      <c r="DB29" s="653"/>
      <c r="DC29" s="657"/>
      <c r="DD29" s="632">
        <v>5302138</v>
      </c>
      <c r="DE29" s="655"/>
      <c r="DF29" s="655"/>
      <c r="DG29" s="655"/>
      <c r="DH29" s="655"/>
      <c r="DI29" s="655"/>
      <c r="DJ29" s="655"/>
      <c r="DK29" s="656"/>
      <c r="DL29" s="632">
        <v>5043358</v>
      </c>
      <c r="DM29" s="655"/>
      <c r="DN29" s="655"/>
      <c r="DO29" s="655"/>
      <c r="DP29" s="655"/>
      <c r="DQ29" s="655"/>
      <c r="DR29" s="655"/>
      <c r="DS29" s="655"/>
      <c r="DT29" s="655"/>
      <c r="DU29" s="655"/>
      <c r="DV29" s="656"/>
      <c r="DW29" s="628">
        <v>11.3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14481973</v>
      </c>
      <c r="S30" s="624"/>
      <c r="T30" s="624"/>
      <c r="U30" s="624"/>
      <c r="V30" s="624"/>
      <c r="W30" s="624"/>
      <c r="X30" s="624"/>
      <c r="Y30" s="625"/>
      <c r="Z30" s="626">
        <v>17.399999999999999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5288382</v>
      </c>
      <c r="CS30" s="624"/>
      <c r="CT30" s="624"/>
      <c r="CU30" s="624"/>
      <c r="CV30" s="624"/>
      <c r="CW30" s="624"/>
      <c r="CX30" s="624"/>
      <c r="CY30" s="625"/>
      <c r="CZ30" s="628">
        <v>6.6</v>
      </c>
      <c r="DA30" s="653"/>
      <c r="DB30" s="653"/>
      <c r="DC30" s="657"/>
      <c r="DD30" s="632">
        <v>5209931</v>
      </c>
      <c r="DE30" s="624"/>
      <c r="DF30" s="624"/>
      <c r="DG30" s="624"/>
      <c r="DH30" s="624"/>
      <c r="DI30" s="624"/>
      <c r="DJ30" s="624"/>
      <c r="DK30" s="625"/>
      <c r="DL30" s="632">
        <v>4951151</v>
      </c>
      <c r="DM30" s="624"/>
      <c r="DN30" s="624"/>
      <c r="DO30" s="624"/>
      <c r="DP30" s="624"/>
      <c r="DQ30" s="624"/>
      <c r="DR30" s="624"/>
      <c r="DS30" s="624"/>
      <c r="DT30" s="624"/>
      <c r="DU30" s="624"/>
      <c r="DV30" s="625"/>
      <c r="DW30" s="628">
        <v>11.1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15641</v>
      </c>
      <c r="S31" s="624"/>
      <c r="T31" s="624"/>
      <c r="U31" s="624"/>
      <c r="V31" s="624"/>
      <c r="W31" s="624"/>
      <c r="X31" s="624"/>
      <c r="Y31" s="625"/>
      <c r="Z31" s="626">
        <v>0</v>
      </c>
      <c r="AA31" s="626"/>
      <c r="AB31" s="626"/>
      <c r="AC31" s="626"/>
      <c r="AD31" s="627">
        <v>15641</v>
      </c>
      <c r="AE31" s="627"/>
      <c r="AF31" s="627"/>
      <c r="AG31" s="627"/>
      <c r="AH31" s="627"/>
      <c r="AI31" s="627"/>
      <c r="AJ31" s="627"/>
      <c r="AK31" s="627"/>
      <c r="AL31" s="628">
        <v>0</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98.4</v>
      </c>
      <c r="BN31" s="667"/>
      <c r="BO31" s="667"/>
      <c r="BP31" s="667"/>
      <c r="BQ31" s="668"/>
      <c r="BR31" s="679">
        <v>99.4</v>
      </c>
      <c r="BS31" s="667"/>
      <c r="BT31" s="667"/>
      <c r="BU31" s="667"/>
      <c r="BV31" s="667"/>
      <c r="BW31" s="667"/>
      <c r="BX31" s="618">
        <v>98.4</v>
      </c>
      <c r="BY31" s="667"/>
      <c r="BZ31" s="667"/>
      <c r="CA31" s="667"/>
      <c r="CB31" s="668"/>
      <c r="CD31" s="661"/>
      <c r="CE31" s="662"/>
      <c r="CF31" s="620" t="s">
        <v>300</v>
      </c>
      <c r="CG31" s="621"/>
      <c r="CH31" s="621"/>
      <c r="CI31" s="621"/>
      <c r="CJ31" s="621"/>
      <c r="CK31" s="621"/>
      <c r="CL31" s="621"/>
      <c r="CM31" s="621"/>
      <c r="CN31" s="621"/>
      <c r="CO31" s="621"/>
      <c r="CP31" s="621"/>
      <c r="CQ31" s="622"/>
      <c r="CR31" s="623">
        <v>92207</v>
      </c>
      <c r="CS31" s="655"/>
      <c r="CT31" s="655"/>
      <c r="CU31" s="655"/>
      <c r="CV31" s="655"/>
      <c r="CW31" s="655"/>
      <c r="CX31" s="655"/>
      <c r="CY31" s="656"/>
      <c r="CZ31" s="628">
        <v>0.1</v>
      </c>
      <c r="DA31" s="653"/>
      <c r="DB31" s="653"/>
      <c r="DC31" s="657"/>
      <c r="DD31" s="632">
        <v>92207</v>
      </c>
      <c r="DE31" s="655"/>
      <c r="DF31" s="655"/>
      <c r="DG31" s="655"/>
      <c r="DH31" s="655"/>
      <c r="DI31" s="655"/>
      <c r="DJ31" s="655"/>
      <c r="DK31" s="656"/>
      <c r="DL31" s="632">
        <v>92207</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5372462</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97.9</v>
      </c>
      <c r="BN32" s="655"/>
      <c r="BO32" s="655"/>
      <c r="BP32" s="655"/>
      <c r="BQ32" s="678"/>
      <c r="BR32" s="680">
        <v>99.1</v>
      </c>
      <c r="BS32" s="655"/>
      <c r="BT32" s="655"/>
      <c r="BU32" s="655"/>
      <c r="BV32" s="655"/>
      <c r="BW32" s="655"/>
      <c r="BX32" s="629">
        <v>98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461071</v>
      </c>
      <c r="S33" s="624"/>
      <c r="T33" s="624"/>
      <c r="U33" s="624"/>
      <c r="V33" s="624"/>
      <c r="W33" s="624"/>
      <c r="X33" s="624"/>
      <c r="Y33" s="625"/>
      <c r="Z33" s="626">
        <v>0.6</v>
      </c>
      <c r="AA33" s="626"/>
      <c r="AB33" s="626"/>
      <c r="AC33" s="626"/>
      <c r="AD33" s="627">
        <v>15466</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98.8</v>
      </c>
      <c r="BN33" s="682"/>
      <c r="BO33" s="682"/>
      <c r="BP33" s="682"/>
      <c r="BQ33" s="684"/>
      <c r="BR33" s="681">
        <v>99.6</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29322571</v>
      </c>
      <c r="CS33" s="655"/>
      <c r="CT33" s="655"/>
      <c r="CU33" s="655"/>
      <c r="CV33" s="655"/>
      <c r="CW33" s="655"/>
      <c r="CX33" s="655"/>
      <c r="CY33" s="656"/>
      <c r="CZ33" s="628">
        <v>36.9</v>
      </c>
      <c r="DA33" s="653"/>
      <c r="DB33" s="653"/>
      <c r="DC33" s="657"/>
      <c r="DD33" s="632">
        <v>23039645</v>
      </c>
      <c r="DE33" s="655"/>
      <c r="DF33" s="655"/>
      <c r="DG33" s="655"/>
      <c r="DH33" s="655"/>
      <c r="DI33" s="655"/>
      <c r="DJ33" s="655"/>
      <c r="DK33" s="656"/>
      <c r="DL33" s="632">
        <v>17144319</v>
      </c>
      <c r="DM33" s="655"/>
      <c r="DN33" s="655"/>
      <c r="DO33" s="655"/>
      <c r="DP33" s="655"/>
      <c r="DQ33" s="655"/>
      <c r="DR33" s="655"/>
      <c r="DS33" s="655"/>
      <c r="DT33" s="655"/>
      <c r="DU33" s="655"/>
      <c r="DV33" s="656"/>
      <c r="DW33" s="628">
        <v>38.4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219241</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10904278</v>
      </c>
      <c r="CS34" s="624"/>
      <c r="CT34" s="624"/>
      <c r="CU34" s="624"/>
      <c r="CV34" s="624"/>
      <c r="CW34" s="624"/>
      <c r="CX34" s="624"/>
      <c r="CY34" s="625"/>
      <c r="CZ34" s="628">
        <v>13.7</v>
      </c>
      <c r="DA34" s="653"/>
      <c r="DB34" s="653"/>
      <c r="DC34" s="657"/>
      <c r="DD34" s="632">
        <v>8116156</v>
      </c>
      <c r="DE34" s="624"/>
      <c r="DF34" s="624"/>
      <c r="DG34" s="624"/>
      <c r="DH34" s="624"/>
      <c r="DI34" s="624"/>
      <c r="DJ34" s="624"/>
      <c r="DK34" s="625"/>
      <c r="DL34" s="632">
        <v>6826430</v>
      </c>
      <c r="DM34" s="624"/>
      <c r="DN34" s="624"/>
      <c r="DO34" s="624"/>
      <c r="DP34" s="624"/>
      <c r="DQ34" s="624"/>
      <c r="DR34" s="624"/>
      <c r="DS34" s="624"/>
      <c r="DT34" s="624"/>
      <c r="DU34" s="624"/>
      <c r="DV34" s="625"/>
      <c r="DW34" s="628">
        <v>15.3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2447787</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1372259</v>
      </c>
      <c r="CS35" s="655"/>
      <c r="CT35" s="655"/>
      <c r="CU35" s="655"/>
      <c r="CV35" s="655"/>
      <c r="CW35" s="655"/>
      <c r="CX35" s="655"/>
      <c r="CY35" s="656"/>
      <c r="CZ35" s="628">
        <v>1.7</v>
      </c>
      <c r="DA35" s="653"/>
      <c r="DB35" s="653"/>
      <c r="DC35" s="657"/>
      <c r="DD35" s="632">
        <v>1184262</v>
      </c>
      <c r="DE35" s="655"/>
      <c r="DF35" s="655"/>
      <c r="DG35" s="655"/>
      <c r="DH35" s="655"/>
      <c r="DI35" s="655"/>
      <c r="DJ35" s="655"/>
      <c r="DK35" s="656"/>
      <c r="DL35" s="632">
        <v>1184156</v>
      </c>
      <c r="DM35" s="655"/>
      <c r="DN35" s="655"/>
      <c r="DO35" s="655"/>
      <c r="DP35" s="655"/>
      <c r="DQ35" s="655"/>
      <c r="DR35" s="655"/>
      <c r="DS35" s="655"/>
      <c r="DT35" s="655"/>
      <c r="DU35" s="655"/>
      <c r="DV35" s="656"/>
      <c r="DW35" s="628">
        <v>2.7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4696046</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6799829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574721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8708502</v>
      </c>
      <c r="CS36" s="624"/>
      <c r="CT36" s="624"/>
      <c r="CU36" s="624"/>
      <c r="CV36" s="624"/>
      <c r="CW36" s="624"/>
      <c r="CX36" s="624"/>
      <c r="CY36" s="625"/>
      <c r="CZ36" s="628">
        <v>10.9</v>
      </c>
      <c r="DA36" s="653"/>
      <c r="DB36" s="653"/>
      <c r="DC36" s="657"/>
      <c r="DD36" s="632">
        <v>8065641</v>
      </c>
      <c r="DE36" s="624"/>
      <c r="DF36" s="624"/>
      <c r="DG36" s="624"/>
      <c r="DH36" s="624"/>
      <c r="DI36" s="624"/>
      <c r="DJ36" s="624"/>
      <c r="DK36" s="625"/>
      <c r="DL36" s="632">
        <v>6872775</v>
      </c>
      <c r="DM36" s="624"/>
      <c r="DN36" s="624"/>
      <c r="DO36" s="624"/>
      <c r="DP36" s="624"/>
      <c r="DQ36" s="624"/>
      <c r="DR36" s="624"/>
      <c r="DS36" s="624"/>
      <c r="DT36" s="624"/>
      <c r="DU36" s="624"/>
      <c r="DV36" s="625"/>
      <c r="DW36" s="628">
        <v>15.4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3279538</v>
      </c>
      <c r="S37" s="624"/>
      <c r="T37" s="624"/>
      <c r="U37" s="624"/>
      <c r="V37" s="624"/>
      <c r="W37" s="624"/>
      <c r="X37" s="624"/>
      <c r="Y37" s="625"/>
      <c r="Z37" s="626">
        <v>3.9</v>
      </c>
      <c r="AA37" s="626"/>
      <c r="AB37" s="626"/>
      <c r="AC37" s="626"/>
      <c r="AD37" s="627">
        <v>618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1944534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524178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2307805</v>
      </c>
      <c r="CS37" s="655"/>
      <c r="CT37" s="655"/>
      <c r="CU37" s="655"/>
      <c r="CV37" s="655"/>
      <c r="CW37" s="655"/>
      <c r="CX37" s="655"/>
      <c r="CY37" s="656"/>
      <c r="CZ37" s="628">
        <v>2.9</v>
      </c>
      <c r="DA37" s="653"/>
      <c r="DB37" s="653"/>
      <c r="DC37" s="657"/>
      <c r="DD37" s="632">
        <v>2249899</v>
      </c>
      <c r="DE37" s="655"/>
      <c r="DF37" s="655"/>
      <c r="DG37" s="655"/>
      <c r="DH37" s="655"/>
      <c r="DI37" s="655"/>
      <c r="DJ37" s="655"/>
      <c r="DK37" s="656"/>
      <c r="DL37" s="632">
        <v>2204993</v>
      </c>
      <c r="DM37" s="655"/>
      <c r="DN37" s="655"/>
      <c r="DO37" s="655"/>
      <c r="DP37" s="655"/>
      <c r="DQ37" s="655"/>
      <c r="DR37" s="655"/>
      <c r="DS37" s="655"/>
      <c r="DT37" s="655"/>
      <c r="DU37" s="655"/>
      <c r="DV37" s="656"/>
      <c r="DW37" s="628">
        <v>4.9000000000000004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3544400</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785873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19643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4031547</v>
      </c>
      <c r="CS38" s="624"/>
      <c r="CT38" s="624"/>
      <c r="CU38" s="624"/>
      <c r="CV38" s="624"/>
      <c r="CW38" s="624"/>
      <c r="CX38" s="624"/>
      <c r="CY38" s="625"/>
      <c r="CZ38" s="628">
        <v>5.0999999999999996</v>
      </c>
      <c r="DA38" s="653"/>
      <c r="DB38" s="653"/>
      <c r="DC38" s="657"/>
      <c r="DD38" s="632">
        <v>2614033</v>
      </c>
      <c r="DE38" s="624"/>
      <c r="DF38" s="624"/>
      <c r="DG38" s="624"/>
      <c r="DH38" s="624"/>
      <c r="DI38" s="624"/>
      <c r="DJ38" s="624"/>
      <c r="DK38" s="625"/>
      <c r="DL38" s="632">
        <v>2260958</v>
      </c>
      <c r="DM38" s="624"/>
      <c r="DN38" s="624"/>
      <c r="DO38" s="624"/>
      <c r="DP38" s="624"/>
      <c r="DQ38" s="624"/>
      <c r="DR38" s="624"/>
      <c r="DS38" s="624"/>
      <c r="DT38" s="624"/>
      <c r="DU38" s="624"/>
      <c r="DV38" s="625"/>
      <c r="DW38" s="628">
        <v>5.0999999999999996</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329227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29121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3409475</v>
      </c>
      <c r="CS39" s="655"/>
      <c r="CT39" s="655"/>
      <c r="CU39" s="655"/>
      <c r="CV39" s="655"/>
      <c r="CW39" s="655"/>
      <c r="CX39" s="655"/>
      <c r="CY39" s="656"/>
      <c r="CZ39" s="628">
        <v>4.3</v>
      </c>
      <c r="DA39" s="653"/>
      <c r="DB39" s="653"/>
      <c r="DC39" s="657"/>
      <c r="DD39" s="632">
        <v>3042743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37875</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896510</v>
      </c>
      <c r="CS40" s="624"/>
      <c r="CT40" s="624"/>
      <c r="CU40" s="624"/>
      <c r="CV40" s="624"/>
      <c r="CW40" s="624"/>
      <c r="CX40" s="624"/>
      <c r="CY40" s="625"/>
      <c r="CZ40" s="628">
        <v>1.1000000000000001</v>
      </c>
      <c r="DA40" s="653"/>
      <c r="DB40" s="653"/>
      <c r="DC40" s="657"/>
      <c r="DD40" s="632">
        <v>16810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83428448</v>
      </c>
      <c r="S41" s="696"/>
      <c r="T41" s="696"/>
      <c r="U41" s="696"/>
      <c r="V41" s="696"/>
      <c r="W41" s="696"/>
      <c r="X41" s="696"/>
      <c r="Y41" s="700"/>
      <c r="Z41" s="701">
        <v>100</v>
      </c>
      <c r="AA41" s="701"/>
      <c r="AB41" s="701"/>
      <c r="AC41" s="701"/>
      <c r="AD41" s="702">
        <v>44647503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1265679</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2436641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10184279</v>
      </c>
      <c r="CS42" s="655"/>
      <c r="CT42" s="655"/>
      <c r="CU42" s="655"/>
      <c r="CV42" s="655"/>
      <c r="CW42" s="655"/>
      <c r="CX42" s="655"/>
      <c r="CY42" s="656"/>
      <c r="CZ42" s="628">
        <v>12.8</v>
      </c>
      <c r="DA42" s="653"/>
      <c r="DB42" s="653"/>
      <c r="DC42" s="657"/>
      <c r="DD42" s="632">
        <v>3738649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259642</v>
      </c>
      <c r="CS43" s="655"/>
      <c r="CT43" s="655"/>
      <c r="CU43" s="655"/>
      <c r="CV43" s="655"/>
      <c r="CW43" s="655"/>
      <c r="CX43" s="655"/>
      <c r="CY43" s="656"/>
      <c r="CZ43" s="628">
        <v>0.3</v>
      </c>
      <c r="DA43" s="653"/>
      <c r="DB43" s="653"/>
      <c r="DC43" s="657"/>
      <c r="DD43" s="632">
        <v>259560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9945008</v>
      </c>
      <c r="CS44" s="624"/>
      <c r="CT44" s="624"/>
      <c r="CU44" s="624"/>
      <c r="CV44" s="624"/>
      <c r="CW44" s="624"/>
      <c r="CX44" s="624"/>
      <c r="CY44" s="625"/>
      <c r="CZ44" s="628">
        <v>12.5</v>
      </c>
      <c r="DA44" s="629"/>
      <c r="DB44" s="629"/>
      <c r="DC44" s="635"/>
      <c r="DD44" s="632">
        <v>3730412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3664701</v>
      </c>
      <c r="CS45" s="655"/>
      <c r="CT45" s="655"/>
      <c r="CU45" s="655"/>
      <c r="CV45" s="655"/>
      <c r="CW45" s="655"/>
      <c r="CX45" s="655"/>
      <c r="CY45" s="656"/>
      <c r="CZ45" s="628">
        <v>4.5999999999999996</v>
      </c>
      <c r="DA45" s="653"/>
      <c r="DB45" s="653"/>
      <c r="DC45" s="657"/>
      <c r="DD45" s="632">
        <v>770870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6231925</v>
      </c>
      <c r="CS46" s="624"/>
      <c r="CT46" s="624"/>
      <c r="CU46" s="624"/>
      <c r="CV46" s="624"/>
      <c r="CW46" s="624"/>
      <c r="CX46" s="624"/>
      <c r="CY46" s="625"/>
      <c r="CZ46" s="628">
        <v>7.8</v>
      </c>
      <c r="DA46" s="629"/>
      <c r="DB46" s="629"/>
      <c r="DC46" s="635"/>
      <c r="DD46" s="632">
        <v>2911160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239271</v>
      </c>
      <c r="CS47" s="655"/>
      <c r="CT47" s="655"/>
      <c r="CU47" s="655"/>
      <c r="CV47" s="655"/>
      <c r="CW47" s="655"/>
      <c r="CX47" s="655"/>
      <c r="CY47" s="656"/>
      <c r="CZ47" s="628">
        <v>0.3</v>
      </c>
      <c r="DA47" s="653"/>
      <c r="DB47" s="653"/>
      <c r="DC47" s="657"/>
      <c r="DD47" s="632">
        <v>8237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79562432</v>
      </c>
      <c r="CS49" s="682"/>
      <c r="CT49" s="682"/>
      <c r="CU49" s="682"/>
      <c r="CV49" s="682"/>
      <c r="CW49" s="682"/>
      <c r="CX49" s="682"/>
      <c r="CY49" s="711"/>
      <c r="CZ49" s="703">
        <v>100</v>
      </c>
      <c r="DA49" s="712"/>
      <c r="DB49" s="712"/>
      <c r="DC49" s="713"/>
      <c r="DD49" s="714">
        <v>53098924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QzGrj3Zv1IU/ibIaQUs9a+RNiTnCR5AEm+ghLmX0a/bQXxGJs8/OMdSdvolEnqwJscgIE9qURzs9wWpkA9lSA==" saltValue="W30fIKb2i+bFMlWqUcx3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83347</v>
      </c>
      <c r="R7" s="753"/>
      <c r="S7" s="753"/>
      <c r="T7" s="753"/>
      <c r="U7" s="753"/>
      <c r="V7" s="753">
        <v>79483</v>
      </c>
      <c r="W7" s="753"/>
      <c r="X7" s="753"/>
      <c r="Y7" s="753"/>
      <c r="Z7" s="753"/>
      <c r="AA7" s="753">
        <v>3865</v>
      </c>
      <c r="AB7" s="753"/>
      <c r="AC7" s="753"/>
      <c r="AD7" s="753"/>
      <c r="AE7" s="754"/>
      <c r="AF7" s="755">
        <v>3014</v>
      </c>
      <c r="AG7" s="756"/>
      <c r="AH7" s="756"/>
      <c r="AI7" s="756"/>
      <c r="AJ7" s="757"/>
      <c r="AK7" s="758">
        <v>2322</v>
      </c>
      <c r="AL7" s="759"/>
      <c r="AM7" s="759"/>
      <c r="AN7" s="759"/>
      <c r="AO7" s="759"/>
      <c r="AP7" s="759">
        <v>36623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0</v>
      </c>
      <c r="CI7" s="744"/>
      <c r="CJ7" s="744"/>
      <c r="CK7" s="744"/>
      <c r="CL7" s="745"/>
      <c r="CM7" s="743">
        <v>184</v>
      </c>
      <c r="CN7" s="744"/>
      <c r="CO7" s="744"/>
      <c r="CP7" s="744"/>
      <c r="CQ7" s="745"/>
      <c r="CR7" s="743">
        <v>200</v>
      </c>
      <c r="CS7" s="744"/>
      <c r="CT7" s="744"/>
      <c r="CU7" s="744"/>
      <c r="CV7" s="745"/>
      <c r="CW7" s="743">
        <v>23</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83</v>
      </c>
      <c r="R8" s="784"/>
      <c r="S8" s="784"/>
      <c r="T8" s="784"/>
      <c r="U8" s="784"/>
      <c r="V8" s="784">
        <v>81</v>
      </c>
      <c r="W8" s="784"/>
      <c r="X8" s="784"/>
      <c r="Y8" s="784"/>
      <c r="Z8" s="784"/>
      <c r="AA8" s="784">
        <v>1</v>
      </c>
      <c r="AB8" s="784"/>
      <c r="AC8" s="784"/>
      <c r="AD8" s="784"/>
      <c r="AE8" s="785"/>
      <c r="AF8" s="786">
        <v>1</v>
      </c>
      <c r="AG8" s="787"/>
      <c r="AH8" s="787"/>
      <c r="AI8" s="787"/>
      <c r="AJ8" s="788"/>
      <c r="AK8" s="769">
        <v>79</v>
      </c>
      <c r="AL8" s="770"/>
      <c r="AM8" s="770"/>
      <c r="AN8" s="770"/>
      <c r="AO8" s="770"/>
      <c r="AP8" s="770" t="s">
        <v>122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-1</v>
      </c>
      <c r="CI8" s="777"/>
      <c r="CJ8" s="777"/>
      <c r="CK8" s="777"/>
      <c r="CL8" s="778"/>
      <c r="CM8" s="776">
        <v>56</v>
      </c>
      <c r="CN8" s="777"/>
      <c r="CO8" s="777"/>
      <c r="CP8" s="777"/>
      <c r="CQ8" s="778"/>
      <c r="CR8" s="776">
        <v>20</v>
      </c>
      <c r="CS8" s="777"/>
      <c r="CT8" s="777"/>
      <c r="CU8" s="777"/>
      <c r="CV8" s="778"/>
      <c r="CW8" s="776">
        <v>23</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563</v>
      </c>
      <c r="BT9" s="774"/>
      <c r="BU9" s="774"/>
      <c r="BV9" s="774"/>
      <c r="BW9" s="774"/>
      <c r="BX9" s="774"/>
      <c r="BY9" s="774"/>
      <c r="BZ9" s="774"/>
      <c r="CA9" s="774"/>
      <c r="CB9" s="774"/>
      <c r="CC9" s="774"/>
      <c r="CD9" s="774"/>
      <c r="CE9" s="774"/>
      <c r="CF9" s="774"/>
      <c r="CG9" s="775"/>
      <c r="CH9" s="776">
        <v>19</v>
      </c>
      <c r="CI9" s="777"/>
      <c r="CJ9" s="777"/>
      <c r="CK9" s="777"/>
      <c r="CL9" s="778"/>
      <c r="CM9" s="776">
        <v>536</v>
      </c>
      <c r="CN9" s="777"/>
      <c r="CO9" s="777"/>
      <c r="CP9" s="777"/>
      <c r="CQ9" s="778"/>
      <c r="CR9" s="776">
        <v>9</v>
      </c>
      <c r="CS9" s="777"/>
      <c r="CT9" s="777"/>
      <c r="CU9" s="777"/>
      <c r="CV9" s="778"/>
      <c r="CW9" s="776" t="s">
        <v>557</v>
      </c>
      <c r="CX9" s="777"/>
      <c r="CY9" s="777"/>
      <c r="CZ9" s="777"/>
      <c r="DA9" s="778"/>
      <c r="DB9" s="776" t="s">
        <v>557</v>
      </c>
      <c r="DC9" s="777"/>
      <c r="DD9" s="777"/>
      <c r="DE9" s="777"/>
      <c r="DF9" s="778"/>
      <c r="DG9" s="776">
        <v>2155</v>
      </c>
      <c r="DH9" s="777"/>
      <c r="DI9" s="777"/>
      <c r="DJ9" s="777"/>
      <c r="DK9" s="778"/>
      <c r="DL9" s="776" t="s">
        <v>557</v>
      </c>
      <c r="DM9" s="777"/>
      <c r="DN9" s="777"/>
      <c r="DO9" s="777"/>
      <c r="DP9" s="778"/>
      <c r="DQ9" s="776">
        <v>1650</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564</v>
      </c>
      <c r="BT10" s="774"/>
      <c r="BU10" s="774"/>
      <c r="BV10" s="774"/>
      <c r="BW10" s="774"/>
      <c r="BX10" s="774"/>
      <c r="BY10" s="774"/>
      <c r="BZ10" s="774"/>
      <c r="CA10" s="774"/>
      <c r="CB10" s="774"/>
      <c r="CC10" s="774"/>
      <c r="CD10" s="774"/>
      <c r="CE10" s="774"/>
      <c r="CF10" s="774"/>
      <c r="CG10" s="775"/>
      <c r="CH10" s="776">
        <v>15</v>
      </c>
      <c r="CI10" s="777"/>
      <c r="CJ10" s="777"/>
      <c r="CK10" s="777"/>
      <c r="CL10" s="778"/>
      <c r="CM10" s="776">
        <v>80</v>
      </c>
      <c r="CN10" s="777"/>
      <c r="CO10" s="777"/>
      <c r="CP10" s="777"/>
      <c r="CQ10" s="778"/>
      <c r="CR10" s="776">
        <v>9</v>
      </c>
      <c r="CS10" s="777"/>
      <c r="CT10" s="777"/>
      <c r="CU10" s="777"/>
      <c r="CV10" s="778"/>
      <c r="CW10" s="776" t="s">
        <v>557</v>
      </c>
      <c r="CX10" s="777"/>
      <c r="CY10" s="777"/>
      <c r="CZ10" s="777"/>
      <c r="DA10" s="778"/>
      <c r="DB10" s="776" t="s">
        <v>557</v>
      </c>
      <c r="DC10" s="777"/>
      <c r="DD10" s="777"/>
      <c r="DE10" s="777"/>
      <c r="DF10" s="778"/>
      <c r="DG10" s="776" t="s">
        <v>557</v>
      </c>
      <c r="DH10" s="777"/>
      <c r="DI10" s="777"/>
      <c r="DJ10" s="777"/>
      <c r="DK10" s="778"/>
      <c r="DL10" s="776" t="s">
        <v>557</v>
      </c>
      <c r="DM10" s="777"/>
      <c r="DN10" s="777"/>
      <c r="DO10" s="777"/>
      <c r="DP10" s="778"/>
      <c r="DQ10" s="776" t="s">
        <v>557</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83430</v>
      </c>
      <c r="R23" s="793"/>
      <c r="S23" s="793"/>
      <c r="T23" s="793"/>
      <c r="U23" s="793"/>
      <c r="V23" s="793">
        <v>79564</v>
      </c>
      <c r="W23" s="793"/>
      <c r="X23" s="793"/>
      <c r="Y23" s="793"/>
      <c r="Z23" s="793"/>
      <c r="AA23" s="793">
        <v>3866</v>
      </c>
      <c r="AB23" s="793"/>
      <c r="AC23" s="793"/>
      <c r="AD23" s="793"/>
      <c r="AE23" s="794"/>
      <c r="AF23" s="795">
        <v>3015</v>
      </c>
      <c r="AG23" s="793"/>
      <c r="AH23" s="793"/>
      <c r="AI23" s="793"/>
      <c r="AJ23" s="796"/>
      <c r="AK23" s="797"/>
      <c r="AL23" s="798"/>
      <c r="AM23" s="798"/>
      <c r="AN23" s="798"/>
      <c r="AO23" s="798"/>
      <c r="AP23" s="793">
        <v>36623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156</v>
      </c>
      <c r="R28" s="823"/>
      <c r="S28" s="823"/>
      <c r="T28" s="823"/>
      <c r="U28" s="823"/>
      <c r="V28" s="823">
        <v>156</v>
      </c>
      <c r="W28" s="823"/>
      <c r="X28" s="823"/>
      <c r="Y28" s="823"/>
      <c r="Z28" s="823"/>
      <c r="AA28" s="823">
        <v>0</v>
      </c>
      <c r="AB28" s="823"/>
      <c r="AC28" s="823"/>
      <c r="AD28" s="823"/>
      <c r="AE28" s="824"/>
      <c r="AF28" s="825">
        <v>0</v>
      </c>
      <c r="AG28" s="823"/>
      <c r="AH28" s="823"/>
      <c r="AI28" s="823"/>
      <c r="AJ28" s="826"/>
      <c r="AK28" s="827">
        <v>10</v>
      </c>
      <c r="AL28" s="828"/>
      <c r="AM28" s="828"/>
      <c r="AN28" s="828"/>
      <c r="AO28" s="828"/>
      <c r="AP28" s="828">
        <v>26</v>
      </c>
      <c r="AQ28" s="828"/>
      <c r="AR28" s="828"/>
      <c r="AS28" s="828"/>
      <c r="AT28" s="828"/>
      <c r="AU28" s="828" t="s">
        <v>122</v>
      </c>
      <c r="AV28" s="828"/>
      <c r="AW28" s="828"/>
      <c r="AX28" s="828"/>
      <c r="AY28" s="828"/>
      <c r="AZ28" s="829" t="s">
        <v>490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15439</v>
      </c>
      <c r="R29" s="784"/>
      <c r="S29" s="784"/>
      <c r="T29" s="784"/>
      <c r="U29" s="784"/>
      <c r="V29" s="784">
        <v>14864</v>
      </c>
      <c r="W29" s="784"/>
      <c r="X29" s="784"/>
      <c r="Y29" s="784"/>
      <c r="Z29" s="784"/>
      <c r="AA29" s="784">
        <v>575</v>
      </c>
      <c r="AB29" s="784"/>
      <c r="AC29" s="784"/>
      <c r="AD29" s="784"/>
      <c r="AE29" s="785"/>
      <c r="AF29" s="786">
        <v>575</v>
      </c>
      <c r="AG29" s="787"/>
      <c r="AH29" s="787"/>
      <c r="AI29" s="787"/>
      <c r="AJ29" s="788"/>
      <c r="AK29" s="834">
        <v>1266</v>
      </c>
      <c r="AL29" s="830"/>
      <c r="AM29" s="830"/>
      <c r="AN29" s="830"/>
      <c r="AO29" s="830"/>
      <c r="AP29" s="830" t="s">
        <v>122</v>
      </c>
      <c r="AQ29" s="830"/>
      <c r="AR29" s="830"/>
      <c r="AS29" s="830"/>
      <c r="AT29" s="830"/>
      <c r="AU29" s="830" t="s">
        <v>122</v>
      </c>
      <c r="AV29" s="830"/>
      <c r="AW29" s="830"/>
      <c r="AX29" s="830"/>
      <c r="AY29" s="830"/>
      <c r="AZ29" s="831" t="s">
        <v>490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3521</v>
      </c>
      <c r="R30" s="784"/>
      <c r="S30" s="784"/>
      <c r="T30" s="784"/>
      <c r="U30" s="784"/>
      <c r="V30" s="784">
        <v>3503</v>
      </c>
      <c r="W30" s="784"/>
      <c r="X30" s="784"/>
      <c r="Y30" s="784"/>
      <c r="Z30" s="784"/>
      <c r="AA30" s="784">
        <v>18</v>
      </c>
      <c r="AB30" s="784"/>
      <c r="AC30" s="784"/>
      <c r="AD30" s="784"/>
      <c r="AE30" s="785"/>
      <c r="AF30" s="786">
        <v>18</v>
      </c>
      <c r="AG30" s="787"/>
      <c r="AH30" s="787"/>
      <c r="AI30" s="787"/>
      <c r="AJ30" s="788"/>
      <c r="AK30" s="834">
        <v>630</v>
      </c>
      <c r="AL30" s="830"/>
      <c r="AM30" s="830"/>
      <c r="AN30" s="830"/>
      <c r="AO30" s="830"/>
      <c r="AP30" s="830" t="s">
        <v>122</v>
      </c>
      <c r="AQ30" s="830"/>
      <c r="AR30" s="830"/>
      <c r="AS30" s="830"/>
      <c r="AT30" s="830"/>
      <c r="AU30" s="830" t="s">
        <v>122</v>
      </c>
      <c r="AV30" s="830"/>
      <c r="AW30" s="830"/>
      <c r="AX30" s="830"/>
      <c r="AY30" s="830"/>
      <c r="AZ30" s="831" t="s">
        <v>490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3468</v>
      </c>
      <c r="R31" s="784"/>
      <c r="S31" s="784"/>
      <c r="T31" s="784"/>
      <c r="U31" s="784"/>
      <c r="V31" s="784">
        <v>3082</v>
      </c>
      <c r="W31" s="784"/>
      <c r="X31" s="784"/>
      <c r="Y31" s="784"/>
      <c r="Z31" s="784"/>
      <c r="AA31" s="784">
        <v>386</v>
      </c>
      <c r="AB31" s="784"/>
      <c r="AC31" s="784"/>
      <c r="AD31" s="784"/>
      <c r="AE31" s="785"/>
      <c r="AF31" s="786">
        <v>2328</v>
      </c>
      <c r="AG31" s="787"/>
      <c r="AH31" s="787"/>
      <c r="AI31" s="787"/>
      <c r="AJ31" s="788"/>
      <c r="AK31" s="834">
        <v>38</v>
      </c>
      <c r="AL31" s="830"/>
      <c r="AM31" s="830"/>
      <c r="AN31" s="830"/>
      <c r="AO31" s="830"/>
      <c r="AP31" s="830">
        <v>941</v>
      </c>
      <c r="AQ31" s="830"/>
      <c r="AR31" s="830"/>
      <c r="AS31" s="830"/>
      <c r="AT31" s="830"/>
      <c r="AU31" s="830">
        <v>8</v>
      </c>
      <c r="AV31" s="830"/>
      <c r="AW31" s="830"/>
      <c r="AX31" s="830"/>
      <c r="AY31" s="830"/>
      <c r="AZ31" s="831" t="s">
        <v>490</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4076</v>
      </c>
      <c r="R32" s="784"/>
      <c r="S32" s="784"/>
      <c r="T32" s="784"/>
      <c r="U32" s="784"/>
      <c r="V32" s="784">
        <v>4046</v>
      </c>
      <c r="W32" s="784"/>
      <c r="X32" s="784"/>
      <c r="Y32" s="784"/>
      <c r="Z32" s="784"/>
      <c r="AA32" s="784">
        <v>29</v>
      </c>
      <c r="AB32" s="784"/>
      <c r="AC32" s="784"/>
      <c r="AD32" s="784"/>
      <c r="AE32" s="785"/>
      <c r="AF32" s="786">
        <v>733</v>
      </c>
      <c r="AG32" s="787"/>
      <c r="AH32" s="787"/>
      <c r="AI32" s="787"/>
      <c r="AJ32" s="788"/>
      <c r="AK32" s="834">
        <v>786</v>
      </c>
      <c r="AL32" s="830"/>
      <c r="AM32" s="830"/>
      <c r="AN32" s="830"/>
      <c r="AO32" s="830"/>
      <c r="AP32" s="830">
        <v>20560</v>
      </c>
      <c r="AQ32" s="830"/>
      <c r="AR32" s="830"/>
      <c r="AS32" s="830"/>
      <c r="AT32" s="830"/>
      <c r="AU32" s="830">
        <v>6415</v>
      </c>
      <c r="AV32" s="830"/>
      <c r="AW32" s="830"/>
      <c r="AX32" s="830"/>
      <c r="AY32" s="830"/>
      <c r="AZ32" s="831" t="s">
        <v>490</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19214</v>
      </c>
      <c r="R33" s="784"/>
      <c r="S33" s="784"/>
      <c r="T33" s="784"/>
      <c r="U33" s="784"/>
      <c r="V33" s="784">
        <v>20239</v>
      </c>
      <c r="W33" s="784"/>
      <c r="X33" s="784"/>
      <c r="Y33" s="784"/>
      <c r="Z33" s="784"/>
      <c r="AA33" s="784">
        <v>-1024</v>
      </c>
      <c r="AB33" s="784"/>
      <c r="AC33" s="784"/>
      <c r="AD33" s="784"/>
      <c r="AE33" s="785"/>
      <c r="AF33" s="786">
        <v>4220</v>
      </c>
      <c r="AG33" s="787"/>
      <c r="AH33" s="787"/>
      <c r="AI33" s="787"/>
      <c r="AJ33" s="788"/>
      <c r="AK33" s="834">
        <v>1945</v>
      </c>
      <c r="AL33" s="830"/>
      <c r="AM33" s="830"/>
      <c r="AN33" s="830"/>
      <c r="AO33" s="830"/>
      <c r="AP33" s="830">
        <v>10269</v>
      </c>
      <c r="AQ33" s="830"/>
      <c r="AR33" s="830"/>
      <c r="AS33" s="830"/>
      <c r="AT33" s="830"/>
      <c r="AU33" s="830">
        <v>5463</v>
      </c>
      <c r="AV33" s="830"/>
      <c r="AW33" s="830"/>
      <c r="AX33" s="830"/>
      <c r="AY33" s="830"/>
      <c r="AZ33" s="831" t="s">
        <v>490</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386</v>
      </c>
      <c r="R34" s="784"/>
      <c r="S34" s="784"/>
      <c r="T34" s="784"/>
      <c r="U34" s="784"/>
      <c r="V34" s="784">
        <v>52</v>
      </c>
      <c r="W34" s="784"/>
      <c r="X34" s="784"/>
      <c r="Y34" s="784"/>
      <c r="Z34" s="784"/>
      <c r="AA34" s="784">
        <v>333</v>
      </c>
      <c r="AB34" s="784"/>
      <c r="AC34" s="784"/>
      <c r="AD34" s="784"/>
      <c r="AE34" s="785"/>
      <c r="AF34" s="786">
        <v>360</v>
      </c>
      <c r="AG34" s="787"/>
      <c r="AH34" s="787"/>
      <c r="AI34" s="787"/>
      <c r="AJ34" s="788"/>
      <c r="AK34" s="834">
        <v>58</v>
      </c>
      <c r="AL34" s="830"/>
      <c r="AM34" s="830"/>
      <c r="AN34" s="830"/>
      <c r="AO34" s="830"/>
      <c r="AP34" s="830" t="s">
        <v>122</v>
      </c>
      <c r="AQ34" s="830"/>
      <c r="AR34" s="830"/>
      <c r="AS34" s="830"/>
      <c r="AT34" s="830"/>
      <c r="AU34" s="830" t="s">
        <v>122</v>
      </c>
      <c r="AV34" s="830"/>
      <c r="AW34" s="830"/>
      <c r="AX34" s="830"/>
      <c r="AY34" s="830"/>
      <c r="AZ34" s="831" t="s">
        <v>490</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452</v>
      </c>
      <c r="R35" s="784"/>
      <c r="S35" s="784"/>
      <c r="T35" s="784"/>
      <c r="U35" s="784"/>
      <c r="V35" s="784">
        <v>363</v>
      </c>
      <c r="W35" s="784"/>
      <c r="X35" s="784"/>
      <c r="Y35" s="784"/>
      <c r="Z35" s="784"/>
      <c r="AA35" s="784">
        <v>89</v>
      </c>
      <c r="AB35" s="784"/>
      <c r="AC35" s="784"/>
      <c r="AD35" s="784"/>
      <c r="AE35" s="785"/>
      <c r="AF35" s="786">
        <v>166</v>
      </c>
      <c r="AG35" s="787"/>
      <c r="AH35" s="787"/>
      <c r="AI35" s="787"/>
      <c r="AJ35" s="788"/>
      <c r="AK35" s="834">
        <v>1217</v>
      </c>
      <c r="AL35" s="830"/>
      <c r="AM35" s="830"/>
      <c r="AN35" s="830"/>
      <c r="AO35" s="830"/>
      <c r="AP35" s="830" t="s">
        <v>122</v>
      </c>
      <c r="AQ35" s="830"/>
      <c r="AR35" s="830"/>
      <c r="AS35" s="830"/>
      <c r="AT35" s="830"/>
      <c r="AU35" s="830" t="s">
        <v>122</v>
      </c>
      <c r="AV35" s="830"/>
      <c r="AW35" s="830"/>
      <c r="AX35" s="830"/>
      <c r="AY35" s="830"/>
      <c r="AZ35" s="831" t="s">
        <v>490</v>
      </c>
      <c r="BA35" s="831"/>
      <c r="BB35" s="831"/>
      <c r="BC35" s="831"/>
      <c r="BD35" s="831"/>
      <c r="BE35" s="832" t="s">
        <v>397</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8400</v>
      </c>
      <c r="AG63" s="844"/>
      <c r="AH63" s="844"/>
      <c r="AI63" s="844"/>
      <c r="AJ63" s="845"/>
      <c r="AK63" s="846"/>
      <c r="AL63" s="841"/>
      <c r="AM63" s="841"/>
      <c r="AN63" s="841"/>
      <c r="AO63" s="841"/>
      <c r="AP63" s="844">
        <v>31796</v>
      </c>
      <c r="AQ63" s="844"/>
      <c r="AR63" s="844"/>
      <c r="AS63" s="844"/>
      <c r="AT63" s="844"/>
      <c r="AU63" s="844">
        <v>11886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556</v>
      </c>
      <c r="C68" s="870"/>
      <c r="D68" s="870"/>
      <c r="E68" s="870"/>
      <c r="F68" s="870"/>
      <c r="G68" s="870"/>
      <c r="H68" s="870"/>
      <c r="I68" s="870"/>
      <c r="J68" s="870"/>
      <c r="K68" s="870"/>
      <c r="L68" s="870"/>
      <c r="M68" s="870"/>
      <c r="N68" s="870"/>
      <c r="O68" s="870"/>
      <c r="P68" s="871"/>
      <c r="Q68" s="872">
        <v>2653</v>
      </c>
      <c r="R68" s="866"/>
      <c r="S68" s="866"/>
      <c r="T68" s="866"/>
      <c r="U68" s="866"/>
      <c r="V68" s="866">
        <v>2392</v>
      </c>
      <c r="W68" s="866"/>
      <c r="X68" s="866"/>
      <c r="Y68" s="866"/>
      <c r="Z68" s="866"/>
      <c r="AA68" s="866">
        <v>261</v>
      </c>
      <c r="AB68" s="866"/>
      <c r="AC68" s="866"/>
      <c r="AD68" s="866"/>
      <c r="AE68" s="866"/>
      <c r="AF68" s="866">
        <v>261</v>
      </c>
      <c r="AG68" s="866"/>
      <c r="AH68" s="866"/>
      <c r="AI68" s="866"/>
      <c r="AJ68" s="866"/>
      <c r="AK68" s="866" t="s">
        <v>557</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1047955</v>
      </c>
      <c r="R69" s="830"/>
      <c r="S69" s="830"/>
      <c r="T69" s="830"/>
      <c r="U69" s="830"/>
      <c r="V69" s="830">
        <v>1016638</v>
      </c>
      <c r="W69" s="830"/>
      <c r="X69" s="830"/>
      <c r="Y69" s="830"/>
      <c r="Z69" s="830"/>
      <c r="AA69" s="830">
        <v>31318</v>
      </c>
      <c r="AB69" s="830"/>
      <c r="AC69" s="830"/>
      <c r="AD69" s="830"/>
      <c r="AE69" s="830"/>
      <c r="AF69" s="830">
        <v>31318</v>
      </c>
      <c r="AG69" s="830"/>
      <c r="AH69" s="830"/>
      <c r="AI69" s="830"/>
      <c r="AJ69" s="830"/>
      <c r="AK69" s="830">
        <v>1</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10312</v>
      </c>
      <c r="R70" s="830"/>
      <c r="S70" s="830"/>
      <c r="T70" s="830"/>
      <c r="U70" s="830"/>
      <c r="V70" s="830">
        <v>10083</v>
      </c>
      <c r="W70" s="830"/>
      <c r="X70" s="830"/>
      <c r="Y70" s="830"/>
      <c r="Z70" s="830"/>
      <c r="AA70" s="830">
        <v>229</v>
      </c>
      <c r="AB70" s="830"/>
      <c r="AC70" s="830"/>
      <c r="AD70" s="830"/>
      <c r="AE70" s="830"/>
      <c r="AF70" s="830">
        <v>229</v>
      </c>
      <c r="AG70" s="830"/>
      <c r="AH70" s="830"/>
      <c r="AI70" s="830"/>
      <c r="AJ70" s="830"/>
      <c r="AK70" s="830" t="s">
        <v>557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56622</v>
      </c>
      <c r="R71" s="830"/>
      <c r="S71" s="830"/>
      <c r="T71" s="830"/>
      <c r="U71" s="830"/>
      <c r="V71" s="830">
        <v>56259</v>
      </c>
      <c r="W71" s="830"/>
      <c r="X71" s="830"/>
      <c r="Y71" s="830"/>
      <c r="Z71" s="830"/>
      <c r="AA71" s="830">
        <v>363</v>
      </c>
      <c r="AB71" s="830"/>
      <c r="AC71" s="830"/>
      <c r="AD71" s="830"/>
      <c r="AE71" s="830"/>
      <c r="AF71" s="830">
        <v>363</v>
      </c>
      <c r="AG71" s="830"/>
      <c r="AH71" s="830"/>
      <c r="AI71" s="830"/>
      <c r="AJ71" s="830"/>
      <c r="AK71" s="830" t="s">
        <v>557</v>
      </c>
      <c r="AL71" s="830"/>
      <c r="AM71" s="830"/>
      <c r="AN71" s="830"/>
      <c r="AO71" s="830"/>
      <c r="AP71" s="830" t="s">
        <v>557</v>
      </c>
      <c r="AQ71" s="830"/>
      <c r="AR71" s="830"/>
      <c r="AS71" s="830"/>
      <c r="AT71" s="830"/>
      <c r="AU71" s="830" t="s">
        <v>557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32171</v>
      </c>
      <c r="AG88" s="844"/>
      <c r="AH88" s="844"/>
      <c r="AI88" s="844"/>
      <c r="AJ88" s="844"/>
      <c r="AK88" s="841"/>
      <c r="AL88" s="841"/>
      <c r="AM88" s="841"/>
      <c r="AN88" s="841"/>
      <c r="AO88" s="841"/>
      <c r="AP88" s="844" t="s">
        <v>557</v>
      </c>
      <c r="AQ88" s="844"/>
      <c r="AR88" s="844"/>
      <c r="AS88" s="844"/>
      <c r="AT88" s="844"/>
      <c r="AU88" s="844" t="s">
        <v>557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238</v>
      </c>
      <c r="CS102" s="852"/>
      <c r="CT102" s="852"/>
      <c r="CU102" s="852"/>
      <c r="CV102" s="891"/>
      <c r="CW102" s="890">
        <v>46</v>
      </c>
      <c r="CX102" s="852"/>
      <c r="CY102" s="852"/>
      <c r="CZ102" s="852"/>
      <c r="DA102" s="891"/>
      <c r="DB102" s="890" t="s">
        <v>557</v>
      </c>
      <c r="DC102" s="852"/>
      <c r="DD102" s="852"/>
      <c r="DE102" s="852"/>
      <c r="DF102" s="891"/>
      <c r="DG102" s="890">
        <v>2155</v>
      </c>
      <c r="DH102" s="852"/>
      <c r="DI102" s="852"/>
      <c r="DJ102" s="852"/>
      <c r="DK102" s="891"/>
      <c r="DL102" s="890" t="s">
        <v>557</v>
      </c>
      <c r="DM102" s="852"/>
      <c r="DN102" s="852"/>
      <c r="DO102" s="852"/>
      <c r="DP102" s="891"/>
      <c r="DQ102" s="890">
        <v>1650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5367697</v>
      </c>
      <c r="AB110" s="900"/>
      <c r="AC110" s="900"/>
      <c r="AD110" s="900"/>
      <c r="AE110" s="901"/>
      <c r="AF110" s="902">
        <v>5222865</v>
      </c>
      <c r="AG110" s="900"/>
      <c r="AH110" s="900"/>
      <c r="AI110" s="900"/>
      <c r="AJ110" s="901"/>
      <c r="AK110" s="902">
        <v>5121809</v>
      </c>
      <c r="AL110" s="900"/>
      <c r="AM110" s="900"/>
      <c r="AN110" s="900"/>
      <c r="AO110" s="901"/>
      <c r="AP110" s="903">
        <v>13.5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39014703</v>
      </c>
      <c r="BR110" s="931"/>
      <c r="BS110" s="931"/>
      <c r="BT110" s="931"/>
      <c r="BU110" s="931"/>
      <c r="BV110" s="931">
        <v>38366950</v>
      </c>
      <c r="BW110" s="931"/>
      <c r="BX110" s="931"/>
      <c r="BY110" s="931"/>
      <c r="BZ110" s="931"/>
      <c r="CA110" s="931">
        <v>36622968</v>
      </c>
      <c r="CB110" s="931"/>
      <c r="CC110" s="931"/>
      <c r="CD110" s="931"/>
      <c r="CE110" s="931"/>
      <c r="CF110" s="944">
        <v>96.7</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304477</v>
      </c>
      <c r="DH110" s="931"/>
      <c r="DI110" s="931"/>
      <c r="DJ110" s="931"/>
      <c r="DK110" s="931"/>
      <c r="DL110" s="931">
        <v>202985</v>
      </c>
      <c r="DM110" s="931"/>
      <c r="DN110" s="931"/>
      <c r="DO110" s="931"/>
      <c r="DP110" s="931"/>
      <c r="DQ110" s="931">
        <v>101492</v>
      </c>
      <c r="DR110" s="931"/>
      <c r="DS110" s="931"/>
      <c r="DT110" s="931"/>
      <c r="DU110" s="931"/>
      <c r="DV110" s="932">
        <v>0.3</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811074</v>
      </c>
      <c r="BR111" s="926"/>
      <c r="BS111" s="926"/>
      <c r="BT111" s="926"/>
      <c r="BU111" s="926"/>
      <c r="BV111" s="926">
        <v>612611</v>
      </c>
      <c r="BW111" s="926"/>
      <c r="BX111" s="926"/>
      <c r="BY111" s="926"/>
      <c r="BZ111" s="926"/>
      <c r="CA111" s="926">
        <v>463607</v>
      </c>
      <c r="CB111" s="926"/>
      <c r="CC111" s="926"/>
      <c r="CD111" s="926"/>
      <c r="CE111" s="926"/>
      <c r="CF111" s="920">
        <v>1.2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13429865</v>
      </c>
      <c r="BR112" s="926"/>
      <c r="BS112" s="926"/>
      <c r="BT112" s="926"/>
      <c r="BU112" s="926"/>
      <c r="BV112" s="926">
        <v>12435371</v>
      </c>
      <c r="BW112" s="926"/>
      <c r="BX112" s="926"/>
      <c r="BY112" s="926"/>
      <c r="BZ112" s="926"/>
      <c r="CA112" s="926">
        <v>11885419</v>
      </c>
      <c r="CB112" s="926"/>
      <c r="CC112" s="926"/>
      <c r="CD112" s="926"/>
      <c r="CE112" s="926"/>
      <c r="CF112" s="920">
        <v>31.4</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1153456</v>
      </c>
      <c r="AB113" s="938"/>
      <c r="AC113" s="938"/>
      <c r="AD113" s="938"/>
      <c r="AE113" s="939"/>
      <c r="AF113" s="940">
        <v>1109193</v>
      </c>
      <c r="AG113" s="938"/>
      <c r="AH113" s="938"/>
      <c r="AI113" s="938"/>
      <c r="AJ113" s="939"/>
      <c r="AK113" s="940">
        <v>1097743</v>
      </c>
      <c r="AL113" s="938"/>
      <c r="AM113" s="938"/>
      <c r="AN113" s="938"/>
      <c r="AO113" s="939"/>
      <c r="AP113" s="941">
        <v>2.9</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412726</v>
      </c>
      <c r="DH113" s="959"/>
      <c r="DI113" s="959"/>
      <c r="DJ113" s="959"/>
      <c r="DK113" s="960"/>
      <c r="DL113" s="961">
        <v>367138</v>
      </c>
      <c r="DM113" s="959"/>
      <c r="DN113" s="959"/>
      <c r="DO113" s="959"/>
      <c r="DP113" s="960"/>
      <c r="DQ113" s="961">
        <v>321551</v>
      </c>
      <c r="DR113" s="959"/>
      <c r="DS113" s="959"/>
      <c r="DT113" s="959"/>
      <c r="DU113" s="960"/>
      <c r="DV113" s="962">
        <v>0.8</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7369919</v>
      </c>
      <c r="BR114" s="926"/>
      <c r="BS114" s="926"/>
      <c r="BT114" s="926"/>
      <c r="BU114" s="926"/>
      <c r="BV114" s="926">
        <v>7714511</v>
      </c>
      <c r="BW114" s="926"/>
      <c r="BX114" s="926"/>
      <c r="BY114" s="926"/>
      <c r="BZ114" s="926"/>
      <c r="CA114" s="926">
        <v>7865876</v>
      </c>
      <c r="CB114" s="926"/>
      <c r="CC114" s="926"/>
      <c r="CD114" s="926"/>
      <c r="CE114" s="926"/>
      <c r="CF114" s="920">
        <v>20.8</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212313</v>
      </c>
      <c r="AB115" s="938"/>
      <c r="AC115" s="938"/>
      <c r="AD115" s="938"/>
      <c r="AE115" s="939"/>
      <c r="AF115" s="940">
        <v>239375</v>
      </c>
      <c r="AG115" s="938"/>
      <c r="AH115" s="938"/>
      <c r="AI115" s="938"/>
      <c r="AJ115" s="939"/>
      <c r="AK115" s="940">
        <v>236881</v>
      </c>
      <c r="AL115" s="938"/>
      <c r="AM115" s="938"/>
      <c r="AN115" s="938"/>
      <c r="AO115" s="939"/>
      <c r="AP115" s="941">
        <v>0.6</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2015056</v>
      </c>
      <c r="BR115" s="926"/>
      <c r="BS115" s="926"/>
      <c r="BT115" s="926"/>
      <c r="BU115" s="926"/>
      <c r="BV115" s="926">
        <v>1719064</v>
      </c>
      <c r="BW115" s="926"/>
      <c r="BX115" s="926"/>
      <c r="BY115" s="926"/>
      <c r="BZ115" s="926"/>
      <c r="CA115" s="926">
        <v>1649603</v>
      </c>
      <c r="CB115" s="926"/>
      <c r="CC115" s="926"/>
      <c r="CD115" s="926"/>
      <c r="CE115" s="926"/>
      <c r="CF115" s="920">
        <v>4.4000000000000004</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6733466</v>
      </c>
      <c r="AB117" s="979"/>
      <c r="AC117" s="979"/>
      <c r="AD117" s="979"/>
      <c r="AE117" s="980"/>
      <c r="AF117" s="981">
        <v>6571433</v>
      </c>
      <c r="AG117" s="979"/>
      <c r="AH117" s="979"/>
      <c r="AI117" s="979"/>
      <c r="AJ117" s="980"/>
      <c r="AK117" s="981">
        <v>6456433</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106567</v>
      </c>
      <c r="AB119" s="900"/>
      <c r="AC119" s="900"/>
      <c r="AD119" s="900"/>
      <c r="AE119" s="901"/>
      <c r="AF119" s="902">
        <v>106567</v>
      </c>
      <c r="AG119" s="900"/>
      <c r="AH119" s="900"/>
      <c r="AI119" s="900"/>
      <c r="AJ119" s="901"/>
      <c r="AK119" s="902">
        <v>106567</v>
      </c>
      <c r="AL119" s="900"/>
      <c r="AM119" s="900"/>
      <c r="AN119" s="900"/>
      <c r="AO119" s="901"/>
      <c r="AP119" s="903">
        <v>0.3</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62640617</v>
      </c>
      <c r="BR119" s="1000"/>
      <c r="BS119" s="1000"/>
      <c r="BT119" s="1000"/>
      <c r="BU119" s="1000"/>
      <c r="BV119" s="1000">
        <v>60848507</v>
      </c>
      <c r="BW119" s="1000"/>
      <c r="BX119" s="1000"/>
      <c r="BY119" s="1000"/>
      <c r="BZ119" s="1000"/>
      <c r="CA119" s="1000">
        <v>58487473</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93871</v>
      </c>
      <c r="DH119" s="986"/>
      <c r="DI119" s="986"/>
      <c r="DJ119" s="986"/>
      <c r="DK119" s="987"/>
      <c r="DL119" s="985">
        <v>42488</v>
      </c>
      <c r="DM119" s="986"/>
      <c r="DN119" s="986"/>
      <c r="DO119" s="986"/>
      <c r="DP119" s="987"/>
      <c r="DQ119" s="985">
        <v>40564</v>
      </c>
      <c r="DR119" s="986"/>
      <c r="DS119" s="986"/>
      <c r="DT119" s="986"/>
      <c r="DU119" s="987"/>
      <c r="DV119" s="988">
        <v>0.1</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19727100</v>
      </c>
      <c r="BR120" s="931"/>
      <c r="BS120" s="931"/>
      <c r="BT120" s="931"/>
      <c r="BU120" s="931"/>
      <c r="BV120" s="931">
        <v>21562200</v>
      </c>
      <c r="BW120" s="931"/>
      <c r="BX120" s="931"/>
      <c r="BY120" s="931"/>
      <c r="BZ120" s="931"/>
      <c r="CA120" s="931">
        <v>22501215</v>
      </c>
      <c r="CB120" s="931"/>
      <c r="CC120" s="931"/>
      <c r="CD120" s="931"/>
      <c r="CE120" s="931"/>
      <c r="CF120" s="944">
        <v>59.4</v>
      </c>
      <c r="CG120" s="945"/>
      <c r="CH120" s="945"/>
      <c r="CI120" s="945"/>
      <c r="CJ120" s="945"/>
      <c r="CK120" s="1006" t="s">
        <v>449</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6995040</v>
      </c>
      <c r="DH120" s="931"/>
      <c r="DI120" s="931"/>
      <c r="DJ120" s="931"/>
      <c r="DK120" s="931"/>
      <c r="DL120" s="931">
        <v>6517309</v>
      </c>
      <c r="DM120" s="931"/>
      <c r="DN120" s="931"/>
      <c r="DO120" s="931"/>
      <c r="DP120" s="931"/>
      <c r="DQ120" s="931">
        <v>6414590</v>
      </c>
      <c r="DR120" s="931"/>
      <c r="DS120" s="931"/>
      <c r="DT120" s="931"/>
      <c r="DU120" s="931"/>
      <c r="DV120" s="932">
        <v>16.899999999999999</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45588</v>
      </c>
      <c r="AB121" s="959"/>
      <c r="AC121" s="959"/>
      <c r="AD121" s="959"/>
      <c r="AE121" s="960"/>
      <c r="AF121" s="961">
        <v>45588</v>
      </c>
      <c r="AG121" s="959"/>
      <c r="AH121" s="959"/>
      <c r="AI121" s="959"/>
      <c r="AJ121" s="960"/>
      <c r="AK121" s="961">
        <v>45588</v>
      </c>
      <c r="AL121" s="959"/>
      <c r="AM121" s="959"/>
      <c r="AN121" s="959"/>
      <c r="AO121" s="960"/>
      <c r="AP121" s="962">
        <v>0.1</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11977200</v>
      </c>
      <c r="BR121" s="926"/>
      <c r="BS121" s="926"/>
      <c r="BT121" s="926"/>
      <c r="BU121" s="926"/>
      <c r="BV121" s="926">
        <v>12972027</v>
      </c>
      <c r="BW121" s="926"/>
      <c r="BX121" s="926"/>
      <c r="BY121" s="926"/>
      <c r="BZ121" s="926"/>
      <c r="CA121" s="926">
        <v>12597348</v>
      </c>
      <c r="CB121" s="926"/>
      <c r="CC121" s="926"/>
      <c r="CD121" s="926"/>
      <c r="CE121" s="926"/>
      <c r="CF121" s="920">
        <v>33.200000000000003</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6424902</v>
      </c>
      <c r="DH121" s="926"/>
      <c r="DI121" s="926"/>
      <c r="DJ121" s="926"/>
      <c r="DK121" s="926"/>
      <c r="DL121" s="926">
        <v>5909887</v>
      </c>
      <c r="DM121" s="926"/>
      <c r="DN121" s="926"/>
      <c r="DO121" s="926"/>
      <c r="DP121" s="926"/>
      <c r="DQ121" s="926">
        <v>5463300</v>
      </c>
      <c r="DR121" s="926"/>
      <c r="DS121" s="926"/>
      <c r="DT121" s="926"/>
      <c r="DU121" s="926"/>
      <c r="DV121" s="927">
        <v>14.4</v>
      </c>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60547756</v>
      </c>
      <c r="BR122" s="1000"/>
      <c r="BS122" s="1000"/>
      <c r="BT122" s="1000"/>
      <c r="BU122" s="1000"/>
      <c r="BV122" s="1000">
        <v>59419715</v>
      </c>
      <c r="BW122" s="1000"/>
      <c r="BX122" s="1000"/>
      <c r="BY122" s="1000"/>
      <c r="BZ122" s="1000"/>
      <c r="CA122" s="1000">
        <v>56768686</v>
      </c>
      <c r="CB122" s="1000"/>
      <c r="CC122" s="1000"/>
      <c r="CD122" s="1000"/>
      <c r="CE122" s="1000"/>
      <c r="CF122" s="1017">
        <v>149.80000000000001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9923</v>
      </c>
      <c r="DH122" s="926"/>
      <c r="DI122" s="926"/>
      <c r="DJ122" s="926"/>
      <c r="DK122" s="926"/>
      <c r="DL122" s="926">
        <v>8175</v>
      </c>
      <c r="DM122" s="926"/>
      <c r="DN122" s="926"/>
      <c r="DO122" s="926"/>
      <c r="DP122" s="926"/>
      <c r="DQ122" s="926">
        <v>7529</v>
      </c>
      <c r="DR122" s="926"/>
      <c r="DS122" s="926"/>
      <c r="DT122" s="926"/>
      <c r="DU122" s="926"/>
      <c r="DV122" s="927">
        <v>0</v>
      </c>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92252056</v>
      </c>
      <c r="BR123" s="1064"/>
      <c r="BS123" s="1064"/>
      <c r="BT123" s="1064"/>
      <c r="BU123" s="1064"/>
      <c r="BV123" s="1064">
        <v>93953942</v>
      </c>
      <c r="BW123" s="1064"/>
      <c r="BX123" s="1064"/>
      <c r="BY123" s="1064"/>
      <c r="BZ123" s="1064"/>
      <c r="CA123" s="1064">
        <v>91867249</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60158</v>
      </c>
      <c r="AB126" s="959"/>
      <c r="AC126" s="959"/>
      <c r="AD126" s="959"/>
      <c r="AE126" s="960"/>
      <c r="AF126" s="961">
        <v>87220</v>
      </c>
      <c r="AG126" s="959"/>
      <c r="AH126" s="959"/>
      <c r="AI126" s="959"/>
      <c r="AJ126" s="960"/>
      <c r="AK126" s="961">
        <v>84726</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v>2015056</v>
      </c>
      <c r="DH126" s="926"/>
      <c r="DI126" s="926"/>
      <c r="DJ126" s="926"/>
      <c r="DK126" s="926"/>
      <c r="DL126" s="926">
        <v>1719064</v>
      </c>
      <c r="DM126" s="926"/>
      <c r="DN126" s="926"/>
      <c r="DO126" s="926"/>
      <c r="DP126" s="926"/>
      <c r="DQ126" s="926">
        <v>1649603</v>
      </c>
      <c r="DR126" s="926"/>
      <c r="DS126" s="926"/>
      <c r="DT126" s="926"/>
      <c r="DU126" s="926"/>
      <c r="DV126" s="927">
        <v>4.4000000000000004</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1533411</v>
      </c>
      <c r="AB128" s="1046"/>
      <c r="AC128" s="1046"/>
      <c r="AD128" s="1046"/>
      <c r="AE128" s="1047"/>
      <c r="AF128" s="1048">
        <v>1481909</v>
      </c>
      <c r="AG128" s="1046"/>
      <c r="AH128" s="1046"/>
      <c r="AI128" s="1046"/>
      <c r="AJ128" s="1047"/>
      <c r="AK128" s="1048">
        <v>1401599</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11.38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41239256</v>
      </c>
      <c r="AB129" s="959"/>
      <c r="AC129" s="959"/>
      <c r="AD129" s="959"/>
      <c r="AE129" s="960"/>
      <c r="AF129" s="961">
        <v>42242230</v>
      </c>
      <c r="AG129" s="959"/>
      <c r="AH129" s="959"/>
      <c r="AI129" s="959"/>
      <c r="AJ129" s="960"/>
      <c r="AK129" s="961">
        <v>43144915</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16.38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5412969</v>
      </c>
      <c r="AB130" s="959"/>
      <c r="AC130" s="959"/>
      <c r="AD130" s="959"/>
      <c r="AE130" s="960"/>
      <c r="AF130" s="961">
        <v>5387850</v>
      </c>
      <c r="AG130" s="959"/>
      <c r="AH130" s="959"/>
      <c r="AI130" s="959"/>
      <c r="AJ130" s="960"/>
      <c r="AK130" s="961">
        <v>5253355</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-0.6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35826287</v>
      </c>
      <c r="AB131" s="986"/>
      <c r="AC131" s="986"/>
      <c r="AD131" s="986"/>
      <c r="AE131" s="987"/>
      <c r="AF131" s="985">
        <v>36854380</v>
      </c>
      <c r="AG131" s="986"/>
      <c r="AH131" s="986"/>
      <c r="AI131" s="986"/>
      <c r="AJ131" s="987"/>
      <c r="AK131" s="985">
        <v>37891560</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-0.59429546799999999</v>
      </c>
      <c r="AB132" s="1097"/>
      <c r="AC132" s="1097"/>
      <c r="AD132" s="1097"/>
      <c r="AE132" s="1098"/>
      <c r="AF132" s="1099">
        <v>-0.80947230699999995</v>
      </c>
      <c r="AG132" s="1097"/>
      <c r="AH132" s="1097"/>
      <c r="AI132" s="1097"/>
      <c r="AJ132" s="1098"/>
      <c r="AK132" s="1099">
        <v>-0.52391878300000005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-0.8</v>
      </c>
      <c r="AB133" s="1080"/>
      <c r="AC133" s="1080"/>
      <c r="AD133" s="1080"/>
      <c r="AE133" s="1081"/>
      <c r="AF133" s="1079">
        <v>-0.9</v>
      </c>
      <c r="AG133" s="1080"/>
      <c r="AH133" s="1080"/>
      <c r="AI133" s="1080"/>
      <c r="AJ133" s="1081"/>
      <c r="AK133" s="1079">
        <v>-0.6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EER954vnmCRtPy2vmBX+jAx0JVA/3t/sNtjFBx0rkF1kvpIxarXLeEQ4nVl/DN8OStQm1QcAcPV41/4Vy2V1g==" saltValue="f/t9dc8Wf8Vkww5YOMh+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rOFvQ4MbeAhd69eqoBEJpttKKKdbpomTbvrc4SySfSuoTuucErGSJK115Z902HOm3iQH30yVA4z3H6mtrkrJQ==" saltValue="d+lIFwVZV+FphCF7On7W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wYt6hw1cBV7ANuyrFAaYdReWFyZpeTIYDrobNLHxFnX4oodEdnkrp4wSoS/hmBf5uyYjdFsS6el4ZDb4yhIsg==" saltValue="xWxIpIg2YWtHmYnhQtp2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13548018</v>
      </c>
      <c r="AP9" s="269">
        <v>72878</v>
      </c>
      <c r="AQ9" s="270">
        <v>77644</v>
      </c>
      <c r="AR9" s="271">
        <v>-6.1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14833</v>
      </c>
      <c r="AP10" s="272">
        <v>80</v>
      </c>
      <c r="AQ10" s="273">
        <v>3127</v>
      </c>
      <c r="AR10" s="274">
        <v>-97.4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461</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490</v>
      </c>
      <c r="AP12" s="272" t="s">
        <v>490</v>
      </c>
      <c r="AQ12" s="273">
        <v>21</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t="s">
        <v>490</v>
      </c>
      <c r="AP13" s="272" t="s">
        <v>490</v>
      </c>
      <c r="AQ13" s="273">
        <v>2269</v>
      </c>
      <c r="AR13" s="274" t="s">
        <v>490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259642</v>
      </c>
      <c r="AP14" s="272">
        <v>1397</v>
      </c>
      <c r="AQ14" s="273">
        <v>1565</v>
      </c>
      <c r="AR14" s="274">
        <v>-10.7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-712034</v>
      </c>
      <c r="AP15" s="272">
        <v>-3830</v>
      </c>
      <c r="AQ15" s="273">
        <v>-4222</v>
      </c>
      <c r="AR15" s="274">
        <v>-9.3000000000000007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13110459</v>
      </c>
      <c r="AP16" s="272">
        <v>70524</v>
      </c>
      <c r="AQ16" s="273">
        <v>80866</v>
      </c>
      <c r="AR16" s="274">
        <v>-12.8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6.46</v>
      </c>
      <c r="AP21" s="286">
        <v>7.29</v>
      </c>
      <c r="AQ21" s="287">
        <v>-0.83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101.8</v>
      </c>
      <c r="AP22" s="291">
        <v>98.9</v>
      </c>
      <c r="AQ22" s="292">
        <v>2.9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5121809</v>
      </c>
      <c r="AP32" s="300">
        <v>27551</v>
      </c>
      <c r="AQ32" s="301">
        <v>35121</v>
      </c>
      <c r="AR32" s="302">
        <v>-21.6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1097743</v>
      </c>
      <c r="AP35" s="300">
        <v>5905</v>
      </c>
      <c r="AQ35" s="301">
        <v>9493</v>
      </c>
      <c r="AR35" s="302">
        <v>-37.799999999999997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t="s">
        <v>490</v>
      </c>
      <c r="AP36" s="300" t="s">
        <v>490</v>
      </c>
      <c r="AQ36" s="301">
        <v>807</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236881</v>
      </c>
      <c r="AP37" s="300">
        <v>1274</v>
      </c>
      <c r="AQ37" s="301">
        <v>509</v>
      </c>
      <c r="AR37" s="302">
        <v>150.30000000000001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490</v>
      </c>
      <c r="AP38" s="303" t="s">
        <v>490</v>
      </c>
      <c r="AQ38" s="304" t="s">
        <v>490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-1401599</v>
      </c>
      <c r="AP39" s="300">
        <v>-7540</v>
      </c>
      <c r="AQ39" s="301">
        <v>-5799</v>
      </c>
      <c r="AR39" s="302">
        <v>30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-5253355</v>
      </c>
      <c r="AP40" s="300">
        <v>-28259</v>
      </c>
      <c r="AQ40" s="301">
        <v>-30948</v>
      </c>
      <c r="AR40" s="302">
        <v>-8.6999999999999993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-198521</v>
      </c>
      <c r="AP41" s="300">
        <v>-1068</v>
      </c>
      <c r="AQ41" s="301">
        <v>9183</v>
      </c>
      <c r="AR41" s="302">
        <v>-111.6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8687571</v>
      </c>
      <c r="AN51" s="322">
        <v>46512</v>
      </c>
      <c r="AO51" s="323">
        <v>-8.6999999999999993</v>
      </c>
      <c r="AP51" s="324">
        <v>60285</v>
      </c>
      <c r="AQ51" s="325">
        <v>6.4</v>
      </c>
      <c r="AR51" s="326">
        <v>-15.1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4745224</v>
      </c>
      <c r="AN52" s="330">
        <v>25405</v>
      </c>
      <c r="AO52" s="331">
        <v>-26.8</v>
      </c>
      <c r="AP52" s="332">
        <v>36445</v>
      </c>
      <c r="AQ52" s="333">
        <v>5</v>
      </c>
      <c r="AR52" s="334">
        <v>-31.8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9398001</v>
      </c>
      <c r="AN53" s="322">
        <v>50317</v>
      </c>
      <c r="AO53" s="323">
        <v>8.1999999999999993</v>
      </c>
      <c r="AP53" s="324">
        <v>52714</v>
      </c>
      <c r="AQ53" s="325">
        <v>-12.6</v>
      </c>
      <c r="AR53" s="326">
        <v>20.8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6418354</v>
      </c>
      <c r="AN54" s="330">
        <v>34364</v>
      </c>
      <c r="AO54" s="331">
        <v>35.299999999999997</v>
      </c>
      <c r="AP54" s="332">
        <v>29032</v>
      </c>
      <c r="AQ54" s="333">
        <v>-20.3</v>
      </c>
      <c r="AR54" s="334">
        <v>55.6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10667856</v>
      </c>
      <c r="AN55" s="322">
        <v>57193</v>
      </c>
      <c r="AO55" s="323">
        <v>13.7</v>
      </c>
      <c r="AP55" s="324">
        <v>46001</v>
      </c>
      <c r="AQ55" s="325">
        <v>-12.7</v>
      </c>
      <c r="AR55" s="326">
        <v>26.4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6932954</v>
      </c>
      <c r="AN56" s="330">
        <v>37169</v>
      </c>
      <c r="AO56" s="331">
        <v>8.1999999999999993</v>
      </c>
      <c r="AP56" s="332">
        <v>27974</v>
      </c>
      <c r="AQ56" s="333">
        <v>-3.6</v>
      </c>
      <c r="AR56" s="334">
        <v>11.8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10980917</v>
      </c>
      <c r="AN57" s="322">
        <v>58918</v>
      </c>
      <c r="AO57" s="323">
        <v>3</v>
      </c>
      <c r="AP57" s="324">
        <v>52878</v>
      </c>
      <c r="AQ57" s="325">
        <v>14.9</v>
      </c>
      <c r="AR57" s="326">
        <v>-11.9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6574087</v>
      </c>
      <c r="AN58" s="330">
        <v>35273</v>
      </c>
      <c r="AO58" s="331">
        <v>-5.0999999999999996</v>
      </c>
      <c r="AP58" s="332">
        <v>32136</v>
      </c>
      <c r="AQ58" s="333">
        <v>14.9</v>
      </c>
      <c r="AR58" s="334">
        <v>-20</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9945008</v>
      </c>
      <c r="AN59" s="322">
        <v>53497</v>
      </c>
      <c r="AO59" s="323">
        <v>-9.1999999999999993</v>
      </c>
      <c r="AP59" s="324">
        <v>57911</v>
      </c>
      <c r="AQ59" s="325">
        <v>9.5</v>
      </c>
      <c r="AR59" s="326">
        <v>-18.7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6231925</v>
      </c>
      <c r="AN60" s="330">
        <v>33523</v>
      </c>
      <c r="AO60" s="331">
        <v>-5</v>
      </c>
      <c r="AP60" s="332">
        <v>35132</v>
      </c>
      <c r="AQ60" s="333">
        <v>9.3000000000000007</v>
      </c>
      <c r="AR60" s="334">
        <v>-14.3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9935871</v>
      </c>
      <c r="AN61" s="337">
        <v>53287</v>
      </c>
      <c r="AO61" s="338">
        <v>1.4</v>
      </c>
      <c r="AP61" s="339">
        <v>53958</v>
      </c>
      <c r="AQ61" s="340">
        <v>1.1000000000000001</v>
      </c>
      <c r="AR61" s="326">
        <v>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6180509</v>
      </c>
      <c r="AN62" s="330">
        <v>33147</v>
      </c>
      <c r="AO62" s="331">
        <v>1.3</v>
      </c>
      <c r="AP62" s="332">
        <v>32144</v>
      </c>
      <c r="AQ62" s="333">
        <v>1.1000000000000001</v>
      </c>
      <c r="AR62" s="334">
        <v>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Lm/6fABm1bLfLIHb9JujXsJfJJYkOD9nLjAkq5psXE5EOA2/3CW7DFJBO3r6Bq/EX1LB5lzxGfrs533qKYwlg==" saltValue="fYy47OohpoEaPGAw/uA5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VrbvsMA0IRaHahgFJfF+EKmPrCohAkAIru5odJH1IvhqCqjGII67+gr/Go1+H1Iis96ZSYuctkI+wpj1G0e23w==" saltValue="UYXl8WWa7vu+fFIgakk5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KUmOJ5s7I5SobBdeuVY5V8IL/e/TUrdduBj5Vli7JqWsWYK03N0UXOG0bKQAqt0+IJnqHNPFHQCpkzGhkZfZZw==" saltValue="6tnXS1ylV18AazLLtc5a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18.84</v>
      </c>
      <c r="G47" s="12">
        <v>19.12</v>
      </c>
      <c r="H47" s="12">
        <v>22.47</v>
      </c>
      <c r="I47" s="12">
        <v>24</v>
      </c>
      <c r="J47" s="13">
        <v>25.28</v>
      </c>
    </row>
    <row r="48" spans="2:10" ht="57.75" customHeight="1" x14ac:dyDescent="0.15">
      <c r="B48" s="14"/>
      <c r="C48" s="1141" t="s">
        <v>4</v>
      </c>
      <c r="D48" s="1141"/>
      <c r="E48" s="1142"/>
      <c r="F48" s="15">
        <v>7.24</v>
      </c>
      <c r="G48" s="16">
        <v>8.92</v>
      </c>
      <c r="H48" s="16">
        <v>9.61</v>
      </c>
      <c r="I48" s="16">
        <v>9.8699999999999992</v>
      </c>
      <c r="J48" s="17">
        <v>6.99</v>
      </c>
    </row>
    <row r="49" spans="2:10" ht="57.75" customHeight="1" thickBot="1" x14ac:dyDescent="0.2">
      <c r="B49" s="18"/>
      <c r="C49" s="1143" t="s">
        <v>5</v>
      </c>
      <c r="D49" s="1143"/>
      <c r="E49" s="1144"/>
      <c r="F49" s="19" t="s">
        <v>534</v>
      </c>
      <c r="G49" s="20">
        <v>3.52</v>
      </c>
      <c r="H49" s="20">
        <v>3.38</v>
      </c>
      <c r="I49" s="20">
        <v>2.56</v>
      </c>
      <c r="J49" s="21" t="s">
        <v>535</v>
      </c>
    </row>
    <row r="50" spans="2:10" x14ac:dyDescent="0.15"/>
  </sheetData>
  <sheetProtection algorithmName="SHA-512" hashValue="cEgqATLiY+7HmiT+k4FN/7/An5Fi+/J4FYdgcMMRsb8ccw4mm34HbP+Oa1mbsrlEc2kaCIZPIelIcsjaIVaa8g==" saltValue="6rH6MF+/5Y5KkQmfmg/g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2026-03-12T00:12:02Z</cp:lastPrinted>
  <dcterms:created xsi:type="dcterms:W3CDTF">2026-02-23T07:06:36Z</dcterms:created>
  <dcterms:modified xsi:type="dcterms:W3CDTF">2026-03-12T04:15:24Z</dcterms:modified>
  <cp:category/>
</cp:coreProperties>
</file>