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EC764066-F52B-45B4-97B7-E04B63C1786A}" xr6:coauthVersionLast="47" xr6:coauthVersionMax="47" xr10:uidLastSave="{00000000-0000-0000-0000-000000000000}"/>
  <bookViews>
    <workbookView xWindow="-120" yWindow="-120" windowWidth="27300" windowHeight="175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E37" i="10"/>
  <c r="AM37" i="10"/>
  <c r="U37" i="10"/>
  <c r="BE36" i="10"/>
  <c r="BE35" i="10"/>
  <c r="C34" i="10"/>
  <c r="C35" i="10" s="1"/>
  <c r="C36" i="10" l="1"/>
  <c r="C37" i="10" s="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E34" i="10" l="1"/>
  <c r="BW34" i="10" s="1"/>
  <c r="BW35" i="10" l="1"/>
  <c r="BW36" i="10" s="1"/>
  <c r="BW37" i="10" s="1"/>
  <c r="CO34" i="10" l="1"/>
  <c r="CO35" i="10" s="1"/>
  <c r="CO36" i="10" s="1"/>
  <c r="CO37" i="10" s="1"/>
  <c r="CO38" i="10" s="1"/>
  <c r="CO39" i="10" s="1"/>
  <c r="CO40" i="10" s="1"/>
</calcChain>
</file>

<file path=xl/sharedStrings.xml><?xml version="1.0" encoding="utf-8"?>
<sst xmlns="http://schemas.openxmlformats.org/spreadsheetml/2006/main" count="1063" uniqueCount="573">
  <si>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</si>
  <si>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</si>
  <si>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</si>
  <si>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</si>
  <si>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</si>
  <si>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</si>
  <si>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</si>
  <si>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</si>
  <si>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</si>
  <si>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</si>
  <si>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</si>
  <si>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</si>
  <si>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</si>
  <si>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</si>
  <si>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</si>
  <si>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</si>
  <si>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</si>
  <si>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</si>
  <si>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</si>
  <si>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</si>
  <si>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</si>
  <si>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</si>
  <si>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</si>
  <si>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</si>
  <si>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</si>
  <si>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</si>
  <si>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</si>
  <si>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</si>
  <si>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</si>
  <si>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</si>
  <si>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</si>
  <si>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</si>
  <si>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</si>
  <si>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</si>
  <si>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</si>
  <si>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</si>
  <si>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</si>
  <si>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</si>
  <si>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</si>
  <si>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</si>
  <si>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</si>
  <si>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</si>
  <si>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</si>
  <si>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</si>
  <si>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</si>
  <si>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</si>
  <si>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</si>
  <si>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</si>
  <si>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</si>
  <si>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</si>
  <si>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</si>
  <si>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</si>
  <si>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</si>
  <si>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</si>
  <si>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</si>
  <si>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</si>
  <si>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</si>
  <si>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</si>
  <si>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</si>
  <si>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</si>
  <si>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</si>
  <si>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</si>
  <si>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</si>
  <si>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</si>
  <si>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</si>
  <si>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</si>
  <si>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</si>
  <si>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</si>
  <si>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</si>
  <si>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</si>
  <si>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</si>
  <si>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</si>
  <si>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</si>
  <si>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</si>
  <si>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</si>
  <si>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</si>
  <si>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</si>
  <si>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</si>
  <si>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</si>
  <si>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</si>
  <si>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</si>
  <si>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</si>
  <si>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</si>
  <si>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</si>
  <si>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</si>
  <si>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</si>
  <si>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</si>
  <si>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</si>
  <si>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</si>
  <si>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</si>
  <si>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</si>
  <si>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</si>
  <si>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</si>
  <si>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</si>
  <si>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春日井市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</si>
  <si>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</si>
  <si>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</si>
  <si>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</si>
  <si>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</si>
  <si>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</si>
  <si>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</si>
  <si>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</si>
  <si>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</si>
  <si>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</si>
  <si>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</si>
  <si>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</si>
  <si>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</si>
  <si>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</si>
  <si>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</si>
  <si>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</si>
  <si>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</si>
  <si>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</si>
  <si>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</si>
  <si>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</si>
  <si>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</si>
  <si>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</si>
  <si>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</si>
  <si>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</si>
  <si>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</si>
  <si>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</si>
  <si>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</si>
  <si>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</si>
  <si>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</si>
  <si>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</si>
  <si>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</si>
  <si>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</si>
  <si>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</si>
  <si>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</si>
  <si>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</si>
  <si>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</si>
  <si>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</si>
  <si>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</si>
  <si>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</si>
  <si>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</si>
  <si>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</si>
  <si>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</si>
  <si>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</si>
  <si>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</si>
  <si>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</si>
  <si>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</si>
  <si>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</si>
  <si>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</si>
  <si>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</si>
  <si>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</si>
  <si>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</si>
  <si>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</si>
  <si>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</si>
  <si>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</si>
  <si>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</si>
  <si>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</si>
  <si>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</si>
  <si>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</si>
  <si>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</si>
  <si>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</si>
  <si>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</si>
  <si>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</si>
  <si>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</si>
  <si>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</si>
  <si>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</si>
  <si>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</si>
  <si>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</si>
  <si>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</si>
  <si>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</si>
  <si>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</si>
  <si>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</si>
  <si>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</si>
  <si>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</si>
  <si>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</si>
  <si>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</si>
  <si>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</si>
  <si>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</si>
  <si>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</si>
  <si>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</si>
  <si>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</si>
  <si>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</si>
  <si>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</si>
  <si>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</si>
  <si>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</si>
  <si>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</si>
  <si>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</si>
  <si>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</si>
  <si>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</si>
  <si>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</si>
  <si>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</si>
  <si>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</si>
  <si>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</si>
  <si>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</si>
  <si>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</si>
  <si>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</si>
  <si>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</si>
  <si>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</si>
  <si>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</si>
  <si>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</si>
  <si>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</si>
  <si>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</si>
  <si>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</si>
  <si>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</si>
  <si>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</si>
  <si>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</si>
  <si>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</si>
  <si>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</si>
  <si>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</si>
  <si>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</si>
  <si>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愛知県春日井市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</si>
  <si>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</si>
  <si>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</si>
  <si>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</si>
  <si>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</si>
  <si>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</si>
  <si>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</si>
  <si>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</si>
  <si>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</si>
  <si>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</si>
  <si>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</si>
  <si>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</si>
  <si>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</si>
  <si>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</si>
  <si>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</si>
  <si>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</si>
  <si>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</si>
  <si>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</si>
  <si>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</si>
  <si>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</si>
  <si>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</si>
  <si>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</si>
  <si>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</si>
  <si>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</si>
  <si>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</si>
  <si>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</si>
  <si>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</si>
  <si>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</si>
  <si>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</si>
  <si>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</si>
  <si>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</si>
  <si>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</si>
  <si>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</si>
  <si>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</si>
  <si>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</si>
  <si>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</si>
  <si>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</si>
  <si>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</si>
  <si>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</si>
  <si>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</si>
  <si>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</si>
  <si>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</si>
  <si>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</si>
  <si>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</si>
  <si>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</si>
  <si>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</si>
  <si>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</si>
  <si>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</si>
  <si>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</si>
  <si>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</si>
  <si>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</si>
  <si>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</si>
  <si>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</si>
  <si>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</si>
  <si>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</si>
  <si>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</si>
  <si>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</si>
  <si>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</si>
  <si>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</si>
  <si>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</si>
  <si>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</si>
  <si>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</si>
  <si>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</si>
  <si>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</si>
  <si>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</si>
  <si>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</si>
  <si>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</si>
  <si>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</si>
  <si>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</si>
  <si>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</si>
  <si>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</si>
  <si>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</si>
  <si>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</si>
  <si>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</si>
  <si>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</si>
  <si>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</si>
  <si>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</si>
  <si>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</si>
  <si>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</si>
  <si>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</si>
  <si>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</si>
  <si>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</si>
  <si>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</si>
  <si>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</si>
  <si>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</si>
  <si>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</si>
  <si>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</si>
  <si>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</si>
  <si>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</si>
  <si>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</si>
  <si>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</si>
  <si>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</si>
  <si>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</si>
  <si>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</si>
  <si>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</si>
  <si>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</si>
  <si>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</si>
  <si>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</si>
  <si>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</si>
  <si>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</si>
  <si>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</si>
  <si>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</si>
  <si>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</si>
  <si>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</si>
  <si>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</si>
  <si>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</si>
  <si>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</si>
  <si>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</si>
  <si>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</si>
  <si>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</si>
  <si>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</si>
  <si>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</si>
  <si>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</si>
  <si>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</si>
  <si>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</si>
  <si>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</si>
  <si>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</si>
  <si>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</si>
  <si>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</si>
  <si>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</si>
  <si>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</si>
  <si>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</si>
  <si>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</si>
  <si>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</si>
  <si>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</si>
  <si>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</si>
  <si>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</si>
  <si>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</si>
  <si>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</si>
  <si>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</si>
  <si>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</si>
  <si>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</si>
  <si>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</si>
  <si>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</si>
  <si>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</si>
  <si>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</si>
  <si>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</si>
  <si>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</si>
  <si>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</si>
  <si>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</si>
  <si>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</si>
  <si>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</si>
  <si>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</si>
  <si>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</si>
  <si>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</si>
  <si>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</si>
  <si>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</si>
  <si>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</si>
  <si>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</si>
  <si>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</si>
  <si>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</si>
  <si>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愛知県春日井市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</si>
  <si>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</si>
  <si>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</si>
  <si>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</si>
  <si>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</si>
  <si>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</si>
  <si>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</si>
  <si>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</si>
  <si>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</si>
  <si>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</si>
  <si>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</si>
  <si>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</si>
  <si>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</si>
  <si>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</si>
  <si>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</si>
  <si>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</si>
  <si>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</si>
  <si>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</si>
  <si>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</si>
  <si>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</si>
  <si>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</si>
  <si>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春日井市公共用地先行取得事業特別会計</t>
    <phoneticPr fontId="5"/>
  </si>
  <si>
    <t>春日井市民家防音事業特別会計</t>
    <phoneticPr fontId="5"/>
  </si>
  <si>
    <t>春日井市潮見坂平和公園事業特別会計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</si>
  <si>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</si>
  <si>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</si>
  <si>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</si>
  <si>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</si>
  <si>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</si>
  <si>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</si>
  <si>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</si>
  <si>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</si>
  <si>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</si>
  <si>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</si>
  <si>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</si>
  <si>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</si>
  <si>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</si>
  <si>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春日井市国民健康保険事業特別会計</t>
    <phoneticPr fontId="5"/>
  </si>
  <si>
    <t>春日井市後期高齢者医療事業特別会計</t>
    <phoneticPr fontId="5"/>
  </si>
  <si>
    <t>春日井市介護保険事業特別会計</t>
    <phoneticPr fontId="5"/>
  </si>
  <si>
    <t>春日井市水道事業会計</t>
    <phoneticPr fontId="5"/>
  </si>
  <si>
    <t>法適用企業</t>
    <phoneticPr fontId="5"/>
  </si>
  <si>
    <t>春日井市春日井市民病院事業会計</t>
    <phoneticPr fontId="5"/>
  </si>
  <si>
    <t>春日井市公共下水道事業会計</t>
    <phoneticPr fontId="5"/>
  </si>
  <si>
    <t>春日井市春日井インター北企業用地整備事業特別会計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</si>
  <si>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</si>
  <si>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</si>
  <si>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</si>
  <si>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</si>
  <si>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</si>
  <si>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</si>
  <si>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</si>
  <si>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</si>
  <si>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</si>
  <si>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</si>
  <si>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</si>
  <si>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</si>
  <si>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</si>
  <si>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</si>
  <si>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</si>
  <si>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</si>
  <si>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</si>
  <si>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</si>
  <si>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</si>
  <si>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</si>
  <si>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</si>
  <si>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</si>
  <si>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</si>
  <si>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</si>
  <si>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</si>
  <si>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</si>
  <si>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</si>
  <si>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</si>
  <si>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</si>
  <si>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</si>
  <si>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</si>
  <si>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</si>
  <si>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</si>
  <si>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</si>
  <si>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</si>
  <si>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</si>
  <si>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</si>
  <si>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</si>
  <si>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</si>
  <si>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</si>
  <si>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</si>
  <si>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</si>
  <si>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</si>
  <si>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</si>
  <si>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</si>
  <si>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</si>
  <si>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</si>
  <si>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</si>
  <si>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</si>
  <si>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</si>
  <si>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</si>
  <si>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</si>
  <si>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</si>
  <si>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</si>
  <si>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</si>
  <si>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</si>
  <si>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</si>
  <si>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</si>
  <si>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</si>
  <si>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</si>
  <si>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</si>
  <si>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</si>
  <si>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</si>
  <si>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</si>
  <si>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</si>
  <si>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</si>
  <si>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</si>
  <si>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</si>
  <si>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</si>
  <si>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</si>
  <si>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</si>
  <si>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</si>
  <si>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</si>
  <si>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</si>
  <si>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</si>
  <si>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</si>
  <si>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</si>
  <si>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</si>
  <si>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</si>
  <si>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</si>
  <si>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</si>
  <si>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</si>
  <si>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</si>
  <si>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</si>
  <si>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</si>
  <si>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</si>
  <si>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</si>
  <si>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</si>
  <si>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</si>
  <si>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</si>
  <si>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</si>
  <si>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</si>
  <si>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</si>
  <si>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</si>
  <si>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</si>
  <si>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</si>
  <si>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</si>
  <si>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</si>
  <si>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</si>
  <si>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</si>
  <si>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</si>
  <si>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</si>
  <si>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</si>
  <si>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</si>
  <si>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</si>
  <si>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</si>
  <si>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</si>
  <si>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</si>
  <si>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</si>
  <si>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</si>
  <si>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</si>
  <si>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</si>
  <si>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</si>
  <si>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</si>
  <si>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</si>
  <si>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</si>
  <si>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</si>
  <si>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</si>
  <si>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</si>
  <si>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</si>
  <si>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</si>
  <si>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</si>
  <si>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</si>
  <si>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</si>
  <si>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</si>
  <si>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</si>
  <si>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</si>
  <si>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</si>
  <si>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</si>
  <si>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</si>
  <si>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</si>
  <si>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</si>
  <si>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</si>
  <si>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</si>
  <si>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</si>
  <si>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</si>
  <si>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2.87</t>
  </si>
  <si>
    <t>▲ 1.57</t>
  </si>
  <si>
    <t>▲ 3.05</t>
  </si>
  <si>
    <t>春日井市春日井市民病院事業会計</t>
  </si>
  <si>
    <t>春日井市水道事業会計</t>
  </si>
  <si>
    <t>一般会計</t>
  </si>
  <si>
    <t>春日井市公共下水道事業会計</t>
  </si>
  <si>
    <t>春日井市後期高齢者医療事業特別会計</t>
  </si>
  <si>
    <t>春日井市介護保険事業特別会計</t>
  </si>
  <si>
    <t>春日井市公共用地先行取得事業特別会計</t>
  </si>
  <si>
    <t>春日井市民家防音事業特別会計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</si>
  <si>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</si>
  <si>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</si>
  <si>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</si>
  <si>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</si>
  <si>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</si>
  <si>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</si>
  <si>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</si>
  <si>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</si>
  <si>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</si>
  <si>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尾張東部火葬場管理組合</t>
    <rPh sb="0" eb="4">
      <t>オワリトウブ</t>
    </rPh>
    <rPh sb="4" eb="7">
      <t>カソウジョウ</t>
    </rPh>
    <rPh sb="7" eb="11">
      <t>カンリクミアイ</t>
    </rPh>
    <phoneticPr fontId="2"/>
  </si>
  <si>
    <t>春日井小牧看護専門学校管理組合</t>
    <rPh sb="0" eb="5">
      <t>カスガイコマキ</t>
    </rPh>
    <rPh sb="5" eb="11">
      <t>カンゴセンモンガッコウ</t>
    </rPh>
    <rPh sb="11" eb="13">
      <t>カンリ</t>
    </rPh>
    <rPh sb="13" eb="15">
      <t>クミアイ</t>
    </rPh>
    <phoneticPr fontId="2"/>
  </si>
  <si>
    <t>かすがい市民文化財団</t>
    <rPh sb="4" eb="6">
      <t>シミン</t>
    </rPh>
    <rPh sb="6" eb="10">
      <t>ブンカザイダン</t>
    </rPh>
    <phoneticPr fontId="2"/>
  </si>
  <si>
    <t>春日井市土地開発公社</t>
    <rPh sb="0" eb="4">
      <t>カスガイシ</t>
    </rPh>
    <rPh sb="4" eb="8">
      <t>トチカイハツ</t>
    </rPh>
    <rPh sb="8" eb="10">
      <t>コウシャ</t>
    </rPh>
    <phoneticPr fontId="2"/>
  </si>
  <si>
    <t>春日井市健康管理事業団</t>
    <rPh sb="0" eb="4">
      <t>カスガイシ</t>
    </rPh>
    <rPh sb="4" eb="8">
      <t>ケンコウカンリ</t>
    </rPh>
    <rPh sb="8" eb="11">
      <t>ジギョウダン</t>
    </rPh>
    <phoneticPr fontId="2"/>
  </si>
  <si>
    <t>春日井市食育推進給食会</t>
    <rPh sb="0" eb="4">
      <t>カスガイシ</t>
    </rPh>
    <rPh sb="4" eb="6">
      <t>ショクイク</t>
    </rPh>
    <rPh sb="6" eb="8">
      <t>スイシン</t>
    </rPh>
    <rPh sb="8" eb="10">
      <t>キュウショク</t>
    </rPh>
    <rPh sb="10" eb="11">
      <t>カイ</t>
    </rPh>
    <phoneticPr fontId="2"/>
  </si>
  <si>
    <t>勝川開発</t>
    <rPh sb="0" eb="2">
      <t>カチガワ</t>
    </rPh>
    <rPh sb="2" eb="4">
      <t>カイハツ</t>
    </rPh>
    <phoneticPr fontId="2"/>
  </si>
  <si>
    <t>高蔵寺まちづくり</t>
    <rPh sb="0" eb="3">
      <t>コウゾウジ</t>
    </rPh>
    <phoneticPr fontId="2"/>
  </si>
  <si>
    <t>春日井市スポーツ・ふれあい財団</t>
    <rPh sb="0" eb="4">
      <t>カスガイシ</t>
    </rPh>
    <rPh sb="13" eb="15">
      <t>ザイダン</t>
    </rPh>
    <phoneticPr fontId="2"/>
  </si>
  <si>
    <t>-</t>
    <phoneticPr fontId="2"/>
  </si>
  <si>
    <t>公共施設等整備基金</t>
  </si>
  <si>
    <t>文化スポーツ施設整備基金</t>
  </si>
  <si>
    <t>潮見坂平和公園墓所整備基金</t>
  </si>
  <si>
    <t>まちづくり寄附基金</t>
  </si>
  <si>
    <t>潮見坂平和公園永代清掃基金</t>
    <rPh sb="7" eb="11">
      <t>エイタイセイソウ</t>
    </rPh>
    <rPh sb="11" eb="13">
      <t>キキン</t>
    </rPh>
    <phoneticPr fontId="2"/>
  </si>
  <si>
    <t>-</t>
    <phoneticPr fontId="2"/>
  </si>
  <si>
    <t>愛知県後期高齢者医療広域連合（一般会計）</t>
    <rPh sb="0" eb="3">
      <t>アイチケン</t>
    </rPh>
    <rPh sb="3" eb="8">
      <t>コウキコウレイシャ</t>
    </rPh>
    <rPh sb="8" eb="10">
      <t>イリョウ</t>
    </rPh>
    <rPh sb="10" eb="12">
      <t>コウイキ</t>
    </rPh>
    <rPh sb="12" eb="14">
      <t>レンゴウ</t>
    </rPh>
    <rPh sb="15" eb="19">
      <t>イッパンカイケイ</t>
    </rPh>
    <phoneticPr fontId="2"/>
  </si>
  <si>
    <t>愛知県後期高齢者医療広域連合（後期高齢者医療特別会計）</t>
    <rPh sb="10" eb="12">
      <t>コウイキ</t>
    </rPh>
    <rPh sb="12" eb="13">
      <t>レン</t>
    </rPh>
    <rPh sb="14" eb="19">
      <t>コウキコウレイシャ</t>
    </rPh>
    <rPh sb="19" eb="21">
      <t>イリョウ</t>
    </rPh>
    <rPh sb="22" eb="24">
      <t>トクベツ</t>
    </rPh>
    <rPh sb="24" eb="2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</si>
</sst>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C466-4A64-AAFF-A2FC35B165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48767</c:v>
                </c:pt>
                <c:pt idx="1">
                  <c:v>52008</c:v>
                </c:pt>
                <c:pt idx="2">
                  <c:v>60641</c:v>
                </c:pt>
                <c:pt idx="3">
                  <c:v>53258</c:v>
                </c:pt>
                <c:pt idx="4">
                  <c:v>55523</c:v>
                </c:pt>
              </c:numCache>
            </c:numRef>
          </c:val>
          <c:smooth val="0"/>
          <c:extLst>
            <c:ext xmlns:c16="http://schemas.microsoft.com/office/drawing/2014/chart" uri="{C3380CC4-5D6E-409C-BE32-E72D297353CC}">
              <c16:uniqueId val="{00000001-C466-4A64-AAFF-A2FC35B165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0.08</c:v>
                </c:pt>
                <c:pt idx="1">
                  <c:v>1.6</c:v>
                </c:pt>
                <c:pt idx="2">
                  <c:v>0.11</c:v>
                </c:pt>
                <c:pt idx="3">
                  <c:v>0.17</c:v>
                </c:pt>
                <c:pt idx="4">
                  <c:v>0.54</c:v>
                </c:pt>
              </c:numCache>
            </c:numRef>
          </c:val>
          <c:extLst>
            <c:ext xmlns:c16="http://schemas.microsoft.com/office/drawing/2014/chart" uri="{C3380CC4-5D6E-409C-BE32-E72D297353CC}">
              <c16:uniqueId val="{00000000-CB71-43BA-A7DD-10EBDBAB04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16.64</c:v>
                </c:pt>
                <c:pt idx="1">
                  <c:v>15.93</c:v>
                </c:pt>
                <c:pt idx="2">
                  <c:v>16.12</c:v>
                </c:pt>
                <c:pt idx="3">
                  <c:v>12.72</c:v>
                </c:pt>
                <c:pt idx="4">
                  <c:v>8.98</c:v>
                </c:pt>
              </c:numCache>
            </c:numRef>
          </c:val>
          <c:extLst>
            <c:ext xmlns:c16="http://schemas.microsoft.com/office/drawing/2014/chart" uri="{C3380CC4-5D6E-409C-BE32-E72D297353CC}">
              <c16:uniqueId val="{00000001-CB71-43BA-A7DD-10EBDBAB04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-2.87</c:v>
                </c:pt>
                <c:pt idx="1">
                  <c:v>1.57</c:v>
                </c:pt>
                <c:pt idx="2">
                  <c:v>-1.57</c:v>
                </c:pt>
                <c:pt idx="3">
                  <c:v>-3.05</c:v>
                </c:pt>
                <c:pt idx="4">
                  <c:v>-3.05</c:v>
                </c:pt>
              </c:numCache>
            </c:numRef>
          </c:val>
          <c:smooth val="0"/>
          <c:extLst>
            <c:ext xmlns:c16="http://schemas.microsoft.com/office/drawing/2014/chart" uri="{C3380CC4-5D6E-409C-BE32-E72D297353CC}">
              <c16:uniqueId val="{00000002-CB71-43BA-A7DD-10EBDBAB04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0.59</c:v>
                </c:pt>
                <c:pt idx="2">
                  <c:v>#N/A</c:v>
                </c:pt>
                <c:pt idx="3">
                  <c:v>0.61</c:v>
                </c:pt>
                <c:pt idx="4">
                  <c:v>#N/A</c:v>
                </c:pt>
                <c:pt idx="5">
                  <c:v>0</c:v>
                </c:pt>
                <c:pt idx="6">
                  <c:v>#N/A</c:v>
                </c:pt>
                <c:pt idx="7">
                  <c:v>0</c:v>
                </c:pt>
                <c:pt idx="8">
                  <c:v>#N/A</c:v>
                </c:pt>
                <c:pt idx="9">
                  <c:v>0</c:v>
                </c:pt>
              </c:numCache>
            </c:numRef>
          </c:val>
          <c:extLst>
            <c:ext xmlns:c16="http://schemas.microsoft.com/office/drawing/2014/chart" uri="{C3380CC4-5D6E-409C-BE32-E72D297353CC}">
              <c16:uniqueId val="{00000000-4112-4F4D-8BA2-BD679EE413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12-4F4D-8BA2-BD679EE4133B}"/>
            </c:ext>
          </c:extLst>
        </c:ser>
        <c:ser>
          <c:idx val="2"/>
          <c:order val="2"/>
          <c:tx>
            <c:strRef>
              <c:f>データシート!$A$29</c:f>
              <c:strCache>
                <c:ptCount val="1"/>
                <c:pt idx="0">
                  <c:v>春日井市民家防音事業特別会計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112-4F4D-8BA2-BD679EE4133B}"/>
            </c:ext>
          </c:extLst>
        </c:ser>
        <c:ser>
          <c:idx val="3"/>
          <c:order val="3"/>
          <c:tx>
            <c:strRef>
              <c:f>データシート!$A$30</c:f>
              <c:strCache>
                <c:ptCount val="1"/>
                <c:pt idx="0">
                  <c:v>春日井市公共用地先行取得事業特別会計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112-4F4D-8BA2-BD679EE4133B}"/>
            </c:ext>
          </c:extLst>
        </c:ser>
        <c:ser>
          <c:idx val="4"/>
          <c:order val="4"/>
          <c:tx>
            <c:strRef>
              <c:f>データシート!$A$31</c:f>
              <c:strCache>
                <c:ptCount val="1"/>
                <c:pt idx="0">
                  <c:v>春日井市介護保険事業特別会計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1.38</c:v>
                </c:pt>
                <c:pt idx="2">
                  <c:v>#N/A</c:v>
                </c:pt>
                <c:pt idx="3">
                  <c:v>0.97</c:v>
                </c:pt>
                <c:pt idx="4">
                  <c:v>#N/A</c:v>
                </c:pt>
                <c:pt idx="5">
                  <c:v>0.99</c:v>
                </c:pt>
                <c:pt idx="6">
                  <c:v>#N/A</c:v>
                </c:pt>
                <c:pt idx="7">
                  <c:v>0.4</c:v>
                </c:pt>
                <c:pt idx="8">
                  <c:v>#N/A</c:v>
                </c:pt>
                <c:pt idx="9">
                  <c:v>0.01</c:v>
                </c:pt>
              </c:numCache>
            </c:numRef>
          </c:val>
          <c:extLst>
            <c:ext xmlns:c16="http://schemas.microsoft.com/office/drawing/2014/chart" uri="{C3380CC4-5D6E-409C-BE32-E72D297353CC}">
              <c16:uniqueId val="{00000004-4112-4F4D-8BA2-BD679EE4133B}"/>
            </c:ext>
          </c:extLst>
        </c:ser>
        <c:ser>
          <c:idx val="5"/>
          <c:order val="5"/>
          <c:tx>
            <c:strRef>
              <c:f>データシート!$A$32</c:f>
              <c:strCache>
                <c:ptCount val="1"/>
                <c:pt idx="0">
                  <c:v>春日井市後期高齢者医療事業特別会計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0.21</c:v>
                </c:pt>
                <c:pt idx="2">
                  <c:v>#N/A</c:v>
                </c:pt>
                <c:pt idx="3">
                  <c:v>0.19</c:v>
                </c:pt>
                <c:pt idx="4">
                  <c:v>#N/A</c:v>
                </c:pt>
                <c:pt idx="5">
                  <c:v>0.2</c:v>
                </c:pt>
                <c:pt idx="6">
                  <c:v>#N/A</c:v>
                </c:pt>
                <c:pt idx="7">
                  <c:v>0.22</c:v>
                </c:pt>
                <c:pt idx="8">
                  <c:v>#N/A</c:v>
                </c:pt>
                <c:pt idx="9">
                  <c:v>0.26</c:v>
                </c:pt>
              </c:numCache>
            </c:numRef>
          </c:val>
          <c:extLst>
            <c:ext xmlns:c16="http://schemas.microsoft.com/office/drawing/2014/chart" uri="{C3380CC4-5D6E-409C-BE32-E72D297353CC}">
              <c16:uniqueId val="{00000005-4112-4F4D-8BA2-BD679EE4133B}"/>
            </c:ext>
          </c:extLst>
        </c:ser>
        <c:ser>
          <c:idx val="6"/>
          <c:order val="6"/>
          <c:tx>
            <c:strRef>
              <c:f>データシート!$A$33</c:f>
              <c:strCache>
                <c:ptCount val="1"/>
                <c:pt idx="0">
                  <c:v>春日井市公共下水道事業会計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0.36</c:v>
                </c:pt>
                <c:pt idx="2">
                  <c:v>#N/A</c:v>
                </c:pt>
                <c:pt idx="3">
                  <c:v>0.13</c:v>
                </c:pt>
                <c:pt idx="4">
                  <c:v>#N/A</c:v>
                </c:pt>
                <c:pt idx="5">
                  <c:v>0.39</c:v>
                </c:pt>
                <c:pt idx="6">
                  <c:v>#N/A</c:v>
                </c:pt>
                <c:pt idx="7">
                  <c:v>0.32</c:v>
                </c:pt>
                <c:pt idx="8">
                  <c:v>#N/A</c:v>
                </c:pt>
                <c:pt idx="9">
                  <c:v>0.42</c:v>
                </c:pt>
              </c:numCache>
            </c:numRef>
          </c:val>
          <c:extLst>
            <c:ext xmlns:c16="http://schemas.microsoft.com/office/drawing/2014/chart" uri="{C3380CC4-5D6E-409C-BE32-E72D297353CC}">
              <c16:uniqueId val="{00000006-4112-4F4D-8BA2-BD679EE4133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7.0000000000000007E-2</c:v>
                </c:pt>
                <c:pt idx="2">
                  <c:v>#N/A</c:v>
                </c:pt>
                <c:pt idx="3">
                  <c:v>1.59</c:v>
                </c:pt>
                <c:pt idx="4">
                  <c:v>#N/A</c:v>
                </c:pt>
                <c:pt idx="5">
                  <c:v>0.11</c:v>
                </c:pt>
                <c:pt idx="6">
                  <c:v>#N/A</c:v>
                </c:pt>
                <c:pt idx="7">
                  <c:v>0.17</c:v>
                </c:pt>
                <c:pt idx="8">
                  <c:v>#N/A</c:v>
                </c:pt>
                <c:pt idx="9">
                  <c:v>0.54</c:v>
                </c:pt>
              </c:numCache>
            </c:numRef>
          </c:val>
          <c:extLst>
            <c:ext xmlns:c16="http://schemas.microsoft.com/office/drawing/2014/chart" uri="{C3380CC4-5D6E-409C-BE32-E72D297353CC}">
              <c16:uniqueId val="{00000007-4112-4F4D-8BA2-BD679EE4133B}"/>
            </c:ext>
          </c:extLst>
        </c:ser>
        <c:ser>
          <c:idx val="8"/>
          <c:order val="8"/>
          <c:tx>
            <c:strRef>
              <c:f>データシート!$A$35</c:f>
              <c:strCache>
                <c:ptCount val="1"/>
                <c:pt idx="0">
                  <c:v>春日井市水道事業会計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9.5500000000000007</c:v>
                </c:pt>
                <c:pt idx="2">
                  <c:v>#N/A</c:v>
                </c:pt>
                <c:pt idx="3">
                  <c:v>10.18</c:v>
                </c:pt>
                <c:pt idx="4">
                  <c:v>#N/A</c:v>
                </c:pt>
                <c:pt idx="5">
                  <c:v>10.02</c:v>
                </c:pt>
                <c:pt idx="6">
                  <c:v>#N/A</c:v>
                </c:pt>
                <c:pt idx="7">
                  <c:v>9.15</c:v>
                </c:pt>
                <c:pt idx="8">
                  <c:v>#N/A</c:v>
                </c:pt>
                <c:pt idx="9">
                  <c:v>8.3699999999999992</c:v>
                </c:pt>
              </c:numCache>
            </c:numRef>
          </c:val>
          <c:extLst>
            <c:ext xmlns:c16="http://schemas.microsoft.com/office/drawing/2014/chart" uri="{C3380CC4-5D6E-409C-BE32-E72D297353CC}">
              <c16:uniqueId val="{00000008-4112-4F4D-8BA2-BD679EE4133B}"/>
            </c:ext>
          </c:extLst>
        </c:ser>
        <c:ser>
          <c:idx val="9"/>
          <c:order val="9"/>
          <c:tx>
            <c:strRef>
              <c:f>データシート!$A$36</c:f>
              <c:strCache>
                <c:ptCount val="1"/>
                <c:pt idx="0">
                  <c:v>春日井市春日井市民病院事業会計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15.11</c:v>
                </c:pt>
                <c:pt idx="2">
                  <c:v>#N/A</c:v>
                </c:pt>
                <c:pt idx="3">
                  <c:v>14.51</c:v>
                </c:pt>
                <c:pt idx="4">
                  <c:v>#N/A</c:v>
                </c:pt>
                <c:pt idx="5">
                  <c:v>16.100000000000001</c:v>
                </c:pt>
                <c:pt idx="6">
                  <c:v>#N/A</c:v>
                </c:pt>
                <c:pt idx="7">
                  <c:v>14.99</c:v>
                </c:pt>
                <c:pt idx="8">
                  <c:v>#N/A</c:v>
                </c:pt>
                <c:pt idx="9">
                  <c:v>10.46</c:v>
                </c:pt>
              </c:numCache>
            </c:numRef>
          </c:val>
          <c:extLst>
            <c:ext xmlns:c16="http://schemas.microsoft.com/office/drawing/2014/chart" uri="{C3380CC4-5D6E-409C-BE32-E72D297353CC}">
              <c16:uniqueId val="{00000009-4112-4F4D-8BA2-BD679EE413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8444</c:v>
                </c:pt>
                <c:pt idx="5">
                  <c:v>8682</c:v>
                </c:pt>
                <c:pt idx="8">
                  <c:v>8441</c:v>
                </c:pt>
                <c:pt idx="11">
                  <c:v>8663</c:v>
                </c:pt>
                <c:pt idx="14">
                  <c:v>7400</c:v>
                </c:pt>
              </c:numCache>
            </c:numRef>
          </c:val>
          <c:extLst>
            <c:ext xmlns:c16="http://schemas.microsoft.com/office/drawing/2014/chart" uri="{C3380CC4-5D6E-409C-BE32-E72D297353CC}">
              <c16:uniqueId val="{00000000-2C7D-4E69-AE72-B238DB487A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7D-4E69-AE72-B238DB487A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55</c:v>
                </c:pt>
                <c:pt idx="3">
                  <c:v>55</c:v>
                </c:pt>
                <c:pt idx="6">
                  <c:v>43</c:v>
                </c:pt>
                <c:pt idx="9">
                  <c:v>43</c:v>
                </c:pt>
                <c:pt idx="12">
                  <c:v>43</c:v>
                </c:pt>
              </c:numCache>
            </c:numRef>
          </c:val>
          <c:extLst>
            <c:ext xmlns:c16="http://schemas.microsoft.com/office/drawing/2014/chart" uri="{C3380CC4-5D6E-409C-BE32-E72D297353CC}">
              <c16:uniqueId val="{00000002-2C7D-4E69-AE72-B238DB487A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5</c:v>
                </c:pt>
                <c:pt idx="6">
                  <c:v>2</c:v>
                </c:pt>
                <c:pt idx="9">
                  <c:v>2</c:v>
                </c:pt>
                <c:pt idx="12">
                  <c:v>2</c:v>
                </c:pt>
              </c:numCache>
            </c:numRef>
          </c:val>
          <c:extLst>
            <c:ext xmlns:c16="http://schemas.microsoft.com/office/drawing/2014/chart" uri="{C3380CC4-5D6E-409C-BE32-E72D297353CC}">
              <c16:uniqueId val="{00000003-2C7D-4E69-AE72-B238DB487A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3094</c:v>
                </c:pt>
                <c:pt idx="3">
                  <c:v>2526</c:v>
                </c:pt>
                <c:pt idx="6">
                  <c:v>2823</c:v>
                </c:pt>
                <c:pt idx="9">
                  <c:v>2846</c:v>
                </c:pt>
                <c:pt idx="12">
                  <c:v>2033</c:v>
                </c:pt>
              </c:numCache>
            </c:numRef>
          </c:val>
          <c:extLst>
            <c:ext xmlns:c16="http://schemas.microsoft.com/office/drawing/2014/chart" uri="{C3380CC4-5D6E-409C-BE32-E72D297353CC}">
              <c16:uniqueId val="{00000004-2C7D-4E69-AE72-B238DB487A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7D-4E69-AE72-B238DB487A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7D-4E69-AE72-B238DB487A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8392</c:v>
                </c:pt>
                <c:pt idx="3">
                  <c:v>8420</c:v>
                </c:pt>
                <c:pt idx="6">
                  <c:v>8272</c:v>
                </c:pt>
                <c:pt idx="9">
                  <c:v>8183</c:v>
                </c:pt>
                <c:pt idx="12">
                  <c:v>7789</c:v>
                </c:pt>
              </c:numCache>
            </c:numRef>
          </c:val>
          <c:extLst>
            <c:ext xmlns:c16="http://schemas.microsoft.com/office/drawing/2014/chart" uri="{C3380CC4-5D6E-409C-BE32-E72D297353CC}">
              <c16:uniqueId val="{00000007-2C7D-4E69-AE72-B238DB487A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3101</c:v>
                </c:pt>
                <c:pt idx="2">
                  <c:v>#N/A</c:v>
                </c:pt>
                <c:pt idx="3">
                  <c:v>#N/A</c:v>
                </c:pt>
                <c:pt idx="4">
                  <c:v>2324</c:v>
                </c:pt>
                <c:pt idx="5">
                  <c:v>#N/A</c:v>
                </c:pt>
                <c:pt idx="6">
                  <c:v>#N/A</c:v>
                </c:pt>
                <c:pt idx="7">
                  <c:v>2699</c:v>
                </c:pt>
                <c:pt idx="8">
                  <c:v>#N/A</c:v>
                </c:pt>
                <c:pt idx="9">
                  <c:v>#N/A</c:v>
                </c:pt>
                <c:pt idx="10">
                  <c:v>2411</c:v>
                </c:pt>
                <c:pt idx="11">
                  <c:v>#N/A</c:v>
                </c:pt>
                <c:pt idx="12">
                  <c:v>#N/A</c:v>
                </c:pt>
                <c:pt idx="13">
                  <c:v>2467</c:v>
                </c:pt>
                <c:pt idx="14">
                  <c:v>#N/A</c:v>
                </c:pt>
              </c:numCache>
            </c:numRef>
          </c:val>
          <c:smooth val="0"/>
          <c:extLst>
            <c:ext xmlns:c16="http://schemas.microsoft.com/office/drawing/2014/chart" uri="{C3380CC4-5D6E-409C-BE32-E72D297353CC}">
              <c16:uniqueId val="{00000008-2C7D-4E69-AE72-B238DB487A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64455</c:v>
                </c:pt>
                <c:pt idx="5">
                  <c:v>64941</c:v>
                </c:pt>
                <c:pt idx="8">
                  <c:v>63572</c:v>
                </c:pt>
                <c:pt idx="11">
                  <c:v>62367</c:v>
                </c:pt>
                <c:pt idx="14">
                  <c:v>61610</c:v>
                </c:pt>
              </c:numCache>
            </c:numRef>
          </c:val>
          <c:extLst>
            <c:ext xmlns:c16="http://schemas.microsoft.com/office/drawing/2014/chart" uri="{C3380CC4-5D6E-409C-BE32-E72D297353CC}">
              <c16:uniqueId val="{00000000-3ADA-45B6-89AE-9E5F110A9F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30319</c:v>
                </c:pt>
                <c:pt idx="5">
                  <c:v>28111</c:v>
                </c:pt>
                <c:pt idx="8">
                  <c:v>28038</c:v>
                </c:pt>
                <c:pt idx="11">
                  <c:v>29793</c:v>
                </c:pt>
                <c:pt idx="14">
                  <c:v>33255</c:v>
                </c:pt>
              </c:numCache>
            </c:numRef>
          </c:val>
          <c:extLst>
            <c:ext xmlns:c16="http://schemas.microsoft.com/office/drawing/2014/chart" uri="{C3380CC4-5D6E-409C-BE32-E72D297353CC}">
              <c16:uniqueId val="{00000001-3ADA-45B6-89AE-9E5F110A9F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19194</c:v>
                </c:pt>
                <c:pt idx="5">
                  <c:v>21974</c:v>
                </c:pt>
                <c:pt idx="8">
                  <c:v>22862</c:v>
                </c:pt>
                <c:pt idx="11">
                  <c:v>20982</c:v>
                </c:pt>
                <c:pt idx="14">
                  <c:v>18056</c:v>
                </c:pt>
              </c:numCache>
            </c:numRef>
          </c:val>
          <c:extLst>
            <c:ext xmlns:c16="http://schemas.microsoft.com/office/drawing/2014/chart" uri="{C3380CC4-5D6E-409C-BE32-E72D297353CC}">
              <c16:uniqueId val="{00000002-3ADA-45B6-89AE-9E5F110A9F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DA-45B6-89AE-9E5F110A9F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DA-45B6-89AE-9E5F110A9F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4437</c:v>
                </c:pt>
                <c:pt idx="3">
                  <c:v>3346</c:v>
                </c:pt>
                <c:pt idx="6">
                  <c:v>2040</c:v>
                </c:pt>
                <c:pt idx="9">
                  <c:v>1896</c:v>
                </c:pt>
                <c:pt idx="12">
                  <c:v>381</c:v>
                </c:pt>
              </c:numCache>
            </c:numRef>
          </c:val>
          <c:extLst>
            <c:ext xmlns:c16="http://schemas.microsoft.com/office/drawing/2014/chart" uri="{C3380CC4-5D6E-409C-BE32-E72D297353CC}">
              <c16:uniqueId val="{00000005-3ADA-45B6-89AE-9E5F110A9F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9246</c:v>
                </c:pt>
                <c:pt idx="3">
                  <c:v>9588</c:v>
                </c:pt>
                <c:pt idx="6">
                  <c:v>10002</c:v>
                </c:pt>
                <c:pt idx="9">
                  <c:v>10684</c:v>
                </c:pt>
                <c:pt idx="12">
                  <c:v>11199</c:v>
                </c:pt>
              </c:numCache>
            </c:numRef>
          </c:val>
          <c:extLst>
            <c:ext xmlns:c16="http://schemas.microsoft.com/office/drawing/2014/chart" uri="{C3380CC4-5D6E-409C-BE32-E72D297353CC}">
              <c16:uniqueId val="{00000006-3ADA-45B6-89AE-9E5F110A9F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c:v>
                </c:pt>
                <c:pt idx="3">
                  <c:v>21</c:v>
                </c:pt>
                <c:pt idx="6">
                  <c:v>25</c:v>
                </c:pt>
                <c:pt idx="9">
                  <c:v>24</c:v>
                </c:pt>
                <c:pt idx="12">
                  <c:v>22</c:v>
                </c:pt>
              </c:numCache>
            </c:numRef>
          </c:val>
          <c:extLst>
            <c:ext xmlns:c16="http://schemas.microsoft.com/office/drawing/2014/chart" uri="{C3380CC4-5D6E-409C-BE32-E72D297353CC}">
              <c16:uniqueId val="{00000007-3ADA-45B6-89AE-9E5F110A9F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34047</c:v>
                </c:pt>
                <c:pt idx="3">
                  <c:v>31036</c:v>
                </c:pt>
                <c:pt idx="6">
                  <c:v>29992</c:v>
                </c:pt>
                <c:pt idx="9">
                  <c:v>27361</c:v>
                </c:pt>
                <c:pt idx="12">
                  <c:v>26925</c:v>
                </c:pt>
              </c:numCache>
            </c:numRef>
          </c:val>
          <c:extLst>
            <c:ext xmlns:c16="http://schemas.microsoft.com/office/drawing/2014/chart" uri="{C3380CC4-5D6E-409C-BE32-E72D297353CC}">
              <c16:uniqueId val="{00000008-3ADA-45B6-89AE-9E5F110A9F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450</c:v>
                </c:pt>
                <c:pt idx="3">
                  <c:v>409</c:v>
                </c:pt>
                <c:pt idx="6">
                  <c:v>379</c:v>
                </c:pt>
                <c:pt idx="9">
                  <c:v>348</c:v>
                </c:pt>
                <c:pt idx="12">
                  <c:v>316</c:v>
                </c:pt>
              </c:numCache>
            </c:numRef>
          </c:val>
          <c:extLst>
            <c:ext xmlns:c16="http://schemas.microsoft.com/office/drawing/2014/chart" uri="{C3380CC4-5D6E-409C-BE32-E72D297353CC}">
              <c16:uniqueId val="{00000009-3ADA-45B6-89AE-9E5F110A9F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78567</c:v>
                </c:pt>
                <c:pt idx="3">
                  <c:v>79959</c:v>
                </c:pt>
                <c:pt idx="6">
                  <c:v>82907</c:v>
                </c:pt>
                <c:pt idx="9">
                  <c:v>85367</c:v>
                </c:pt>
                <c:pt idx="12">
                  <c:v>86934</c:v>
                </c:pt>
              </c:numCache>
            </c:numRef>
          </c:val>
          <c:extLst>
            <c:ext xmlns:c16="http://schemas.microsoft.com/office/drawing/2014/chart" uri="{C3380CC4-5D6E-409C-BE32-E72D297353CC}">
              <c16:uniqueId val="{0000000A-3ADA-45B6-89AE-9E5F110A9FA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12804</c:v>
                </c:pt>
                <c:pt idx="2">
                  <c:v>#N/A</c:v>
                </c:pt>
                <c:pt idx="3">
                  <c:v>#N/A</c:v>
                </c:pt>
                <c:pt idx="4">
                  <c:v>9331</c:v>
                </c:pt>
                <c:pt idx="5">
                  <c:v>#N/A</c:v>
                </c:pt>
                <c:pt idx="6">
                  <c:v>#N/A</c:v>
                </c:pt>
                <c:pt idx="7">
                  <c:v>10873</c:v>
                </c:pt>
                <c:pt idx="8">
                  <c:v>#N/A</c:v>
                </c:pt>
                <c:pt idx="9">
                  <c:v>#N/A</c:v>
                </c:pt>
                <c:pt idx="10">
                  <c:v>12538</c:v>
                </c:pt>
                <c:pt idx="11">
                  <c:v>#N/A</c:v>
                </c:pt>
                <c:pt idx="12">
                  <c:v>#N/A</c:v>
                </c:pt>
                <c:pt idx="13">
                  <c:v>12858</c:v>
                </c:pt>
                <c:pt idx="14">
                  <c:v>#N/A</c:v>
                </c:pt>
              </c:numCache>
            </c:numRef>
          </c:val>
          <c:smooth val="0"/>
          <c:extLst>
            <c:ext xmlns:c16="http://schemas.microsoft.com/office/drawing/2014/chart" uri="{C3380CC4-5D6E-409C-BE32-E72D297353CC}">
              <c16:uniqueId val="{0000000B-3ADA-45B6-89AE-9E5F110A9FA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9946</c:v>
                </c:pt>
                <c:pt idx="1">
                  <c:v>7991</c:v>
                </c:pt>
                <c:pt idx="2">
                  <c:v>5785</c:v>
                </c:pt>
              </c:numCache>
            </c:numRef>
          </c:val>
          <c:extLst>
            <c:ext xmlns:c16="http://schemas.microsoft.com/office/drawing/2014/chart" uri="{C3380CC4-5D6E-409C-BE32-E72D297353CC}">
              <c16:uniqueId val="{00000000-7A43-42F3-9D54-7E409DEBBE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7A43-42F3-9D54-7E409DEBBE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5477</c:v>
                </c:pt>
                <c:pt idx="1">
                  <c:v>5862</c:v>
                </c:pt>
                <c:pt idx="2">
                  <c:v>6631</c:v>
                </c:pt>
              </c:numCache>
            </c:numRef>
          </c:val>
          <c:extLst>
            <c:ext xmlns:c16="http://schemas.microsoft.com/office/drawing/2014/chart" uri="{C3380CC4-5D6E-409C-BE32-E72D297353CC}">
              <c16:uniqueId val="{00000002-7A43-42F3-9D54-7E409DEBBE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愛知県春日井市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元利償還金については、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鷹来工業団地用地購入事業</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(H20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許可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柏原小学校分離校用地取得事業</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(H10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許可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などの元利償還の終了に伴い減少したものである。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公営企業債の元利償還金に対する繰入金については、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春日井市公共下水道事業会計</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の資本的収支に係る元利償還金が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したことに伴い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したものである。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算入公債費等のうち特定財源については、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資本費平準化債の制度拡充に伴い、公共下水道事業債償還に充てた繰出金と充当した都市計画税が減少した。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このことから、特定財源の額が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し、算入公債費等が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したものである。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満期一括償還地方債は利用していない。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愛知県春日井市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将来負担比率のうち一般会計等に係る地方債の現在高については、令和６年度に借り入れたクリーンセンター第２工場基幹的設備改良工事や小中学校リニューアル工事などに伴い増加したものである。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退職手当負担見込額については、令和５年度に引き続き、職員構成の新陳代謝などにより増加したものである。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また、充当可能特定歳入については、都市計画税の充当見込額が増加したことにより増加したものである。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一方、設立法人等の負債額等負担見込額については、普通財産の売却により負債の額が減少するとともに、借換により設立団体からの借入金が増加したことにより減少したものである。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愛知県春日井市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公共施設等整備基金において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予算どおり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を積み立てたものの、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財政調整基金において、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年度決算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実質収支の黒字を保つため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2,270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たため、全体としては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1,436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財政調整基金については、標準財政規模の１割程度の残高を確保し、年度間の財政負担の平準化と景気変動リスクに対応するための財源としていく。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特定目的基金については、その目的のために計画的に積み立て、取り崩しを行う。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公共施設等整備基金：公共施設等個別施設計画に基づき、施設等の適正な維持管理や更新などを着実に進めていくための財源に充当する。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まちづくり寄附基金：市勢の発展に寄与し良好なまちづくりに資するために寄せられた寄附金を、寄付者の意向に沿った使途に充当する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公共施設等整備基金：予算どおり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を積み立てた。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まちづくり寄附基金：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前年寄附額の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百万円を取崩したが、当該年度の寄附額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565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公共施設等整備基金：公共施設個別施設計画による事業費推計のピークに必要な金額を取り崩しできるよう、計画的な積み立てを行う。</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まちづくり寄附基金：今後も当該年度に寄せられた寄附金の積み立てを行う。</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年度決算の剰余金の２分の１である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を積み立てたものの、令和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年度決算の実質収支の黒字を保つため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2,270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2,206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標準財政規模の１割程度の残高を確保し、年度間の財政負担の平準化と景気変動リスクに対応するための財源としていく。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予算どおり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年度末に廃止した松河戸土地区画整理事業特別会計の地方債の元利償還を取り崩していたが、令和３年度に終了した。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今後については、公債費の平準化を図るため、僅かながらではあるが定額の積立を行う。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305,902
296,472
92.78
126,613,075
125,697,306
347,989
64,413,629
86,934,454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基準財政収入額は、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定額減税による個人市民税の減少があったものの、補填としての地方特例交付金の増加、一部企業の業績が好調であったことによる法人市民税の増加、土地の評価替えによる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固定資産税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億円増加し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一方、基準財政需要額は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u="none" strike="noStrike" baseline="0">
              <a:solidFill>
                <a:schemeClr val="dk1"/>
              </a:solidFill>
              <a:latin typeface="ＭＳ ゴシック" panose="020B0609070205080204" pitchFamily="49" charset="-128"/>
              <a:ea typeface="ＭＳ ゴシック" panose="020B0609070205080204" pitchFamily="49" charset="-128"/>
              <a:cs typeface="+mn-cs"/>
            </a:rPr>
            <a:t>こども子育て費の創設や高齢者保健福祉費の増加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億円の増加となり、基準財政収入額の増加を上回ることとなった。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同様の傾向が続くことが見込まれるが、財政力の維持に努める。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54610</xdr:rowOff>
    </xdr:from>
    <xdr:to>
      <xdr:col>23</xdr:col>
      <xdr:colOff>133350</xdr:colOff>
      <xdr:row>40</xdr:row>
      <xdr:rowOff>54610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12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30480</xdr:rowOff>
    </xdr:from>
    <xdr:to>
      <xdr:col>19</xdr:col>
      <xdr:colOff>133350</xdr:colOff>
      <xdr:row>40</xdr:row>
      <xdr:rowOff>54610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153670</xdr:rowOff>
    </xdr:from>
    <xdr:to>
      <xdr:col>15</xdr:col>
      <xdr:colOff>82550</xdr:colOff>
      <xdr:row>40</xdr:row>
      <xdr:rowOff>30480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105410</xdr:rowOff>
    </xdr:from>
    <xdr:to>
      <xdr:col>11</xdr:col>
      <xdr:colOff>31750</xdr:colOff>
      <xdr:row>39</xdr:row>
      <xdr:rowOff>153670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3810</xdr:rowOff>
    </xdr:from>
    <xdr:to>
      <xdr:col>23</xdr:col>
      <xdr:colOff>184150</xdr:colOff>
      <xdr:row>40</xdr:row>
      <xdr:rowOff>105410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20337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3810</xdr:rowOff>
    </xdr:from>
    <xdr:to>
      <xdr:col>19</xdr:col>
      <xdr:colOff>184150</xdr:colOff>
      <xdr:row>40</xdr:row>
      <xdr:rowOff>105410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115587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151130</xdr:rowOff>
    </xdr:from>
    <xdr:to>
      <xdr:col>15</xdr:col>
      <xdr:colOff>133350</xdr:colOff>
      <xdr:row>40</xdr:row>
      <xdr:rowOff>81280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54610</xdr:rowOff>
    </xdr:from>
    <xdr:to>
      <xdr:col>7</xdr:col>
      <xdr:colOff>31750</xdr:colOff>
      <xdr:row>39</xdr:row>
      <xdr:rowOff>156210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166387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ポイント悪化し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98.2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％と引き続き類似団体平均を上回っている。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これは、人件費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や扶助費な</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どの義務的経費が増加していることが要因である。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人件費や扶助費は引き続き増加傾向が見込まれ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同じく義務的経費である公債費も今後増加が見込まれることから、事業のビルドアンドスクラップを推進するとともに、業務効率化に取り組み、経常経費の削減に努める。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79587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8804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64</xdr:row>
      <xdr:rowOff>15240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30654"/>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30904</xdr:rowOff>
    </xdr:from>
    <xdr:to>
      <xdr:col>15</xdr:col>
      <xdr:colOff>82550</xdr:colOff>
      <xdr:row>62</xdr:row>
      <xdr:rowOff>100754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8935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30904</xdr:rowOff>
    </xdr:from>
    <xdr:to>
      <xdr:col>11</xdr:col>
      <xdr:colOff>31750</xdr:colOff>
      <xdr:row>63</xdr:row>
      <xdr:rowOff>17780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89354"/>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151554</xdr:rowOff>
    </xdr:from>
    <xdr:to>
      <xdr:col>11</xdr:col>
      <xdr:colOff>82550</xdr:colOff>
      <xdr:row>61</xdr:row>
      <xdr:rowOff>81704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66481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類似団体と比較して、人口１人当たりの金額が下回っている主な要因は、人件費である。これは類似団体と比較して、人口</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人あたりの職員数が少ないためである。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一方で、保育士の増員等を進めていることから、人口</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人あたりの職員数は類似団体の平均に近づきつつあり、今後も人件費の増加が見込まれることから、より一層の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業務効率化に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取組んでいく必要がある。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84024</xdr:rowOff>
    </xdr:from>
    <xdr:to>
      <xdr:col>23</xdr:col>
      <xdr:colOff>133350</xdr:colOff>
      <xdr:row>83</xdr:row>
      <xdr:rowOff>37339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2924"/>
          <a:ext cx="838200" cy="1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68915</xdr:rowOff>
    </xdr:from>
    <xdr:to>
      <xdr:col>19</xdr:col>
      <xdr:colOff>133350</xdr:colOff>
      <xdr:row>82</xdr:row>
      <xdr:rowOff>84024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27815"/>
          <a:ext cx="889000" cy="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29397</xdr:rowOff>
    </xdr:from>
    <xdr:to>
      <xdr:col>15</xdr:col>
      <xdr:colOff>82550</xdr:colOff>
      <xdr:row>82</xdr:row>
      <xdr:rowOff>68915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8297"/>
          <a:ext cx="889000" cy="3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72126</xdr:rowOff>
    </xdr:from>
    <xdr:to>
      <xdr:col>11</xdr:col>
      <xdr:colOff>31750</xdr:colOff>
      <xdr:row>82</xdr:row>
      <xdr:rowOff>29397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9576"/>
          <a:ext cx="889000" cy="12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157989</xdr:rowOff>
    </xdr:from>
    <xdr:to>
      <xdr:col>23</xdr:col>
      <xdr:colOff>184150</xdr:colOff>
      <xdr:row>83</xdr:row>
      <xdr:rowOff>88139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3066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33224</xdr:rowOff>
    </xdr:from>
    <xdr:to>
      <xdr:col>19</xdr:col>
      <xdr:colOff>184150</xdr:colOff>
      <xdr:row>82</xdr:row>
      <xdr:rowOff>134824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145001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6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18115</xdr:rowOff>
    </xdr:from>
    <xdr:to>
      <xdr:col>15</xdr:col>
      <xdr:colOff>133350</xdr:colOff>
      <xdr:row>82</xdr:row>
      <xdr:rowOff>119715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129892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150047</xdr:rowOff>
    </xdr:from>
    <xdr:to>
      <xdr:col>11</xdr:col>
      <xdr:colOff>82550</xdr:colOff>
      <xdr:row>82</xdr:row>
      <xdr:rowOff>80197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90374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0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21326</xdr:rowOff>
    </xdr:from>
    <xdr:to>
      <xdr:col>7</xdr:col>
      <xdr:colOff>31750</xdr:colOff>
      <xdr:row>81</xdr:row>
      <xdr:rowOff>122926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133103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当市の給料表は国家公務員の給料表と同様である。このため、ラスパイレス指数が国と相違する主な要因は、職員構成の相違の影響が大きいことから、職員の採用退職等の異動により毎年増減しているところ、今年度は前年度を下回る結果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今後も国や近隣自治体、民間企業等の状況を踏まえ、適正な給与水準となるよう努める。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99061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428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87</xdr:row>
      <xdr:rowOff>123189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152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88</xdr:row>
      <xdr:rowOff>48261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393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88</xdr:row>
      <xdr:rowOff>120650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358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119397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168911</xdr:rowOff>
    </xdr:from>
    <xdr:to>
      <xdr:col>68</xdr:col>
      <xdr:colOff>203200</xdr:colOff>
      <xdr:row>88</xdr:row>
      <xdr:rowOff>99061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福祉相談体制の強化やケースワーカー増員など福祉施策の推進、救急需要の増加への対応、保育提供体制の確保のための保育士増員、育児休業取得等の職員のワークライフバランスの推進に必要な人員を確保した結果、職員数は昨年度を上回る結果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引き続き行政サービスの提供に必要な人員体制はしっかりと確保しつつ、職員の能力開発と意識改革、デジタル技術の利活用等による労働生産性向上に努めつつ、職員数の適正化に努めていく。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170180</xdr:rowOff>
    </xdr:from>
    <xdr:to>
      <xdr:col>81</xdr:col>
      <xdr:colOff>44450</xdr:colOff>
      <xdr:row>61</xdr:row>
      <xdr:rowOff>95250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5718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117898</xdr:rowOff>
    </xdr:from>
    <xdr:to>
      <xdr:col>77</xdr:col>
      <xdr:colOff>44450</xdr:colOff>
      <xdr:row>60</xdr:row>
      <xdr:rowOff>170180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0489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109855</xdr:rowOff>
    </xdr:from>
    <xdr:to>
      <xdr:col>72</xdr:col>
      <xdr:colOff>203200</xdr:colOff>
      <xdr:row>60</xdr:row>
      <xdr:rowOff>117898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9685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101812</xdr:rowOff>
    </xdr:from>
    <xdr:to>
      <xdr:col>68</xdr:col>
      <xdr:colOff>152400</xdr:colOff>
      <xdr:row>60</xdr:row>
      <xdr:rowOff>109855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8881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60977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119380</xdr:rowOff>
    </xdr:from>
    <xdr:to>
      <xdr:col>77</xdr:col>
      <xdr:colOff>95250</xdr:colOff>
      <xdr:row>61</xdr:row>
      <xdr:rowOff>49530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67098</xdr:rowOff>
    </xdr:from>
    <xdr:to>
      <xdr:col>73</xdr:col>
      <xdr:colOff>44450</xdr:colOff>
      <xdr:row>60</xdr:row>
      <xdr:rowOff>168698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7425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59055</xdr:rowOff>
    </xdr:from>
    <xdr:to>
      <xdr:col>68</xdr:col>
      <xdr:colOff>203200</xdr:colOff>
      <xdr:row>60</xdr:row>
      <xdr:rowOff>160655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170832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51012</xdr:rowOff>
    </xdr:from>
    <xdr:to>
      <xdr:col>64</xdr:col>
      <xdr:colOff>152400</xdr:colOff>
      <xdr:row>60</xdr:row>
      <xdr:rowOff>152612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162789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実質公債費比率は、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前年度と同じ</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％であったが、類似団体平均が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％に悪化したことにより、類似団体平均を下回った。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公共施設の老朽化対策の進捗に伴</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い起債額が増加していく見込みであり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現行水準の維持に努める。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70555</xdr:rowOff>
    </xdr:from>
    <xdr:to>
      <xdr:col>81</xdr:col>
      <xdr:colOff>44450</xdr:colOff>
      <xdr:row>39</xdr:row>
      <xdr:rowOff>70555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7571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18644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0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70555</xdr:rowOff>
    </xdr:from>
    <xdr:to>
      <xdr:col>77</xdr:col>
      <xdr:colOff>44450</xdr:colOff>
      <xdr:row>39</xdr:row>
      <xdr:rowOff>137583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75710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150989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150989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36282</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19755</xdr:rowOff>
    </xdr:from>
    <xdr:to>
      <xdr:col>77</xdr:col>
      <xdr:colOff>95250</xdr:colOff>
      <xdr:row>39</xdr:row>
      <xdr:rowOff>121355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106132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9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100189</xdr:rowOff>
    </xdr:from>
    <xdr:to>
      <xdr:col>68</xdr:col>
      <xdr:colOff>203200</xdr:colOff>
      <xdr:row>40</xdr:row>
      <xdr:rowOff>30339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15116</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財政調整基金の取崩額の増加、クリーンセンター施設再整備の進捗による地方債現在高の増加などがあったものの、土地開発公社の保有地処分により負債額が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ことなどにより、前年度と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比較し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一方で、依然として類似団体平均は上回っており、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公共施設の老朽化対策の進捗に伴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う市債借入の増加が、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に影響することが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見込まれるため、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現行水準の維持に努めていく。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61807</xdr:rowOff>
    </xdr:from>
    <xdr:to>
      <xdr:col>81</xdr:col>
      <xdr:colOff>44450</xdr:colOff>
      <xdr:row>16</xdr:row>
      <xdr:rowOff>67839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805007"/>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17568</xdr:rowOff>
    </xdr:from>
    <xdr:to>
      <xdr:col>77</xdr:col>
      <xdr:colOff>44450</xdr:colOff>
      <xdr:row>16</xdr:row>
      <xdr:rowOff>67839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760768"/>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128693</xdr:rowOff>
    </xdr:from>
    <xdr:to>
      <xdr:col>72</xdr:col>
      <xdr:colOff>203200</xdr:colOff>
      <xdr:row>16</xdr:row>
      <xdr:rowOff>17568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270044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128693</xdr:rowOff>
    </xdr:from>
    <xdr:to>
      <xdr:col>68</xdr:col>
      <xdr:colOff>152400</xdr:colOff>
      <xdr:row>16</xdr:row>
      <xdr:rowOff>104034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700443"/>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11007</xdr:rowOff>
    </xdr:from>
    <xdr:to>
      <xdr:col>81</xdr:col>
      <xdr:colOff>95250</xdr:colOff>
      <xdr:row>16</xdr:row>
      <xdr:rowOff>112607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75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154534</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72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17039</xdr:rowOff>
    </xdr:from>
    <xdr:to>
      <xdr:col>77</xdr:col>
      <xdr:colOff>95250</xdr:colOff>
      <xdr:row>16</xdr:row>
      <xdr:rowOff>118639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7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103416</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8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138218</xdr:rowOff>
    </xdr:from>
    <xdr:to>
      <xdr:col>73</xdr:col>
      <xdr:colOff>44450</xdr:colOff>
      <xdr:row>16</xdr:row>
      <xdr:rowOff>68368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53145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79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77893</xdr:rowOff>
    </xdr:from>
    <xdr:to>
      <xdr:col>68</xdr:col>
      <xdr:colOff>203200</xdr:colOff>
      <xdr:row>16</xdr:row>
      <xdr:rowOff>8043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164270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53234</xdr:rowOff>
    </xdr:from>
    <xdr:to>
      <xdr:col>64</xdr:col>
      <xdr:colOff>152400</xdr:colOff>
      <xdr:row>16</xdr:row>
      <xdr:rowOff>154834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79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139611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88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305,902
296,472
92.78
126,613,075
125,697,306
347,989
64,413,629
86,934,454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人件費に係る経常収支比率は、職員数の増や給与水準のベースアップ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、会計年度任用職員への勤勉手当の支給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などにより、前年度に比べ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たが、類似団体平均は下回っている。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給与水準のベースアップによる人件費の増加が見込まれる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ため、事業の取捨選択や</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適正な人員配置を実施し、人件費の適正化に努める。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158750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18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130827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158750</xdr:rowOff>
    </xdr:from>
    <xdr:to>
      <xdr:col>24</xdr:col>
      <xdr:colOff>114300</xdr:colOff>
      <xdr:row>41</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6350</xdr:rowOff>
    </xdr:from>
    <xdr:to>
      <xdr:col>24</xdr:col>
      <xdr:colOff>25400</xdr:colOff>
      <xdr:row>36</xdr:row>
      <xdr:rowOff>38100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71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6350</xdr:rowOff>
    </xdr:from>
    <xdr:to>
      <xdr:col>24</xdr:col>
      <xdr:colOff>76200</xdr:colOff>
      <xdr:row>37</xdr:row>
      <xdr:rowOff>107950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101600</xdr:rowOff>
    </xdr:from>
    <xdr:to>
      <xdr:col>19</xdr:col>
      <xdr:colOff>187325</xdr:colOff>
      <xdr:row>35</xdr:row>
      <xdr:rowOff>6350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30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34</xdr:row>
      <xdr:rowOff>101600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8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35</xdr:row>
      <xdr:rowOff>44450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80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158750</xdr:rowOff>
    </xdr:from>
    <xdr:to>
      <xdr:col>11</xdr:col>
      <xdr:colOff>60325</xdr:colOff>
      <xdr:row>36</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139700</xdr:rowOff>
    </xdr:from>
    <xdr:to>
      <xdr:col>6</xdr:col>
      <xdr:colOff>171450</xdr:colOff>
      <xdr:row>37</xdr:row>
      <xdr:rowOff>69850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127000</xdr:rowOff>
    </xdr:from>
    <xdr:to>
      <xdr:col>20</xdr:col>
      <xdr:colOff>38100</xdr:colOff>
      <xdr:row>35</xdr:row>
      <xdr:rowOff>57150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50800</xdr:rowOff>
    </xdr:from>
    <xdr:to>
      <xdr:col>15</xdr:col>
      <xdr:colOff>149225</xdr:colOff>
      <xdr:row>34</xdr:row>
      <xdr:rowOff>152400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165100</xdr:rowOff>
    </xdr:from>
    <xdr:to>
      <xdr:col>6</xdr:col>
      <xdr:colOff>171450</xdr:colOff>
      <xdr:row>35</xdr:row>
      <xdr:rowOff>95250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ふるさと納税寄附の増加に伴うお礼品代の増加や物価高騰などの影響により、前年度と比較して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ポイント増加し、類似団体平均を上回ることとなった。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物価高騰の影響による消耗品費、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委託料の増加など</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見込まれるため、事業の見直し等による経費の削減に努める。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18</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956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16</xdr:row>
      <xdr:rowOff>152400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4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101600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76200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55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146050</xdr:rowOff>
    </xdr:from>
    <xdr:to>
      <xdr:col>82</xdr:col>
      <xdr:colOff>158750</xdr:colOff>
      <xdr:row>18</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41927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25400</xdr:rowOff>
    </xdr:from>
    <xdr:to>
      <xdr:col>65</xdr:col>
      <xdr:colOff>53975</xdr:colOff>
      <xdr:row>16</xdr:row>
      <xdr:rowOff>127000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前年度と同じ</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％であったが、依然として類似団体平均を大きく上回っている。これは、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私立保育園の開園に伴う児童福祉費の増加やサービス利用の増加に伴う障がい者福祉費の増加</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が要因として挙げられる。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0" lang="ja-JP" altLang="en-US" sz="1200">
              <a:solidFill>
                <a:schemeClr val="dk1"/>
              </a:solidFill>
              <a:effectLst/>
              <a:latin typeface="ＭＳ ゴシック" panose="020B0609070205080204" pitchFamily="49" charset="-128"/>
              <a:ea typeface="ＭＳ ゴシック" panose="020B0609070205080204" pitchFamily="49" charset="-128"/>
              <a:cs typeface="+mn-cs"/>
            </a:rPr>
            <a:t>児童福祉や障がい者福祉費を始めとして、扶助費は増加が見込まれるため、市単独の扶助費の見直しを進めていく。</a:t>
          </a:r>
          <a:endParaRPr kumimoji="0"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62</xdr:row>
      <xdr:rowOff>45357</xdr:rowOff>
    </xdr:from>
    <xdr:to>
      <xdr:col>24</xdr:col>
      <xdr:colOff>25400</xdr:colOff>
      <xdr:row>62</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675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159657</xdr:rowOff>
    </xdr:from>
    <xdr:to>
      <xdr:col>19</xdr:col>
      <xdr:colOff>187325</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4466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167822</xdr:rowOff>
    </xdr:from>
    <xdr:to>
      <xdr:col>15</xdr:col>
      <xdr:colOff>98425</xdr:colOff>
      <xdr:row>60</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833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60</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166007</xdr:rowOff>
    </xdr:from>
    <xdr:to>
      <xdr:col>24</xdr:col>
      <xdr:colOff>76200</xdr:colOff>
      <xdr:row>62</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6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74584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166007</xdr:rowOff>
    </xdr:from>
    <xdr:to>
      <xdr:col>20</xdr:col>
      <xdr:colOff>38100</xdr:colOff>
      <xdr:row>62</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6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80934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71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108857</xdr:rowOff>
    </xdr:from>
    <xdr:to>
      <xdr:col>15</xdr:col>
      <xdr:colOff>149225</xdr:colOff>
      <xdr:row>61</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主なものとして、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公共下水道事業における資本費平準化債の制度拡充</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る出資金の減少などにより、前年度に比べ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ポイント減少し、全体としては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、公共下水道事業会計繰出金が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の進捗に伴い増加する見込みで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ある。また、介護保険事業、後期高齢者医療事業への繰出金も増加する見込みであることから、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市税などの経常一般財源等の確保に努める。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57150</xdr:rowOff>
    </xdr:from>
    <xdr:to>
      <xdr:col>82</xdr:col>
      <xdr:colOff>107950</xdr:colOff>
      <xdr:row>59</xdr:row>
      <xdr:rowOff>158750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72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133350</xdr:rowOff>
    </xdr:from>
    <xdr:to>
      <xdr:col>78</xdr:col>
      <xdr:colOff>69850</xdr:colOff>
      <xdr:row>59</xdr:row>
      <xdr:rowOff>158750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48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59</xdr:row>
      <xdr:rowOff>133350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2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59</xdr:row>
      <xdr:rowOff>158750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23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107950</xdr:rowOff>
    </xdr:from>
    <xdr:to>
      <xdr:col>78</xdr:col>
      <xdr:colOff>120650</xdr:colOff>
      <xdr:row>60</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22877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82550</xdr:rowOff>
    </xdr:from>
    <xdr:to>
      <xdr:col>74</xdr:col>
      <xdr:colOff>31750</xdr:colOff>
      <xdr:row>60</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107950</xdr:rowOff>
    </xdr:from>
    <xdr:to>
      <xdr:col>65</xdr:col>
      <xdr:colOff>53975</xdr:colOff>
      <xdr:row>60</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22877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下水道使用料の値上げに伴う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公共下水道事業会計繰出金の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減少したが、類似団体平均は上回っている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補助金が担う役割やその果たすべき目的が時勢にあったものか等について適宜見直し、経費の削減に努める。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711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62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300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35</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300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91711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61993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23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前年度に償還を終えた金額が大きかったことから</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元利償還金</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減額となったため、前年度と比べ</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減少し</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、類似団体平均も下回っている。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一方で、金利の上昇に伴い利子は増加傾向であり、元金も今後は増加していくことから、公債費に係る経常収支比率は今後は悪化していくことが見込まれる。現在検討を進めている公共施設のあり方の見直しを通じて、計画的な借入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429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132443</xdr:rowOff>
    </xdr:from>
    <xdr:to>
      <xdr:col>19</xdr:col>
      <xdr:colOff>187325</xdr:colOff>
      <xdr:row>76</xdr:row>
      <xdr:rowOff>154214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626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154214</xdr:rowOff>
    </xdr:from>
    <xdr:to>
      <xdr:col>15</xdr:col>
      <xdr:colOff>98425</xdr:colOff>
      <xdr:row>76</xdr:row>
      <xdr:rowOff>154214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84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154214</xdr:rowOff>
    </xdr:from>
    <xdr:to>
      <xdr:col>11</xdr:col>
      <xdr:colOff>9525</xdr:colOff>
      <xdr:row>77</xdr:row>
      <xdr:rowOff>80736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844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81643</xdr:rowOff>
    </xdr:from>
    <xdr:to>
      <xdr:col>20</xdr:col>
      <xdr:colOff>38100</xdr:colOff>
      <xdr:row>77</xdr:row>
      <xdr:rowOff>11793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21970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8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103414</xdr:rowOff>
    </xdr:from>
    <xdr:to>
      <xdr:col>15</xdr:col>
      <xdr:colOff>149225</xdr:colOff>
      <xdr:row>77</xdr:row>
      <xdr:rowOff>33564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43742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103414</xdr:rowOff>
    </xdr:from>
    <xdr:to>
      <xdr:col>11</xdr:col>
      <xdr:colOff>60325</xdr:colOff>
      <xdr:row>77</xdr:row>
      <xdr:rowOff>33564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43742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29936</xdr:rowOff>
    </xdr:from>
    <xdr:to>
      <xdr:col>6</xdr:col>
      <xdr:colOff>171450</xdr:colOff>
      <xdr:row>77</xdr:row>
      <xdr:rowOff>131536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116313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公債費以外の経常収支比率は、前年度に比べ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これは、人件費などの義務的経費の増加や物価高騰などの影響による物件費を始めとした各種経費の増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加が、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市税などの経常一般財源等の増加を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上回ったためである。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、給与水準のベースアップによる人件費の増加、</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障がい者福祉費などの扶助費</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物価高騰の影響による物件費の増加などにより、高い水準で推移すると考えられるため、</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事業の選択等を行い、持続可能な財政運営に努める。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159657</xdr:rowOff>
    </xdr:from>
    <xdr:to>
      <xdr:col>82</xdr:col>
      <xdr:colOff>107950</xdr:colOff>
      <xdr:row>80</xdr:row>
      <xdr:rowOff>23586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532757"/>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132443</xdr:rowOff>
    </xdr:from>
    <xdr:to>
      <xdr:col>78</xdr:col>
      <xdr:colOff>69850</xdr:colOff>
      <xdr:row>78</xdr:row>
      <xdr:rowOff>159657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62643"/>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148772</xdr:rowOff>
    </xdr:from>
    <xdr:to>
      <xdr:col>73</xdr:col>
      <xdr:colOff>180975</xdr:colOff>
      <xdr:row>76</xdr:row>
      <xdr:rowOff>132443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836072"/>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148772</xdr:rowOff>
    </xdr:from>
    <xdr:to>
      <xdr:col>69</xdr:col>
      <xdr:colOff>92075</xdr:colOff>
      <xdr:row>76</xdr:row>
      <xdr:rowOff>154214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836072"/>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144236</xdr:rowOff>
    </xdr:from>
    <xdr:to>
      <xdr:col>82</xdr:col>
      <xdr:colOff>158750</xdr:colOff>
      <xdr:row>80</xdr:row>
      <xdr:rowOff>74386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116313</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66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108857</xdr:rowOff>
    </xdr:from>
    <xdr:to>
      <xdr:col>78</xdr:col>
      <xdr:colOff>120650</xdr:colOff>
      <xdr:row>79</xdr:row>
      <xdr:rowOff>39007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23784</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81643</xdr:rowOff>
    </xdr:from>
    <xdr:to>
      <xdr:col>74</xdr:col>
      <xdr:colOff>31750</xdr:colOff>
      <xdr:row>77</xdr:row>
      <xdr:rowOff>11793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168020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97972</xdr:rowOff>
    </xdr:from>
    <xdr:to>
      <xdr:col>69</xdr:col>
      <xdr:colOff>142875</xdr:colOff>
      <xdr:row>75</xdr:row>
      <xdr:rowOff>28122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12899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87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103414</xdr:rowOff>
    </xdr:from>
    <xdr:to>
      <xdr:col>65</xdr:col>
      <xdr:colOff>53975</xdr:colOff>
      <xdr:row>77</xdr:row>
      <xdr:rowOff>33564</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18341</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21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25415</xdr:rowOff>
    </xdr:from>
    <xdr:to>
      <xdr:col>29</xdr:col>
      <xdr:colOff>127000</xdr:colOff>
      <xdr:row>19</xdr:row>
      <xdr:rowOff>51312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58990"/>
          <a:ext cx="0" cy="13974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23389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51312</xdr:rowOff>
    </xdr:from>
    <xdr:to>
      <xdr:col>30</xdr:col>
      <xdr:colOff>25400</xdr:colOff>
      <xdr:row>19</xdr:row>
      <xdr:rowOff>51312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564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111792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0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25415</xdr:rowOff>
    </xdr:from>
    <xdr:to>
      <xdr:col>30</xdr:col>
      <xdr:colOff>25400</xdr:colOff>
      <xdr:row>11</xdr:row>
      <xdr:rowOff>25415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589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158982</xdr:rowOff>
    </xdr:from>
    <xdr:to>
      <xdr:col>29</xdr:col>
      <xdr:colOff>127000</xdr:colOff>
      <xdr:row>18</xdr:row>
      <xdr:rowOff>159015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21257"/>
          <a:ext cx="647700" cy="171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9952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29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164875</xdr:rowOff>
    </xdr:from>
    <xdr:to>
      <xdr:col>29</xdr:col>
      <xdr:colOff>177800</xdr:colOff>
      <xdr:row>16</xdr:row>
      <xdr:rowOff>95025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84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159015</xdr:rowOff>
    </xdr:from>
    <xdr:to>
      <xdr:col>26</xdr:col>
      <xdr:colOff>50800</xdr:colOff>
      <xdr:row>19</xdr:row>
      <xdr:rowOff>92558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92740"/>
          <a:ext cx="698500" cy="104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150147</xdr:rowOff>
    </xdr:from>
    <xdr:to>
      <xdr:col>26</xdr:col>
      <xdr:colOff>101600</xdr:colOff>
      <xdr:row>17</xdr:row>
      <xdr:rowOff>80297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90474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0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92558</xdr:rowOff>
    </xdr:from>
    <xdr:to>
      <xdr:col>22</xdr:col>
      <xdr:colOff>114300</xdr:colOff>
      <xdr:row>19</xdr:row>
      <xdr:rowOff>129689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97733"/>
          <a:ext cx="698500" cy="37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40582</xdr:rowOff>
    </xdr:from>
    <xdr:to>
      <xdr:col>22</xdr:col>
      <xdr:colOff>165100</xdr:colOff>
      <xdr:row>17</xdr:row>
      <xdr:rowOff>142182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152359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129689</xdr:rowOff>
    </xdr:from>
    <xdr:to>
      <xdr:col>18</xdr:col>
      <xdr:colOff>177800</xdr:colOff>
      <xdr:row>20</xdr:row>
      <xdr:rowOff>4840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34864"/>
          <a:ext cx="698500" cy="46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60731</xdr:rowOff>
    </xdr:from>
    <xdr:to>
      <xdr:col>19</xdr:col>
      <xdr:colOff>38100</xdr:colOff>
      <xdr:row>17</xdr:row>
      <xdr:rowOff>162331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79346</xdr:rowOff>
    </xdr:from>
    <xdr:to>
      <xdr:col>15</xdr:col>
      <xdr:colOff>101600</xdr:colOff>
      <xdr:row>18</xdr:row>
      <xdr:rowOff>9496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19673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108182</xdr:rowOff>
    </xdr:from>
    <xdr:to>
      <xdr:col>29</xdr:col>
      <xdr:colOff>177800</xdr:colOff>
      <xdr:row>18</xdr:row>
      <xdr:rowOff>38332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70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80259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4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108215</xdr:rowOff>
    </xdr:from>
    <xdr:to>
      <xdr:col>26</xdr:col>
      <xdr:colOff>101600</xdr:colOff>
      <xdr:row>19</xdr:row>
      <xdr:rowOff>38365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4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23142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2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41758</xdr:rowOff>
    </xdr:from>
    <xdr:to>
      <xdr:col>22</xdr:col>
      <xdr:colOff>165100</xdr:colOff>
      <xdr:row>19</xdr:row>
      <xdr:rowOff>143358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46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128135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78889</xdr:rowOff>
    </xdr:from>
    <xdr:to>
      <xdr:col>19</xdr:col>
      <xdr:colOff>38100</xdr:colOff>
      <xdr:row>20</xdr:row>
      <xdr:rowOff>9039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84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165266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7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125490</xdr:rowOff>
    </xdr:from>
    <xdr:to>
      <xdr:col>15</xdr:col>
      <xdr:colOff>101600</xdr:colOff>
      <xdr:row>20</xdr:row>
      <xdr:rowOff>55640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30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40417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1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294621</xdr:rowOff>
    </xdr:from>
    <xdr:to>
      <xdr:col>29</xdr:col>
      <xdr:colOff>127000</xdr:colOff>
      <xdr:row>35</xdr:row>
      <xdr:rowOff>307480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04971"/>
          <a:ext cx="647700" cy="12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47350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57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256387</xdr:rowOff>
    </xdr:from>
    <xdr:to>
      <xdr:col>26</xdr:col>
      <xdr:colOff>50800</xdr:colOff>
      <xdr:row>35</xdr:row>
      <xdr:rowOff>307480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866737"/>
          <a:ext cx="698500" cy="51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329995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9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256387</xdr:rowOff>
    </xdr:from>
    <xdr:to>
      <xdr:col>22</xdr:col>
      <xdr:colOff>114300</xdr:colOff>
      <xdr:row>35</xdr:row>
      <xdr:rowOff>326796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66737"/>
          <a:ext cx="698500" cy="70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294047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185579</xdr:rowOff>
    </xdr:from>
    <xdr:to>
      <xdr:col>18</xdr:col>
      <xdr:colOff>177800</xdr:colOff>
      <xdr:row>35</xdr:row>
      <xdr:rowOff>326796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795929"/>
          <a:ext cx="698500" cy="141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36390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77252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243821</xdr:rowOff>
    </xdr:from>
    <xdr:to>
      <xdr:col>29</xdr:col>
      <xdr:colOff>177800</xdr:colOff>
      <xdr:row>36</xdr:row>
      <xdr:rowOff>2521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54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215898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2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256680</xdr:rowOff>
    </xdr:from>
    <xdr:to>
      <xdr:col>26</xdr:col>
      <xdr:colOff>101600</xdr:colOff>
      <xdr:row>36</xdr:row>
      <xdr:rowOff>15380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6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205587</xdr:rowOff>
    </xdr:from>
    <xdr:to>
      <xdr:col>22</xdr:col>
      <xdr:colOff>165100</xdr:colOff>
      <xdr:row>35</xdr:row>
      <xdr:rowOff>307187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15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291964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0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275996</xdr:rowOff>
    </xdr:from>
    <xdr:to>
      <xdr:col>19</xdr:col>
      <xdr:colOff>38100</xdr:colOff>
      <xdr:row>36</xdr:row>
      <xdr:rowOff>34696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86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44873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5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134779</xdr:rowOff>
    </xdr:from>
    <xdr:to>
      <xdr:col>15</xdr:col>
      <xdr:colOff>101600</xdr:colOff>
      <xdr:row>35</xdr:row>
      <xdr:rowOff>236379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45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246556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1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305,902
296,472
92.78
126,613,075
125,697,306
347,989
64,413,629
86,934,454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67919</xdr:rowOff>
    </xdr:from>
    <xdr:to>
      <xdr:col>24</xdr:col>
      <xdr:colOff>63500</xdr:colOff>
      <xdr:row>38</xdr:row>
      <xdr:rowOff>103614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1569"/>
          <a:ext cx="838200" cy="20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98943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103614</xdr:rowOff>
    </xdr:from>
    <xdr:to>
      <xdr:col>19</xdr:col>
      <xdr:colOff>177800</xdr:colOff>
      <xdr:row>39</xdr:row>
      <xdr:rowOff>2180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18714"/>
          <a:ext cx="889000" cy="7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2180</xdr:rowOff>
    </xdr:from>
    <xdr:to>
      <xdr:col>15</xdr:col>
      <xdr:colOff>50800</xdr:colOff>
      <xdr:row>39</xdr:row>
      <xdr:rowOff>27882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88730"/>
          <a:ext cx="889000" cy="2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63205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27882</xdr:rowOff>
    </xdr:from>
    <xdr:to>
      <xdr:col>10</xdr:col>
      <xdr:colOff>114300</xdr:colOff>
      <xdr:row>39</xdr:row>
      <xdr:rowOff>66809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14432"/>
          <a:ext cx="889000" cy="3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76692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7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103112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17119</xdr:rowOff>
    </xdr:from>
    <xdr:to>
      <xdr:col>24</xdr:col>
      <xdr:colOff>114300</xdr:colOff>
      <xdr:row>37</xdr:row>
      <xdr:rowOff>118719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166996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52814</xdr:rowOff>
    </xdr:from>
    <xdr:to>
      <xdr:col>20</xdr:col>
      <xdr:colOff>38100</xdr:colOff>
      <xdr:row>38</xdr:row>
      <xdr:rowOff>154414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6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145541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6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122830</xdr:rowOff>
    </xdr:from>
    <xdr:to>
      <xdr:col>15</xdr:col>
      <xdr:colOff>101600</xdr:colOff>
      <xdr:row>39</xdr:row>
      <xdr:rowOff>52980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44107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148532</xdr:rowOff>
    </xdr:from>
    <xdr:to>
      <xdr:col>10</xdr:col>
      <xdr:colOff>165100</xdr:colOff>
      <xdr:row>39</xdr:row>
      <xdr:rowOff>78682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69809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5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16009</xdr:rowOff>
    </xdr:from>
    <xdr:to>
      <xdr:col>6</xdr:col>
      <xdr:colOff>38100</xdr:colOff>
      <xdr:row>39</xdr:row>
      <xdr:rowOff>117609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0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108736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9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64654</xdr:rowOff>
    </xdr:from>
    <xdr:to>
      <xdr:col>24</xdr:col>
      <xdr:colOff>62865</xdr:colOff>
      <xdr:row>57</xdr:row>
      <xdr:rowOff>147897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08604"/>
          <a:ext cx="1270" cy="1111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151724</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2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147897</xdr:rowOff>
    </xdr:from>
    <xdr:to>
      <xdr:col>24</xdr:col>
      <xdr:colOff>152400</xdr:colOff>
      <xdr:row>57</xdr:row>
      <xdr:rowOff>147897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2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11331</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64654</xdr:rowOff>
    </xdr:from>
    <xdr:to>
      <xdr:col>24</xdr:col>
      <xdr:colOff>152400</xdr:colOff>
      <xdr:row>51</xdr:row>
      <xdr:rowOff>64654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0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58220</xdr:rowOff>
    </xdr:from>
    <xdr:to>
      <xdr:col>24</xdr:col>
      <xdr:colOff>63500</xdr:colOff>
      <xdr:row>57</xdr:row>
      <xdr:rowOff>51297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59420"/>
          <a:ext cx="838200" cy="16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135486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22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112609</xdr:rowOff>
    </xdr:from>
    <xdr:to>
      <xdr:col>24</xdr:col>
      <xdr:colOff>114300</xdr:colOff>
      <xdr:row>55</xdr:row>
      <xdr:rowOff>42759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155506</xdr:rowOff>
    </xdr:from>
    <xdr:to>
      <xdr:col>19</xdr:col>
      <xdr:colOff>177800</xdr:colOff>
      <xdr:row>57</xdr:row>
      <xdr:rowOff>51297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56706"/>
          <a:ext cx="889000" cy="6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56602</xdr:rowOff>
    </xdr:from>
    <xdr:to>
      <xdr:col>20</xdr:col>
      <xdr:colOff>38100</xdr:colOff>
      <xdr:row>55</xdr:row>
      <xdr:rowOff>158202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8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3279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155506</xdr:rowOff>
    </xdr:from>
    <xdr:to>
      <xdr:col>15</xdr:col>
      <xdr:colOff>50800</xdr:colOff>
      <xdr:row>57</xdr:row>
      <xdr:rowOff>58972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56706"/>
          <a:ext cx="889000" cy="7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2587</xdr:rowOff>
    </xdr:from>
    <xdr:to>
      <xdr:col>15</xdr:col>
      <xdr:colOff>101600</xdr:colOff>
      <xdr:row>55</xdr:row>
      <xdr:rowOff>104187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3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120714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20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58972</xdr:rowOff>
    </xdr:from>
    <xdr:to>
      <xdr:col>10</xdr:col>
      <xdr:colOff>114300</xdr:colOff>
      <xdr:row>58</xdr:row>
      <xdr:rowOff>127127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31622"/>
          <a:ext cx="889000" cy="23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87790</xdr:rowOff>
    </xdr:from>
    <xdr:to>
      <xdr:col>10</xdr:col>
      <xdr:colOff>165100</xdr:colOff>
      <xdr:row>56</xdr:row>
      <xdr:rowOff>17940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1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34467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29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155488</xdr:rowOff>
    </xdr:from>
    <xdr:to>
      <xdr:col>6</xdr:col>
      <xdr:colOff>38100</xdr:colOff>
      <xdr:row>57</xdr:row>
      <xdr:rowOff>85638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102165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3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7420</xdr:rowOff>
    </xdr:from>
    <xdr:to>
      <xdr:col>24</xdr:col>
      <xdr:colOff>114300</xdr:colOff>
      <xdr:row>56</xdr:row>
      <xdr:rowOff>109020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157297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8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497</xdr:rowOff>
    </xdr:from>
    <xdr:to>
      <xdr:col>20</xdr:col>
      <xdr:colOff>38100</xdr:colOff>
      <xdr:row>57</xdr:row>
      <xdr:rowOff>102097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7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93224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104706</xdr:rowOff>
    </xdr:from>
    <xdr:to>
      <xdr:col>15</xdr:col>
      <xdr:colOff>101600</xdr:colOff>
      <xdr:row>57</xdr:row>
      <xdr:rowOff>34856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25983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8172</xdr:rowOff>
    </xdr:from>
    <xdr:to>
      <xdr:col>10</xdr:col>
      <xdr:colOff>165100</xdr:colOff>
      <xdr:row>57</xdr:row>
      <xdr:rowOff>109772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100899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7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76327</xdr:rowOff>
    </xdr:from>
    <xdr:to>
      <xdr:col>6</xdr:col>
      <xdr:colOff>38100</xdr:colOff>
      <xdr:row>59</xdr:row>
      <xdr:rowOff>6477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169054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104915</xdr:rowOff>
    </xdr:from>
    <xdr:to>
      <xdr:col>24</xdr:col>
      <xdr:colOff>63500</xdr:colOff>
      <xdr:row>77</xdr:row>
      <xdr:rowOff>135052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06565"/>
          <a:ext cx="8382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63822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6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104915</xdr:rowOff>
    </xdr:from>
    <xdr:to>
      <xdr:col>19</xdr:col>
      <xdr:colOff>177800</xdr:colOff>
      <xdr:row>77</xdr:row>
      <xdr:rowOff>110782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06565"/>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37189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1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102285</xdr:rowOff>
    </xdr:from>
    <xdr:to>
      <xdr:col>15</xdr:col>
      <xdr:colOff>50800</xdr:colOff>
      <xdr:row>77</xdr:row>
      <xdr:rowOff>110782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03935"/>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39019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102285</xdr:rowOff>
    </xdr:from>
    <xdr:to>
      <xdr:col>10</xdr:col>
      <xdr:colOff>114300</xdr:colOff>
      <xdr:row>77</xdr:row>
      <xdr:rowOff>139852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03935"/>
          <a:ext cx="8890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43781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46181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84252</xdr:rowOff>
    </xdr:from>
    <xdr:to>
      <xdr:col>24</xdr:col>
      <xdr:colOff>114300</xdr:colOff>
      <xdr:row>78</xdr:row>
      <xdr:rowOff>14402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8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107129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3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54115</xdr:rowOff>
    </xdr:from>
    <xdr:to>
      <xdr:col>20</xdr:col>
      <xdr:colOff>38100</xdr:colOff>
      <xdr:row>77</xdr:row>
      <xdr:rowOff>155715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59982</xdr:rowOff>
    </xdr:from>
    <xdr:to>
      <xdr:col>15</xdr:col>
      <xdr:colOff>101600</xdr:colOff>
      <xdr:row>77</xdr:row>
      <xdr:rowOff>161582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51485</xdr:rowOff>
    </xdr:from>
    <xdr:to>
      <xdr:col>10</xdr:col>
      <xdr:colOff>165100</xdr:colOff>
      <xdr:row>77</xdr:row>
      <xdr:rowOff>153085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5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2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89052</xdr:rowOff>
    </xdr:from>
    <xdr:to>
      <xdr:col>6</xdr:col>
      <xdr:colOff>38100</xdr:colOff>
      <xdr:row>78</xdr:row>
      <xdr:rowOff>19202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9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35729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6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35393</xdr:rowOff>
    </xdr:from>
    <xdr:to>
      <xdr:col>24</xdr:col>
      <xdr:colOff>63500</xdr:colOff>
      <xdr:row>96</xdr:row>
      <xdr:rowOff>43932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323143"/>
          <a:ext cx="838200" cy="17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149427</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65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43932</xdr:rowOff>
    </xdr:from>
    <xdr:to>
      <xdr:col>19</xdr:col>
      <xdr:colOff>177800</xdr:colOff>
      <xdr:row>96</xdr:row>
      <xdr:rowOff>166870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03132"/>
          <a:ext cx="889000" cy="12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92989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5121</xdr:rowOff>
    </xdr:from>
    <xdr:to>
      <xdr:col>15</xdr:col>
      <xdr:colOff>50800</xdr:colOff>
      <xdr:row>96</xdr:row>
      <xdr:rowOff>166870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464321"/>
          <a:ext cx="889000" cy="16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5121</xdr:rowOff>
    </xdr:from>
    <xdr:to>
      <xdr:col>10</xdr:col>
      <xdr:colOff>114300</xdr:colOff>
      <xdr:row>98</xdr:row>
      <xdr:rowOff>78876</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464321"/>
          <a:ext cx="889000" cy="4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37912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98899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156043</xdr:rowOff>
    </xdr:from>
    <xdr:to>
      <xdr:col>24</xdr:col>
      <xdr:colOff>114300</xdr:colOff>
      <xdr:row>95</xdr:row>
      <xdr:rowOff>86193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27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7470</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12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164582</xdr:rowOff>
    </xdr:from>
    <xdr:to>
      <xdr:col>20</xdr:col>
      <xdr:colOff>38100</xdr:colOff>
      <xdr:row>96</xdr:row>
      <xdr:rowOff>94732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45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85859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54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116070</xdr:rowOff>
    </xdr:from>
    <xdr:to>
      <xdr:col>15</xdr:col>
      <xdr:colOff>101600</xdr:colOff>
      <xdr:row>97</xdr:row>
      <xdr:rowOff>46220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7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37347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66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125771</xdr:rowOff>
    </xdr:from>
    <xdr:to>
      <xdr:col>10</xdr:col>
      <xdr:colOff>165100</xdr:colOff>
      <xdr:row>96</xdr:row>
      <xdr:rowOff>55921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1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47048</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50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28076</xdr:rowOff>
    </xdr:from>
    <xdr:to>
      <xdr:col>6</xdr:col>
      <xdr:colOff>38100</xdr:colOff>
      <xdr:row>98</xdr:row>
      <xdr:rowOff>129676</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3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120803</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92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122517</xdr:rowOff>
    </xdr:from>
    <xdr:to>
      <xdr:col>55</xdr:col>
      <xdr:colOff>0</xdr:colOff>
      <xdr:row>39</xdr:row>
      <xdr:rowOff>56388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637617"/>
          <a:ext cx="838200" cy="10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15202</xdr:rowOff>
    </xdr:from>
    <xdr:to>
      <xdr:col>50</xdr:col>
      <xdr:colOff>114300</xdr:colOff>
      <xdr:row>39</xdr:row>
      <xdr:rowOff>56388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701752"/>
          <a:ext cx="8890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15202</xdr:rowOff>
    </xdr:from>
    <xdr:to>
      <xdr:col>45</xdr:col>
      <xdr:colOff>177800</xdr:colOff>
      <xdr:row>39</xdr:row>
      <xdr:rowOff>91199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701752"/>
          <a:ext cx="889000" cy="7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85014</xdr:rowOff>
    </xdr:from>
    <xdr:to>
      <xdr:col>41</xdr:col>
      <xdr:colOff>50800</xdr:colOff>
      <xdr:row>39</xdr:row>
      <xdr:rowOff>91199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99964"/>
          <a:ext cx="889000" cy="137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71717</xdr:rowOff>
    </xdr:from>
    <xdr:to>
      <xdr:col>55</xdr:col>
      <xdr:colOff>50800</xdr:colOff>
      <xdr:row>39</xdr:row>
      <xdr:rowOff>1867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50144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5588</xdr:rowOff>
    </xdr:from>
    <xdr:to>
      <xdr:col>50</xdr:col>
      <xdr:colOff>165100</xdr:colOff>
      <xdr:row>39</xdr:row>
      <xdr:rowOff>107188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98315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8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135852</xdr:rowOff>
    </xdr:from>
    <xdr:to>
      <xdr:col>46</xdr:col>
      <xdr:colOff>38100</xdr:colOff>
      <xdr:row>39</xdr:row>
      <xdr:rowOff>66002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57129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4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40399</xdr:rowOff>
    </xdr:from>
    <xdr:to>
      <xdr:col>41</xdr:col>
      <xdr:colOff>101600</xdr:colOff>
      <xdr:row>39</xdr:row>
      <xdr:rowOff>141999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133126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1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34214</xdr:rowOff>
    </xdr:from>
    <xdr:to>
      <xdr:col>36</xdr:col>
      <xdr:colOff>165100</xdr:colOff>
      <xdr:row>31</xdr:row>
      <xdr:rowOff>135814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4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126941</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4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13444</xdr:rowOff>
    </xdr:from>
    <xdr:to>
      <xdr:col>55</xdr:col>
      <xdr:colOff>0</xdr:colOff>
      <xdr:row>54</xdr:row>
      <xdr:rowOff>65222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271744"/>
          <a:ext cx="8382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52788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67897</xdr:rowOff>
    </xdr:from>
    <xdr:to>
      <xdr:col>50</xdr:col>
      <xdr:colOff>114300</xdr:colOff>
      <xdr:row>54</xdr:row>
      <xdr:rowOff>65222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154747"/>
          <a:ext cx="889000" cy="16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29060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67897</xdr:rowOff>
    </xdr:from>
    <xdr:to>
      <xdr:col>45</xdr:col>
      <xdr:colOff>177800</xdr:colOff>
      <xdr:row>54</xdr:row>
      <xdr:rowOff>93797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154747"/>
          <a:ext cx="889000" cy="19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98576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93797</xdr:rowOff>
    </xdr:from>
    <xdr:to>
      <xdr:col>41</xdr:col>
      <xdr:colOff>50800</xdr:colOff>
      <xdr:row>54</xdr:row>
      <xdr:rowOff>167887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352097"/>
          <a:ext cx="889000" cy="7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53017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6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164230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134094</xdr:rowOff>
    </xdr:from>
    <xdr:to>
      <xdr:col>55</xdr:col>
      <xdr:colOff>50800</xdr:colOff>
      <xdr:row>54</xdr:row>
      <xdr:rowOff>64244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2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156971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7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14422</xdr:rowOff>
    </xdr:from>
    <xdr:to>
      <xdr:col>50</xdr:col>
      <xdr:colOff>165100</xdr:colOff>
      <xdr:row>54</xdr:row>
      <xdr:rowOff>116022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27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132549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04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17097</xdr:rowOff>
    </xdr:from>
    <xdr:to>
      <xdr:col>46</xdr:col>
      <xdr:colOff>38100</xdr:colOff>
      <xdr:row>53</xdr:row>
      <xdr:rowOff>118697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10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135224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87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42997</xdr:rowOff>
    </xdr:from>
    <xdr:to>
      <xdr:col>41</xdr:col>
      <xdr:colOff>101600</xdr:colOff>
      <xdr:row>54</xdr:row>
      <xdr:rowOff>144597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0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161124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0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117087</xdr:rowOff>
    </xdr:from>
    <xdr:to>
      <xdr:col>36</xdr:col>
      <xdr:colOff>165100</xdr:colOff>
      <xdr:row>55</xdr:row>
      <xdr:rowOff>47237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7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63764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101639</xdr:rowOff>
    </xdr:from>
    <xdr:to>
      <xdr:col>55</xdr:col>
      <xdr:colOff>0</xdr:colOff>
      <xdr:row>78</xdr:row>
      <xdr:rowOff>111080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131839"/>
          <a:ext cx="838200" cy="35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148798</xdr:rowOff>
    </xdr:from>
    <xdr:to>
      <xdr:col>50</xdr:col>
      <xdr:colOff>114300</xdr:colOff>
      <xdr:row>76</xdr:row>
      <xdr:rowOff>101639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836098"/>
          <a:ext cx="889000" cy="29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148798</xdr:rowOff>
    </xdr:from>
    <xdr:to>
      <xdr:col>45</xdr:col>
      <xdr:colOff>177800</xdr:colOff>
      <xdr:row>76</xdr:row>
      <xdr:rowOff>145438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836098"/>
          <a:ext cx="889000" cy="33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145438</xdr:rowOff>
    </xdr:from>
    <xdr:to>
      <xdr:col>41</xdr:col>
      <xdr:colOff>50800</xdr:colOff>
      <xdr:row>77</xdr:row>
      <xdr:rowOff>39802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175638"/>
          <a:ext cx="889000" cy="6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60280</xdr:rowOff>
    </xdr:from>
    <xdr:to>
      <xdr:col>55</xdr:col>
      <xdr:colOff>50800</xdr:colOff>
      <xdr:row>78</xdr:row>
      <xdr:rowOff>161880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146657</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4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50839</xdr:rowOff>
    </xdr:from>
    <xdr:to>
      <xdr:col>50</xdr:col>
      <xdr:colOff>165100</xdr:colOff>
      <xdr:row>76</xdr:row>
      <xdr:rowOff>152439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168965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8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97998</xdr:rowOff>
    </xdr:from>
    <xdr:to>
      <xdr:col>46</xdr:col>
      <xdr:colOff>38100</xdr:colOff>
      <xdr:row>75</xdr:row>
      <xdr:rowOff>28148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44675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6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94638</xdr:rowOff>
    </xdr:from>
    <xdr:to>
      <xdr:col>41</xdr:col>
      <xdr:colOff>101600</xdr:colOff>
      <xdr:row>77</xdr:row>
      <xdr:rowOff>24788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2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41315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90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160452</xdr:rowOff>
    </xdr:from>
    <xdr:to>
      <xdr:col>36</xdr:col>
      <xdr:colOff>165100</xdr:colOff>
      <xdr:row>77</xdr:row>
      <xdr:rowOff>90602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9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107128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6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139015</xdr:rowOff>
    </xdr:from>
    <xdr:to>
      <xdr:col>55</xdr:col>
      <xdr:colOff>0</xdr:colOff>
      <xdr:row>95</xdr:row>
      <xdr:rowOff>978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5569515"/>
          <a:ext cx="838200" cy="71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978</xdr:rowOff>
    </xdr:from>
    <xdr:to>
      <xdr:col>50</xdr:col>
      <xdr:colOff>114300</xdr:colOff>
      <xdr:row>97</xdr:row>
      <xdr:rowOff>1015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288728"/>
          <a:ext cx="889000" cy="34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141431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88988</xdr:rowOff>
    </xdr:from>
    <xdr:to>
      <xdr:col>45</xdr:col>
      <xdr:colOff>177800</xdr:colOff>
      <xdr:row>97</xdr:row>
      <xdr:rowOff>1015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376738"/>
          <a:ext cx="889000" cy="25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88988</xdr:rowOff>
    </xdr:from>
    <xdr:to>
      <xdr:col>41</xdr:col>
      <xdr:colOff>50800</xdr:colOff>
      <xdr:row>97</xdr:row>
      <xdr:rowOff>25248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376738"/>
          <a:ext cx="889000" cy="27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88215</xdr:rowOff>
    </xdr:from>
    <xdr:to>
      <xdr:col>55</xdr:col>
      <xdr:colOff>50800</xdr:colOff>
      <xdr:row>91</xdr:row>
      <xdr:rowOff>18365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51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37965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46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121628</xdr:rowOff>
    </xdr:from>
    <xdr:to>
      <xdr:col>50</xdr:col>
      <xdr:colOff>165100</xdr:colOff>
      <xdr:row>95</xdr:row>
      <xdr:rowOff>51778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23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68305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01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121665</xdr:rowOff>
    </xdr:from>
    <xdr:to>
      <xdr:col>46</xdr:col>
      <xdr:colOff>38100</xdr:colOff>
      <xdr:row>97</xdr:row>
      <xdr:rowOff>51815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8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42942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67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38188</xdr:rowOff>
    </xdr:from>
    <xdr:to>
      <xdr:col>41</xdr:col>
      <xdr:colOff>101600</xdr:colOff>
      <xdr:row>95</xdr:row>
      <xdr:rowOff>139788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2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156315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0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145898</xdr:rowOff>
    </xdr:from>
    <xdr:to>
      <xdr:col>36</xdr:col>
      <xdr:colOff>165100</xdr:colOff>
      <xdr:row>97</xdr:row>
      <xdr:rowOff>76048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67175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41973</xdr:rowOff>
    </xdr:from>
    <xdr:to>
      <xdr:col>85</xdr:col>
      <xdr:colOff>127000</xdr:colOff>
      <xdr:row>39</xdr:row>
      <xdr:rowOff>44259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2852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44259</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30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162623</xdr:rowOff>
    </xdr:from>
    <xdr:to>
      <xdr:col>85</xdr:col>
      <xdr:colOff>177800</xdr:colOff>
      <xdr:row>39</xdr:row>
      <xdr:rowOff>92773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77550</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2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164909</xdr:rowOff>
    </xdr:from>
    <xdr:to>
      <xdr:col>81</xdr:col>
      <xdr:colOff>101600</xdr:colOff>
      <xdr:row>39</xdr:row>
      <xdr:rowOff>95059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86186</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7883</xdr:rowOff>
    </xdr:from>
    <xdr:to>
      <xdr:col>85</xdr:col>
      <xdr:colOff>127000</xdr:colOff>
      <xdr:row>77</xdr:row>
      <xdr:rowOff>40573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09533"/>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3284</xdr:rowOff>
    </xdr:from>
    <xdr:to>
      <xdr:col>81</xdr:col>
      <xdr:colOff>50800</xdr:colOff>
      <xdr:row>77</xdr:row>
      <xdr:rowOff>7883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04934"/>
          <a:ext cx="88900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164675</xdr:rowOff>
    </xdr:from>
    <xdr:to>
      <xdr:col>76</xdr:col>
      <xdr:colOff>114300</xdr:colOff>
      <xdr:row>77</xdr:row>
      <xdr:rowOff>3284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194875"/>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164675</xdr:rowOff>
    </xdr:from>
    <xdr:to>
      <xdr:col>71</xdr:col>
      <xdr:colOff>177800</xdr:colOff>
      <xdr:row>77</xdr:row>
      <xdr:rowOff>369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94875"/>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161223</xdr:rowOff>
    </xdr:from>
    <xdr:to>
      <xdr:col>85</xdr:col>
      <xdr:colOff>177800</xdr:colOff>
      <xdr:row>77</xdr:row>
      <xdr:rowOff>91373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9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139650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6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128533</xdr:rowOff>
    </xdr:from>
    <xdr:to>
      <xdr:col>81</xdr:col>
      <xdr:colOff>101600</xdr:colOff>
      <xdr:row>77</xdr:row>
      <xdr:rowOff>58683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5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49810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5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123934</xdr:rowOff>
    </xdr:from>
    <xdr:to>
      <xdr:col>76</xdr:col>
      <xdr:colOff>165100</xdr:colOff>
      <xdr:row>77</xdr:row>
      <xdr:rowOff>54084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45211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4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113875</xdr:rowOff>
    </xdr:from>
    <xdr:to>
      <xdr:col>72</xdr:col>
      <xdr:colOff>38100</xdr:colOff>
      <xdr:row>77</xdr:row>
      <xdr:rowOff>44025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35152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121019</xdr:rowOff>
    </xdr:from>
    <xdr:to>
      <xdr:col>67</xdr:col>
      <xdr:colOff>101600</xdr:colOff>
      <xdr:row>77</xdr:row>
      <xdr:rowOff>51169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42296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166306</xdr:rowOff>
    </xdr:from>
    <xdr:to>
      <xdr:col>85</xdr:col>
      <xdr:colOff>127000</xdr:colOff>
      <xdr:row>99</xdr:row>
      <xdr:rowOff>8331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68406"/>
          <a:ext cx="838200" cy="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161240</xdr:rowOff>
    </xdr:from>
    <xdr:to>
      <xdr:col>81</xdr:col>
      <xdr:colOff>50800</xdr:colOff>
      <xdr:row>99</xdr:row>
      <xdr:rowOff>8331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963340"/>
          <a:ext cx="889000" cy="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121450</xdr:rowOff>
    </xdr:from>
    <xdr:to>
      <xdr:col>76</xdr:col>
      <xdr:colOff>114300</xdr:colOff>
      <xdr:row>98</xdr:row>
      <xdr:rowOff>161240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923550"/>
          <a:ext cx="889000" cy="3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121450</xdr:rowOff>
    </xdr:from>
    <xdr:to>
      <xdr:col>71</xdr:col>
      <xdr:colOff>177800</xdr:colOff>
      <xdr:row>98</xdr:row>
      <xdr:rowOff>136398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23550"/>
          <a:ext cx="889000" cy="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115506</xdr:rowOff>
    </xdr:from>
    <xdr:to>
      <xdr:col>85</xdr:col>
      <xdr:colOff>177800</xdr:colOff>
      <xdr:row>99</xdr:row>
      <xdr:rowOff>45656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30433</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128981</xdr:rowOff>
    </xdr:from>
    <xdr:to>
      <xdr:col>81</xdr:col>
      <xdr:colOff>101600</xdr:colOff>
      <xdr:row>99</xdr:row>
      <xdr:rowOff>59131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50258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70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110440</xdr:rowOff>
    </xdr:from>
    <xdr:to>
      <xdr:col>76</xdr:col>
      <xdr:colOff>165100</xdr:colOff>
      <xdr:row>99</xdr:row>
      <xdr:rowOff>40590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31717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0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70650</xdr:rowOff>
    </xdr:from>
    <xdr:to>
      <xdr:col>72</xdr:col>
      <xdr:colOff>38100</xdr:colOff>
      <xdr:row>99</xdr:row>
      <xdr:rowOff>800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163377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6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85598</xdr:rowOff>
    </xdr:from>
    <xdr:to>
      <xdr:col>67</xdr:col>
      <xdr:colOff>101600</xdr:colOff>
      <xdr:row>99</xdr:row>
      <xdr:rowOff>15748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6875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8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49403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878703"/>
          <a:ext cx="1269" cy="776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167530</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65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49403</xdr:rowOff>
    </xdr:from>
    <xdr:to>
      <xdr:col>116</xdr:col>
      <xdr:colOff>152400</xdr:colOff>
      <xdr:row>34</xdr:row>
      <xdr:rowOff>49403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878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24486</xdr:rowOff>
    </xdr:from>
    <xdr:to>
      <xdr:col>116</xdr:col>
      <xdr:colOff>63500</xdr:colOff>
      <xdr:row>36</xdr:row>
      <xdr:rowOff>133071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510886"/>
          <a:ext cx="838200" cy="79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84472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106045</xdr:rowOff>
    </xdr:from>
    <xdr:to>
      <xdr:col>116</xdr:col>
      <xdr:colOff>114300</xdr:colOff>
      <xdr:row>38</xdr:row>
      <xdr:rowOff>36195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156388</xdr:rowOff>
    </xdr:from>
    <xdr:to>
      <xdr:col>111</xdr:col>
      <xdr:colOff>177800</xdr:colOff>
      <xdr:row>32</xdr:row>
      <xdr:rowOff>24486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471338"/>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19406</xdr:rowOff>
    </xdr:from>
    <xdr:to>
      <xdr:col>112</xdr:col>
      <xdr:colOff>38100</xdr:colOff>
      <xdr:row>37</xdr:row>
      <xdr:rowOff>121006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112133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4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156388</xdr:rowOff>
    </xdr:from>
    <xdr:to>
      <xdr:col>107</xdr:col>
      <xdr:colOff>50800</xdr:colOff>
      <xdr:row>33</xdr:row>
      <xdr:rowOff>101524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471338"/>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169367</xdr:rowOff>
    </xdr:from>
    <xdr:to>
      <xdr:col>107</xdr:col>
      <xdr:colOff>101600</xdr:colOff>
      <xdr:row>37</xdr:row>
      <xdr:rowOff>99517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90644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4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124613</xdr:rowOff>
    </xdr:from>
    <xdr:to>
      <xdr:col>102</xdr:col>
      <xdr:colOff>114300</xdr:colOff>
      <xdr:row>33</xdr:row>
      <xdr:rowOff>101524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611013"/>
          <a:ext cx="889000" cy="14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5004</xdr:rowOff>
    </xdr:from>
    <xdr:to>
      <xdr:col>102</xdr:col>
      <xdr:colOff>165100</xdr:colOff>
      <xdr:row>37</xdr:row>
      <xdr:rowOff>106604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97731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4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132106</xdr:rowOff>
    </xdr:from>
    <xdr:to>
      <xdr:col>98</xdr:col>
      <xdr:colOff>38100</xdr:colOff>
      <xdr:row>37</xdr:row>
      <xdr:rowOff>62256</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53383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82271</xdr:rowOff>
    </xdr:from>
    <xdr:to>
      <xdr:col>116</xdr:col>
      <xdr:colOff>114300</xdr:colOff>
      <xdr:row>37</xdr:row>
      <xdr:rowOff>12421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25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105148</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1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145136</xdr:rowOff>
    </xdr:from>
    <xdr:to>
      <xdr:col>112</xdr:col>
      <xdr:colOff>38100</xdr:colOff>
      <xdr:row>32</xdr:row>
      <xdr:rowOff>75286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91813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105588</xdr:rowOff>
    </xdr:from>
    <xdr:to>
      <xdr:col>107</xdr:col>
      <xdr:colOff>101600</xdr:colOff>
      <xdr:row>32</xdr:row>
      <xdr:rowOff>35738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42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52265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19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50724</xdr:rowOff>
    </xdr:from>
    <xdr:to>
      <xdr:col>102</xdr:col>
      <xdr:colOff>165100</xdr:colOff>
      <xdr:row>33</xdr:row>
      <xdr:rowOff>152324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7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168851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4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73813</xdr:rowOff>
    </xdr:from>
    <xdr:to>
      <xdr:col>98</xdr:col>
      <xdr:colOff>38100</xdr:colOff>
      <xdr:row>33</xdr:row>
      <xdr:rowOff>3963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56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20490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33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1550</xdr:rowOff>
    </xdr:from>
    <xdr:to>
      <xdr:col>116</xdr:col>
      <xdr:colOff>63500</xdr:colOff>
      <xdr:row>58</xdr:row>
      <xdr:rowOff>14122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945650"/>
          <a:ext cx="8382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1550</xdr:rowOff>
    </xdr:from>
    <xdr:to>
      <xdr:col>111</xdr:col>
      <xdr:colOff>177800</xdr:colOff>
      <xdr:row>58</xdr:row>
      <xdr:rowOff>2540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945650"/>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142943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xdr:rowOff>
    </xdr:from>
    <xdr:to>
      <xdr:col>107</xdr:col>
      <xdr:colOff>50800</xdr:colOff>
      <xdr:row>58</xdr:row>
      <xdr:rowOff>3149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946640"/>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131513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3149</xdr:rowOff>
    </xdr:from>
    <xdr:to>
      <xdr:col>102</xdr:col>
      <xdr:colOff>114300</xdr:colOff>
      <xdr:row>58</xdr:row>
      <xdr:rowOff>3988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947249"/>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97070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134772</xdr:rowOff>
    </xdr:from>
    <xdr:to>
      <xdr:col>116</xdr:col>
      <xdr:colOff>114300</xdr:colOff>
      <xdr:row>58</xdr:row>
      <xdr:rowOff>64922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113199</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122200</xdr:rowOff>
    </xdr:from>
    <xdr:to>
      <xdr:col>112</xdr:col>
      <xdr:colOff>38100</xdr:colOff>
      <xdr:row>58</xdr:row>
      <xdr:rowOff>52350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43477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98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123190</xdr:rowOff>
    </xdr:from>
    <xdr:to>
      <xdr:col>107</xdr:col>
      <xdr:colOff>101600</xdr:colOff>
      <xdr:row>58</xdr:row>
      <xdr:rowOff>53340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44467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123799</xdr:rowOff>
    </xdr:from>
    <xdr:to>
      <xdr:col>102</xdr:col>
      <xdr:colOff>165100</xdr:colOff>
      <xdr:row>58</xdr:row>
      <xdr:rowOff>53949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8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45076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98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124638</xdr:rowOff>
    </xdr:from>
    <xdr:to>
      <xdr:col>98</xdr:col>
      <xdr:colOff>38100</xdr:colOff>
      <xdr:row>58</xdr:row>
      <xdr:rowOff>54788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8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45915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99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36144</xdr:rowOff>
    </xdr:from>
    <xdr:to>
      <xdr:col>116</xdr:col>
      <xdr:colOff>63500</xdr:colOff>
      <xdr:row>75</xdr:row>
      <xdr:rowOff>104176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894894"/>
          <a:ext cx="838200" cy="6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104176</xdr:rowOff>
    </xdr:from>
    <xdr:to>
      <xdr:col>111</xdr:col>
      <xdr:colOff>177800</xdr:colOff>
      <xdr:row>75</xdr:row>
      <xdr:rowOff>133756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62926"/>
          <a:ext cx="889000" cy="2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133756</xdr:rowOff>
    </xdr:from>
    <xdr:to>
      <xdr:col>107</xdr:col>
      <xdr:colOff>50800</xdr:colOff>
      <xdr:row>75</xdr:row>
      <xdr:rowOff>143266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92506"/>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143266</xdr:rowOff>
    </xdr:from>
    <xdr:to>
      <xdr:col>102</xdr:col>
      <xdr:colOff>114300</xdr:colOff>
      <xdr:row>75</xdr:row>
      <xdr:rowOff>162378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02016"/>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156794</xdr:rowOff>
    </xdr:from>
    <xdr:to>
      <xdr:col>116</xdr:col>
      <xdr:colOff>114300</xdr:colOff>
      <xdr:row>75</xdr:row>
      <xdr:rowOff>86944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135221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2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53376</xdr:rowOff>
    </xdr:from>
    <xdr:to>
      <xdr:col>112</xdr:col>
      <xdr:colOff>38100</xdr:colOff>
      <xdr:row>75</xdr:row>
      <xdr:rowOff>154977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121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146102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00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82956</xdr:rowOff>
    </xdr:from>
    <xdr:to>
      <xdr:col>107</xdr:col>
      <xdr:colOff>101600</xdr:colOff>
      <xdr:row>76</xdr:row>
      <xdr:rowOff>13106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4233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3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92466</xdr:rowOff>
    </xdr:from>
    <xdr:to>
      <xdr:col>102</xdr:col>
      <xdr:colOff>165100</xdr:colOff>
      <xdr:row>76</xdr:row>
      <xdr:rowOff>22616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5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39143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72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111577</xdr:rowOff>
    </xdr:from>
    <xdr:to>
      <xdr:col>98</xdr:col>
      <xdr:colOff>38100</xdr:colOff>
      <xdr:row>76</xdr:row>
      <xdr:rowOff>41728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703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32855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0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61,448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円となっており、前年度に比べ</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6,343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円増加したものの、類似団体平均は下回っている。一方で、</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への伸び率は類似団体平均を上回っており、保育職を始めとした職員数の増加などが要因と考えられる。また、会計年度任用職員への勤勉手当支給開始により、会計年度任用職員の職員数も人件費へ大きな影響を与えることから、事務事業の見直しに合わせ、適正な職員数の配置についても検討していく必要があ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扶助費は、住民一人当たり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125,888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円となっており、前年度に比べ</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11,023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円増加し、類似団体平均を上回ることとなった。特に、</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サービス利用の増加に伴う障がい者福祉費の増加が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顕著であり、今後も増加が見込まれる。扶助費の削減は困難ではあるものの、サービス利用の適正化、市単独事業の見直し等に取組む必要がある。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普通建設事業費について、住民一人当たり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55,523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円となっており、前年度に比べ</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2,265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円増加し、類似団体平均を上回っている。特に、更新整備については、クリーンセンター施設再整備、小中学校リニューアル工事の進捗などにより、前年度に比べ</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18,877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円増加しており、類似団体平均を大きく上回ることとなった。公共施設の老朽化に伴う大規模改修は今後の継続していく見込みであり、今後も増加が見込まれるため、統廃合を含めた公共施設のあり方について検討を進めていく。</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投資及び出資金については、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1,529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に比べ</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3,475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円減少</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したものの、類似団体平均は上回っている。これは、公共下水道事業における資本費平準化債の制度拡充により、一般会計からの出資金が減少したためである。一方で、</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下水道事業会計の建設は幾つも予定されているため、</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年度以降は再度増加傾向となっていくことが</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見込まれる。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愛知県春日井市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305,902
296,472
92.78
126,613,075
125,697,306
347,989
64,413,629
86,934,454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34544</xdr:rowOff>
    </xdr:from>
    <xdr:to>
      <xdr:col>24</xdr:col>
      <xdr:colOff>62865</xdr:colOff>
      <xdr:row>38</xdr:row>
      <xdr:rowOff>127508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8044"/>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131335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127508</xdr:rowOff>
    </xdr:from>
    <xdr:to>
      <xdr:col>24</xdr:col>
      <xdr:colOff>152400</xdr:colOff>
      <xdr:row>38</xdr:row>
      <xdr:rowOff>127508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152671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34544</xdr:rowOff>
    </xdr:from>
    <xdr:to>
      <xdr:col>24</xdr:col>
      <xdr:colOff>152400</xdr:colOff>
      <xdr:row>30</xdr:row>
      <xdr:rowOff>34544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92456</xdr:rowOff>
    </xdr:from>
    <xdr:to>
      <xdr:col>24</xdr:col>
      <xdr:colOff>63500</xdr:colOff>
      <xdr:row>38</xdr:row>
      <xdr:rowOff>153416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607556"/>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123969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8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101092</xdr:rowOff>
    </xdr:from>
    <xdr:to>
      <xdr:col>24</xdr:col>
      <xdr:colOff>114300</xdr:colOff>
      <xdr:row>35</xdr:row>
      <xdr:rowOff>31242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153416</xdr:rowOff>
    </xdr:from>
    <xdr:to>
      <xdr:col>19</xdr:col>
      <xdr:colOff>177800</xdr:colOff>
      <xdr:row>39</xdr:row>
      <xdr:rowOff>50546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6685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xdr:rowOff>
    </xdr:from>
    <xdr:to>
      <xdr:col>20</xdr:col>
      <xdr:colOff>38100</xdr:colOff>
      <xdr:row>35</xdr:row>
      <xdr:rowOff>112014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128541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122936</xdr:rowOff>
    </xdr:from>
    <xdr:to>
      <xdr:col>15</xdr:col>
      <xdr:colOff>50800</xdr:colOff>
      <xdr:row>39</xdr:row>
      <xdr:rowOff>50546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638036"/>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57658</xdr:rowOff>
    </xdr:from>
    <xdr:to>
      <xdr:col>15</xdr:col>
      <xdr:colOff>101600</xdr:colOff>
      <xdr:row>35</xdr:row>
      <xdr:rowOff>159258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4335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121412</xdr:rowOff>
    </xdr:from>
    <xdr:to>
      <xdr:col>10</xdr:col>
      <xdr:colOff>114300</xdr:colOff>
      <xdr:row>38</xdr:row>
      <xdr:rowOff>122936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63651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60706</xdr:rowOff>
    </xdr:from>
    <xdr:to>
      <xdr:col>10</xdr:col>
      <xdr:colOff>165100</xdr:colOff>
      <xdr:row>35</xdr:row>
      <xdr:rowOff>162306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7383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3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101854</xdr:rowOff>
    </xdr:from>
    <xdr:to>
      <xdr:col>6</xdr:col>
      <xdr:colOff>38100</xdr:colOff>
      <xdr:row>36</xdr:row>
      <xdr:rowOff>32004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48531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41656</xdr:rowOff>
    </xdr:from>
    <xdr:to>
      <xdr:col>24</xdr:col>
      <xdr:colOff>114300</xdr:colOff>
      <xdr:row>38</xdr:row>
      <xdr:rowOff>143256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5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128033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7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102616</xdr:rowOff>
    </xdr:from>
    <xdr:to>
      <xdr:col>20</xdr:col>
      <xdr:colOff>38100</xdr:colOff>
      <xdr:row>39</xdr:row>
      <xdr:rowOff>32766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23893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71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171196</xdr:rowOff>
    </xdr:from>
    <xdr:to>
      <xdr:col>15</xdr:col>
      <xdr:colOff>101600</xdr:colOff>
      <xdr:row>39</xdr:row>
      <xdr:rowOff>101346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6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92473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77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72136</xdr:rowOff>
    </xdr:from>
    <xdr:to>
      <xdr:col>10</xdr:col>
      <xdr:colOff>165100</xdr:colOff>
      <xdr:row>39</xdr:row>
      <xdr:rowOff>2286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164863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70612</xdr:rowOff>
    </xdr:from>
    <xdr:to>
      <xdr:col>6</xdr:col>
      <xdr:colOff>38100</xdr:colOff>
      <xdr:row>39</xdr:row>
      <xdr:rowOff>762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163339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49936</xdr:rowOff>
    </xdr:from>
    <xdr:to>
      <xdr:col>24</xdr:col>
      <xdr:colOff>63500</xdr:colOff>
      <xdr:row>59</xdr:row>
      <xdr:rowOff>113970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165486"/>
          <a:ext cx="838200" cy="6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81153</xdr:rowOff>
    </xdr:from>
    <xdr:to>
      <xdr:col>19</xdr:col>
      <xdr:colOff>177800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196703"/>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163970</xdr:rowOff>
    </xdr:from>
    <xdr:to>
      <xdr:col>15</xdr:col>
      <xdr:colOff>50800</xdr:colOff>
      <xdr:row>59</xdr:row>
      <xdr:rowOff>81153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108070"/>
          <a:ext cx="889000" cy="8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88561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140589</xdr:rowOff>
    </xdr:from>
    <xdr:to>
      <xdr:col>10</xdr:col>
      <xdr:colOff>114300</xdr:colOff>
      <xdr:row>58</xdr:row>
      <xdr:rowOff>163970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884539"/>
          <a:ext cx="889000" cy="122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170586</xdr:rowOff>
    </xdr:from>
    <xdr:to>
      <xdr:col>24</xdr:col>
      <xdr:colOff>114300</xdr:colOff>
      <xdr:row>59</xdr:row>
      <xdr:rowOff>100736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1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85513</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1002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63170</xdr:rowOff>
    </xdr:from>
    <xdr:to>
      <xdr:col>20</xdr:col>
      <xdr:colOff>38100</xdr:colOff>
      <xdr:row>59</xdr:row>
      <xdr:rowOff>164770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1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155897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2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30353</xdr:rowOff>
    </xdr:from>
    <xdr:to>
      <xdr:col>15</xdr:col>
      <xdr:colOff>101600</xdr:colOff>
      <xdr:row>59</xdr:row>
      <xdr:rowOff>131953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1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123080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2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113170</xdr:rowOff>
    </xdr:from>
    <xdr:to>
      <xdr:col>10</xdr:col>
      <xdr:colOff>165100</xdr:colOff>
      <xdr:row>59</xdr:row>
      <xdr:rowOff>43320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34447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14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89789</xdr:rowOff>
    </xdr:from>
    <xdr:to>
      <xdr:col>6</xdr:col>
      <xdr:colOff>38100</xdr:colOff>
      <xdr:row>52</xdr:row>
      <xdr:rowOff>19939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83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11066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892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64694</xdr:rowOff>
    </xdr:from>
    <xdr:to>
      <xdr:col>24</xdr:col>
      <xdr:colOff>63500</xdr:colOff>
      <xdr:row>77</xdr:row>
      <xdr:rowOff>51333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94894"/>
          <a:ext cx="838200" cy="15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51333</xdr:rowOff>
    </xdr:from>
    <xdr:to>
      <xdr:col>19</xdr:col>
      <xdr:colOff>177800</xdr:colOff>
      <xdr:row>77</xdr:row>
      <xdr:rowOff>100254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52983"/>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106342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0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100254</xdr:rowOff>
    </xdr:from>
    <xdr:to>
      <xdr:col>15</xdr:col>
      <xdr:colOff>50800</xdr:colOff>
      <xdr:row>77</xdr:row>
      <xdr:rowOff>130073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01904"/>
          <a:ext cx="889000" cy="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48492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130073</xdr:rowOff>
    </xdr:from>
    <xdr:to>
      <xdr:col>10</xdr:col>
      <xdr:colOff>114300</xdr:colOff>
      <xdr:row>79</xdr:row>
      <xdr:rowOff>139167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31723"/>
          <a:ext cx="889000" cy="3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169105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2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130064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3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13894</xdr:rowOff>
    </xdr:from>
    <xdr:to>
      <xdr:col>24</xdr:col>
      <xdr:colOff>114300</xdr:colOff>
      <xdr:row>76</xdr:row>
      <xdr:rowOff>115494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36771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9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533</xdr:rowOff>
    </xdr:from>
    <xdr:to>
      <xdr:col>20</xdr:col>
      <xdr:colOff>38100</xdr:colOff>
      <xdr:row>77</xdr:row>
      <xdr:rowOff>102133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0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118660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7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49454</xdr:rowOff>
    </xdr:from>
    <xdr:to>
      <xdr:col>15</xdr:col>
      <xdr:colOff>101600</xdr:colOff>
      <xdr:row>77</xdr:row>
      <xdr:rowOff>151054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167581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2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79273</xdr:rowOff>
    </xdr:from>
    <xdr:to>
      <xdr:col>10</xdr:col>
      <xdr:colOff>165100</xdr:colOff>
      <xdr:row>78</xdr:row>
      <xdr:rowOff>9423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8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88367</xdr:rowOff>
    </xdr:from>
    <xdr:to>
      <xdr:col>6</xdr:col>
      <xdr:colOff>38100</xdr:colOff>
      <xdr:row>80</xdr:row>
      <xdr:rowOff>18517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6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9644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72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94284</xdr:rowOff>
    </xdr:from>
    <xdr:to>
      <xdr:col>24</xdr:col>
      <xdr:colOff>63500</xdr:colOff>
      <xdr:row>98</xdr:row>
      <xdr:rowOff>40475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24934"/>
          <a:ext cx="838200" cy="1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134878</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6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40475</xdr:rowOff>
    </xdr:from>
    <xdr:to>
      <xdr:col>19</xdr:col>
      <xdr:colOff>177800</xdr:colOff>
      <xdr:row>98</xdr:row>
      <xdr:rowOff>63715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42575"/>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63715</xdr:rowOff>
    </xdr:from>
    <xdr:to>
      <xdr:col>15</xdr:col>
      <xdr:colOff>50800</xdr:colOff>
      <xdr:row>98</xdr:row>
      <xdr:rowOff>84468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65815"/>
          <a:ext cx="8890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84468</xdr:rowOff>
    </xdr:from>
    <xdr:to>
      <xdr:col>10</xdr:col>
      <xdr:colOff>114300</xdr:colOff>
      <xdr:row>98</xdr:row>
      <xdr:rowOff>142163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86568"/>
          <a:ext cx="889000" cy="5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31639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7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43484</xdr:rowOff>
    </xdr:from>
    <xdr:to>
      <xdr:col>24</xdr:col>
      <xdr:colOff>114300</xdr:colOff>
      <xdr:row>97</xdr:row>
      <xdr:rowOff>145084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66361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2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161125</xdr:rowOff>
    </xdr:from>
    <xdr:to>
      <xdr:col>20</xdr:col>
      <xdr:colOff>38100</xdr:colOff>
      <xdr:row>98</xdr:row>
      <xdr:rowOff>91275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107802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6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12915</xdr:rowOff>
    </xdr:from>
    <xdr:to>
      <xdr:col>15</xdr:col>
      <xdr:colOff>101600</xdr:colOff>
      <xdr:row>98</xdr:row>
      <xdr:rowOff>114515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131042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59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33668</xdr:rowOff>
    </xdr:from>
    <xdr:to>
      <xdr:col>10</xdr:col>
      <xdr:colOff>165100</xdr:colOff>
      <xdr:row>98</xdr:row>
      <xdr:rowOff>135268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3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126395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2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91363</xdr:rowOff>
    </xdr:from>
    <xdr:to>
      <xdr:col>6</xdr:col>
      <xdr:colOff>38100</xdr:colOff>
      <xdr:row>99</xdr:row>
      <xdr:rowOff>21513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9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38040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6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87449</xdr:rowOff>
    </xdr:from>
    <xdr:to>
      <xdr:col>54</xdr:col>
      <xdr:colOff>189865</xdr:colOff>
      <xdr:row>39</xdr:row>
      <xdr:rowOff>86469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6259649"/>
          <a:ext cx="1270" cy="51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90296</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76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86469</xdr:rowOff>
    </xdr:from>
    <xdr:to>
      <xdr:col>55</xdr:col>
      <xdr:colOff>88900</xdr:colOff>
      <xdr:row>39</xdr:row>
      <xdr:rowOff>86469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7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34126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87449</xdr:rowOff>
    </xdr:from>
    <xdr:to>
      <xdr:col>55</xdr:col>
      <xdr:colOff>88900</xdr:colOff>
      <xdr:row>36</xdr:row>
      <xdr:rowOff>87449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25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65568</xdr:rowOff>
    </xdr:from>
    <xdr:to>
      <xdr:col>55</xdr:col>
      <xdr:colOff>0</xdr:colOff>
      <xdr:row>39</xdr:row>
      <xdr:rowOff>86469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52118"/>
          <a:ext cx="8382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40911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845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18034</xdr:rowOff>
    </xdr:from>
    <xdr:to>
      <xdr:col>55</xdr:col>
      <xdr:colOff>50800</xdr:colOff>
      <xdr:row>38</xdr:row>
      <xdr:rowOff>119634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65568</xdr:rowOff>
    </xdr:from>
    <xdr:to>
      <xdr:col>50</xdr:col>
      <xdr:colOff>114300</xdr:colOff>
      <xdr:row>39</xdr:row>
      <xdr:rowOff>65568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521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27178</xdr:rowOff>
    </xdr:from>
    <xdr:to>
      <xdr:col>50</xdr:col>
      <xdr:colOff>165100</xdr:colOff>
      <xdr:row>38</xdr:row>
      <xdr:rowOff>128778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145305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35850</xdr:rowOff>
    </xdr:from>
    <xdr:to>
      <xdr:col>45</xdr:col>
      <xdr:colOff>177800</xdr:colOff>
      <xdr:row>39</xdr:row>
      <xdr:rowOff>65568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350800"/>
          <a:ext cx="889000" cy="140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19014</xdr:rowOff>
    </xdr:from>
    <xdr:to>
      <xdr:col>46</xdr:col>
      <xdr:colOff>38100</xdr:colOff>
      <xdr:row>38</xdr:row>
      <xdr:rowOff>120614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3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137141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09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35850</xdr:rowOff>
    </xdr:from>
    <xdr:to>
      <xdr:col>41</xdr:col>
      <xdr:colOff>50800</xdr:colOff>
      <xdr:row>36</xdr:row>
      <xdr:rowOff>42055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350800"/>
          <a:ext cx="889000" cy="86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100983</xdr:rowOff>
    </xdr:from>
    <xdr:to>
      <xdr:col>41</xdr:col>
      <xdr:colOff>101600</xdr:colOff>
      <xdr:row>38</xdr:row>
      <xdr:rowOff>31133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22260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3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136253</xdr:rowOff>
    </xdr:from>
    <xdr:to>
      <xdr:col>36</xdr:col>
      <xdr:colOff>165100</xdr:colOff>
      <xdr:row>38</xdr:row>
      <xdr:rowOff>66403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57530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7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35669</xdr:rowOff>
    </xdr:from>
    <xdr:to>
      <xdr:col>55</xdr:col>
      <xdr:colOff>50800</xdr:colOff>
      <xdr:row>39</xdr:row>
      <xdr:rowOff>137269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122046</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37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14768</xdr:rowOff>
    </xdr:from>
    <xdr:to>
      <xdr:col>50</xdr:col>
      <xdr:colOff>165100</xdr:colOff>
      <xdr:row>39</xdr:row>
      <xdr:rowOff>116368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107495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14768</xdr:rowOff>
    </xdr:from>
    <xdr:to>
      <xdr:col>46</xdr:col>
      <xdr:colOff>38100</xdr:colOff>
      <xdr:row>39</xdr:row>
      <xdr:rowOff>116368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107495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156500</xdr:rowOff>
    </xdr:from>
    <xdr:to>
      <xdr:col>41</xdr:col>
      <xdr:colOff>101600</xdr:colOff>
      <xdr:row>31</xdr:row>
      <xdr:rowOff>86650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30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103177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0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162705</xdr:rowOff>
    </xdr:from>
    <xdr:to>
      <xdr:col>36</xdr:col>
      <xdr:colOff>165100</xdr:colOff>
      <xdr:row>36</xdr:row>
      <xdr:rowOff>92855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1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109382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93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87671</xdr:rowOff>
    </xdr:from>
    <xdr:to>
      <xdr:col>55</xdr:col>
      <xdr:colOff>0</xdr:colOff>
      <xdr:row>58</xdr:row>
      <xdr:rowOff>93980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31771"/>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87671</xdr:rowOff>
    </xdr:from>
    <xdr:to>
      <xdr:col>50</xdr:col>
      <xdr:colOff>114300</xdr:colOff>
      <xdr:row>58</xdr:row>
      <xdr:rowOff>99330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31771"/>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97820</xdr:rowOff>
    </xdr:from>
    <xdr:to>
      <xdr:col>45</xdr:col>
      <xdr:colOff>177800</xdr:colOff>
      <xdr:row>58</xdr:row>
      <xdr:rowOff>99330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41920"/>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97500</xdr:rowOff>
    </xdr:from>
    <xdr:to>
      <xdr:col>41</xdr:col>
      <xdr:colOff>50800</xdr:colOff>
      <xdr:row>58</xdr:row>
      <xdr:rowOff>97820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4160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43180</xdr:rowOff>
    </xdr:from>
    <xdr:to>
      <xdr:col>55</xdr:col>
      <xdr:colOff>50800</xdr:colOff>
      <xdr:row>58</xdr:row>
      <xdr:rowOff>144780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129557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0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36871</xdr:rowOff>
    </xdr:from>
    <xdr:to>
      <xdr:col>50</xdr:col>
      <xdr:colOff>165100</xdr:colOff>
      <xdr:row>58</xdr:row>
      <xdr:rowOff>138471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8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129598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7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48530</xdr:rowOff>
    </xdr:from>
    <xdr:to>
      <xdr:col>46</xdr:col>
      <xdr:colOff>38100</xdr:colOff>
      <xdr:row>58</xdr:row>
      <xdr:rowOff>150130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141257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085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47020</xdr:rowOff>
    </xdr:from>
    <xdr:to>
      <xdr:col>41</xdr:col>
      <xdr:colOff>101600</xdr:colOff>
      <xdr:row>58</xdr:row>
      <xdr:rowOff>148620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9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139747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08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46700</xdr:rowOff>
    </xdr:from>
    <xdr:to>
      <xdr:col>36</xdr:col>
      <xdr:colOff>165100</xdr:colOff>
      <xdr:row>58</xdr:row>
      <xdr:rowOff>148300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139427</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083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86664</xdr:rowOff>
    </xdr:from>
    <xdr:to>
      <xdr:col>55</xdr:col>
      <xdr:colOff>0</xdr:colOff>
      <xdr:row>75</xdr:row>
      <xdr:rowOff>48260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259614"/>
          <a:ext cx="838200" cy="6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88816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77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48260</xdr:rowOff>
    </xdr:from>
    <xdr:to>
      <xdr:col>50</xdr:col>
      <xdr:colOff>114300</xdr:colOff>
      <xdr:row>75</xdr:row>
      <xdr:rowOff>169038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907010"/>
          <a:ext cx="889000" cy="12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55008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5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169038</xdr:rowOff>
    </xdr:from>
    <xdr:to>
      <xdr:col>45</xdr:col>
      <xdr:colOff>177800</xdr:colOff>
      <xdr:row>76</xdr:row>
      <xdr:rowOff>32105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027788"/>
          <a:ext cx="889000" cy="3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156921</xdr:rowOff>
    </xdr:from>
    <xdr:to>
      <xdr:col>41</xdr:col>
      <xdr:colOff>50800</xdr:colOff>
      <xdr:row>76</xdr:row>
      <xdr:rowOff>32105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844221"/>
          <a:ext cx="889000" cy="21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35864</xdr:rowOff>
    </xdr:from>
    <xdr:to>
      <xdr:col>55</xdr:col>
      <xdr:colOff>50800</xdr:colOff>
      <xdr:row>71</xdr:row>
      <xdr:rowOff>137464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2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58741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0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168910</xdr:rowOff>
    </xdr:from>
    <xdr:to>
      <xdr:col>50</xdr:col>
      <xdr:colOff>165100</xdr:colOff>
      <xdr:row>75</xdr:row>
      <xdr:rowOff>99060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8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90187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294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118237</xdr:rowOff>
    </xdr:from>
    <xdr:to>
      <xdr:col>46</xdr:col>
      <xdr:colOff>38100</xdr:colOff>
      <xdr:row>76</xdr:row>
      <xdr:rowOff>48388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976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39515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06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152755</xdr:rowOff>
    </xdr:from>
    <xdr:to>
      <xdr:col>41</xdr:col>
      <xdr:colOff>101600</xdr:colOff>
      <xdr:row>76</xdr:row>
      <xdr:rowOff>82905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0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74032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1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106121</xdr:rowOff>
    </xdr:from>
    <xdr:to>
      <xdr:col>36</xdr:col>
      <xdr:colOff>165100</xdr:colOff>
      <xdr:row>75</xdr:row>
      <xdr:rowOff>36271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79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27398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288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152022</xdr:rowOff>
    </xdr:from>
    <xdr:to>
      <xdr:col>55</xdr:col>
      <xdr:colOff>0</xdr:colOff>
      <xdr:row>97</xdr:row>
      <xdr:rowOff>41791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11222"/>
          <a:ext cx="838200" cy="6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114440</xdr:rowOff>
    </xdr:from>
    <xdr:to>
      <xdr:col>50</xdr:col>
      <xdr:colOff>114300</xdr:colOff>
      <xdr:row>96</xdr:row>
      <xdr:rowOff>152022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02190"/>
          <a:ext cx="889000" cy="20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114440</xdr:rowOff>
    </xdr:from>
    <xdr:to>
      <xdr:col>45</xdr:col>
      <xdr:colOff>177800</xdr:colOff>
      <xdr:row>96</xdr:row>
      <xdr:rowOff>149369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02190"/>
          <a:ext cx="889000" cy="20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38409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85156</xdr:rowOff>
    </xdr:from>
    <xdr:to>
      <xdr:col>41</xdr:col>
      <xdr:colOff>50800</xdr:colOff>
      <xdr:row>96</xdr:row>
      <xdr:rowOff>149369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72906"/>
          <a:ext cx="889000" cy="2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49339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38135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162441</xdr:rowOff>
    </xdr:from>
    <xdr:to>
      <xdr:col>55</xdr:col>
      <xdr:colOff>50800</xdr:colOff>
      <xdr:row>97</xdr:row>
      <xdr:rowOff>92591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140868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101222</xdr:rowOff>
    </xdr:from>
    <xdr:to>
      <xdr:col>50</xdr:col>
      <xdr:colOff>165100</xdr:colOff>
      <xdr:row>97</xdr:row>
      <xdr:rowOff>31372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22499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5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63640</xdr:rowOff>
    </xdr:from>
    <xdr:to>
      <xdr:col>46</xdr:col>
      <xdr:colOff>38100</xdr:colOff>
      <xdr:row>95</xdr:row>
      <xdr:rowOff>165240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2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98569</xdr:rowOff>
    </xdr:from>
    <xdr:to>
      <xdr:col>41</xdr:col>
      <xdr:colOff>101600</xdr:colOff>
      <xdr:row>97</xdr:row>
      <xdr:rowOff>28719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5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19846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5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34356</xdr:rowOff>
    </xdr:from>
    <xdr:to>
      <xdr:col>36</xdr:col>
      <xdr:colOff>165100</xdr:colOff>
      <xdr:row>95</xdr:row>
      <xdr:rowOff>135956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2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152483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9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14950</xdr:rowOff>
    </xdr:from>
    <xdr:to>
      <xdr:col>85</xdr:col>
      <xdr:colOff>127000</xdr:colOff>
      <xdr:row>38</xdr:row>
      <xdr:rowOff>81462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672800"/>
          <a:ext cx="838200" cy="92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88373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917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14950</xdr:rowOff>
    </xdr:from>
    <xdr:to>
      <xdr:col>81</xdr:col>
      <xdr:colOff>50800</xdr:colOff>
      <xdr:row>38</xdr:row>
      <xdr:rowOff>41838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672800"/>
          <a:ext cx="889000" cy="88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18668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41838</xdr:rowOff>
    </xdr:from>
    <xdr:to>
      <xdr:col>76</xdr:col>
      <xdr:colOff>114300</xdr:colOff>
      <xdr:row>38</xdr:row>
      <xdr:rowOff>73623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56938"/>
          <a:ext cx="889000" cy="3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158368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24420</xdr:rowOff>
    </xdr:from>
    <xdr:to>
      <xdr:col>71</xdr:col>
      <xdr:colOff>177800</xdr:colOff>
      <xdr:row>38</xdr:row>
      <xdr:rowOff>73623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39520"/>
          <a:ext cx="889000" cy="4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164246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30662</xdr:rowOff>
    </xdr:from>
    <xdr:to>
      <xdr:col>85</xdr:col>
      <xdr:colOff>177800</xdr:colOff>
      <xdr:row>38</xdr:row>
      <xdr:rowOff>132262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4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117038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6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135600</xdr:rowOff>
    </xdr:from>
    <xdr:to>
      <xdr:col>81</xdr:col>
      <xdr:colOff>101600</xdr:colOff>
      <xdr:row>33</xdr:row>
      <xdr:rowOff>65750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6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82277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3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162488</xdr:rowOff>
    </xdr:from>
    <xdr:to>
      <xdr:col>76</xdr:col>
      <xdr:colOff>165100</xdr:colOff>
      <xdr:row>38</xdr:row>
      <xdr:rowOff>92638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0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83765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9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22823</xdr:rowOff>
    </xdr:from>
    <xdr:to>
      <xdr:col>72</xdr:col>
      <xdr:colOff>38100</xdr:colOff>
      <xdr:row>38</xdr:row>
      <xdr:rowOff>124423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3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115550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3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145070</xdr:rowOff>
    </xdr:from>
    <xdr:to>
      <xdr:col>67</xdr:col>
      <xdr:colOff>101600</xdr:colOff>
      <xdr:row>38</xdr:row>
      <xdr:rowOff>75220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66347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8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133185</xdr:rowOff>
    </xdr:from>
    <xdr:to>
      <xdr:col>85</xdr:col>
      <xdr:colOff>127000</xdr:colOff>
      <xdr:row>56</xdr:row>
      <xdr:rowOff>98057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62935"/>
          <a:ext cx="838200" cy="1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169118</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5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121069</xdr:rowOff>
    </xdr:from>
    <xdr:to>
      <xdr:col>81</xdr:col>
      <xdr:colOff>50800</xdr:colOff>
      <xdr:row>56</xdr:row>
      <xdr:rowOff>98057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550819"/>
          <a:ext cx="889000" cy="1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121069</xdr:rowOff>
    </xdr:from>
    <xdr:to>
      <xdr:col>76</xdr:col>
      <xdr:colOff>114300</xdr:colOff>
      <xdr:row>56</xdr:row>
      <xdr:rowOff>16770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550819"/>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16139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16770</xdr:rowOff>
    </xdr:from>
    <xdr:to>
      <xdr:col>71</xdr:col>
      <xdr:colOff>177800</xdr:colOff>
      <xdr:row>56</xdr:row>
      <xdr:rowOff>127508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17970"/>
          <a:ext cx="889000" cy="11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82385</xdr:rowOff>
    </xdr:from>
    <xdr:to>
      <xdr:col>85</xdr:col>
      <xdr:colOff>177800</xdr:colOff>
      <xdr:row>56</xdr:row>
      <xdr:rowOff>12535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60812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9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47257</xdr:rowOff>
    </xdr:from>
    <xdr:to>
      <xdr:col>81</xdr:col>
      <xdr:colOff>101600</xdr:colOff>
      <xdr:row>56</xdr:row>
      <xdr:rowOff>148857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4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139984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70269</xdr:rowOff>
    </xdr:from>
    <xdr:to>
      <xdr:col>76</xdr:col>
      <xdr:colOff>165100</xdr:colOff>
      <xdr:row>56</xdr:row>
      <xdr:rowOff>419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16946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27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137420</xdr:rowOff>
    </xdr:from>
    <xdr:to>
      <xdr:col>72</xdr:col>
      <xdr:colOff>38100</xdr:colOff>
      <xdr:row>56</xdr:row>
      <xdr:rowOff>67570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84097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76708</xdr:rowOff>
    </xdr:from>
    <xdr:to>
      <xdr:col>67</xdr:col>
      <xdr:colOff>101600</xdr:colOff>
      <xdr:row>57</xdr:row>
      <xdr:rowOff>6858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7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169435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77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41974</xdr:rowOff>
    </xdr:from>
    <xdr:to>
      <xdr:col>85</xdr:col>
      <xdr:colOff>127000</xdr:colOff>
      <xdr:row>79</xdr:row>
      <xdr:rowOff>44259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8652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44259</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8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162624</xdr:rowOff>
    </xdr:from>
    <xdr:to>
      <xdr:col>85</xdr:col>
      <xdr:colOff>177800</xdr:colOff>
      <xdr:row>79</xdr:row>
      <xdr:rowOff>92774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77551</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0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164909</xdr:rowOff>
    </xdr:from>
    <xdr:to>
      <xdr:col>81</xdr:col>
      <xdr:colOff>101600</xdr:colOff>
      <xdr:row>79</xdr:row>
      <xdr:rowOff>95059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86186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7883</xdr:rowOff>
    </xdr:from>
    <xdr:to>
      <xdr:col>85</xdr:col>
      <xdr:colOff>127000</xdr:colOff>
      <xdr:row>97</xdr:row>
      <xdr:rowOff>40573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38533"/>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3284</xdr:rowOff>
    </xdr:from>
    <xdr:to>
      <xdr:col>81</xdr:col>
      <xdr:colOff>50800</xdr:colOff>
      <xdr:row>97</xdr:row>
      <xdr:rowOff>7883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33934"/>
          <a:ext cx="88900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164675</xdr:rowOff>
    </xdr:from>
    <xdr:to>
      <xdr:col>76</xdr:col>
      <xdr:colOff>114300</xdr:colOff>
      <xdr:row>97</xdr:row>
      <xdr:rowOff>3284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23875"/>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164675</xdr:rowOff>
    </xdr:from>
    <xdr:to>
      <xdr:col>71</xdr:col>
      <xdr:colOff>177800</xdr:colOff>
      <xdr:row>97</xdr:row>
      <xdr:rowOff>369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23875"/>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161223</xdr:rowOff>
    </xdr:from>
    <xdr:to>
      <xdr:col>85</xdr:col>
      <xdr:colOff>177800</xdr:colOff>
      <xdr:row>97</xdr:row>
      <xdr:rowOff>91373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2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139650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9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128533</xdr:rowOff>
    </xdr:from>
    <xdr:to>
      <xdr:col>81</xdr:col>
      <xdr:colOff>101600</xdr:colOff>
      <xdr:row>97</xdr:row>
      <xdr:rowOff>58683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49810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8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123934</xdr:rowOff>
    </xdr:from>
    <xdr:to>
      <xdr:col>76</xdr:col>
      <xdr:colOff>165100</xdr:colOff>
      <xdr:row>97</xdr:row>
      <xdr:rowOff>54084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45211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7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113875</xdr:rowOff>
    </xdr:from>
    <xdr:to>
      <xdr:col>72</xdr:col>
      <xdr:colOff>38100</xdr:colOff>
      <xdr:row>97</xdr:row>
      <xdr:rowOff>44025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7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35152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121019</xdr:rowOff>
    </xdr:from>
    <xdr:to>
      <xdr:col>67</xdr:col>
      <xdr:colOff>101600</xdr:colOff>
      <xdr:row>97</xdr:row>
      <xdr:rowOff>51169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42296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latin typeface="ＭＳ ゴシック" panose="020B0609070205080204" pitchFamily="49" charset="-128"/>
              <a:ea typeface="ＭＳ ゴシック" panose="020B0609070205080204" pitchFamily="49" charset="-128"/>
            </a:rPr>
            <a:t>民生費は、住民一人当たり</a:t>
          </a:r>
          <a:r>
            <a:rPr lang="en-US" altLang="ja-JP" sz="1200">
              <a:effectLst/>
              <a:latin typeface="ＭＳ ゴシック" panose="020B0609070205080204" pitchFamily="49" charset="-128"/>
              <a:ea typeface="ＭＳ ゴシック" panose="020B0609070205080204" pitchFamily="49" charset="-128"/>
            </a:rPr>
            <a:t>188,906</a:t>
          </a:r>
          <a:r>
            <a:rPr lang="ja-JP" altLang="en-US" sz="1200">
              <a:effectLst/>
              <a:latin typeface="ＭＳ ゴシック" panose="020B0609070205080204" pitchFamily="49" charset="-128"/>
              <a:ea typeface="ＭＳ ゴシック" panose="020B0609070205080204" pitchFamily="49" charset="-128"/>
            </a:rPr>
            <a:t>円となっており、前年度と比べ</a:t>
          </a:r>
          <a:r>
            <a:rPr lang="en-US" altLang="ja-JP" sz="1200">
              <a:effectLst/>
              <a:latin typeface="ＭＳ ゴシック" panose="020B0609070205080204" pitchFamily="49" charset="-128"/>
              <a:ea typeface="ＭＳ ゴシック" panose="020B0609070205080204" pitchFamily="49" charset="-128"/>
            </a:rPr>
            <a:t>12,448</a:t>
          </a:r>
          <a:r>
            <a:rPr lang="ja-JP" altLang="en-US" sz="1200">
              <a:effectLst/>
              <a:latin typeface="ＭＳ ゴシック" panose="020B0609070205080204" pitchFamily="49" charset="-128"/>
              <a:ea typeface="ＭＳ ゴシック" panose="020B0609070205080204" pitchFamily="49" charset="-128"/>
            </a:rPr>
            <a:t>円増加した。これは、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私立保育園の開園に伴う児童福祉費の増加やサービス利用の増加に伴う障がい者福祉費の増加が要因</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であり、今後も増加が見込まれる。</a:t>
          </a:r>
          <a:endParaRPr lang="en-US" altLang="ja-JP" sz="1200">
            <a:effectLst/>
            <a:latin typeface="ＭＳ ゴシック" panose="020B0609070205080204" pitchFamily="49" charset="-128"/>
            <a:ea typeface="ＭＳ ゴシック" panose="020B0609070205080204" pitchFamily="49" charset="-128"/>
          </a:endParaRPr>
        </a:p>
        <a:p>
          <a:r>
            <a:rPr lang="ja-JP" altLang="en-US" sz="1200">
              <a:effectLst/>
              <a:latin typeface="ＭＳ ゴシック" panose="020B0609070205080204" pitchFamily="49" charset="-128"/>
              <a:ea typeface="ＭＳ ゴシック" panose="020B0609070205080204" pitchFamily="49" charset="-128"/>
            </a:rPr>
            <a:t>衛生費は、住民一人当たり</a:t>
          </a:r>
          <a:r>
            <a:rPr lang="en-US" altLang="ja-JP" sz="1200">
              <a:effectLst/>
              <a:latin typeface="ＭＳ ゴシック" panose="020B0609070205080204" pitchFamily="49" charset="-128"/>
              <a:ea typeface="ＭＳ ゴシック" panose="020B0609070205080204" pitchFamily="49" charset="-128"/>
            </a:rPr>
            <a:t>53,076</a:t>
          </a:r>
          <a:r>
            <a:rPr lang="ja-JP" altLang="en-US" sz="1200">
              <a:effectLst/>
              <a:latin typeface="ＭＳ ゴシック" panose="020B0609070205080204" pitchFamily="49" charset="-128"/>
              <a:ea typeface="ＭＳ ゴシック" panose="020B0609070205080204" pitchFamily="49" charset="-128"/>
            </a:rPr>
            <a:t>円となっており、前年度と比べ</a:t>
          </a:r>
          <a:r>
            <a:rPr lang="en-US" altLang="ja-JP" sz="1200">
              <a:effectLst/>
              <a:latin typeface="ＭＳ ゴシック" panose="020B0609070205080204" pitchFamily="49" charset="-128"/>
              <a:ea typeface="ＭＳ ゴシック" panose="020B0609070205080204" pitchFamily="49" charset="-128"/>
            </a:rPr>
            <a:t>9,263</a:t>
          </a:r>
          <a:r>
            <a:rPr lang="ja-JP" altLang="en-US" sz="1200">
              <a:effectLst/>
              <a:latin typeface="ＭＳ ゴシック" panose="020B0609070205080204" pitchFamily="49" charset="-128"/>
              <a:ea typeface="ＭＳ ゴシック" panose="020B0609070205080204" pitchFamily="49" charset="-128"/>
            </a:rPr>
            <a:t>円増加した。これは、クリーンセンター施設再整備の進捗などによるものであり、今後も増加が見込まれる。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商工</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費は、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17,446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円となっており、前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8,496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これは、売却した企業用地の返還に対して返還金等を支出したためであり、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年度と同水準で推移していくことが見込まれる。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土木費は、住民一人当たり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31,783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2,678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これは、公共下水道事業会計において資本費平準化債の制度拡充などによるものであり、今後は増加していくことが見込まれる。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消防費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10,735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前年度と比</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8,486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円減少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これは、消防署の移転整備が完了したためであり、今後は同程度で推移していくことが見込まれる。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愛知県春日井市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に引き続き、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年度も</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財政調整基金を取り崩すことで実質収支を黒字とした。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売却した企業用地の返還に対して返還金等を支出した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義務的経費の中心となる人件費や扶助費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公共施設等個別施設計画に基づく施設の改修等に係る費用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などにより、前年度に比べ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3.74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いては、財政調整基金残高は返還を受けた企業用地の売却に伴い増加する見込みであり、標準財政規模の１割程度を維持できるよう、事務事業の見直し、統廃合を含めた公共施設のあり方の見直しにより、健全な行財政運営に努めてい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愛知県春日井市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春日井市民病院事業会計については、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入院・外来患者数は減少したものの、診療単価の上昇などにより、医業収益は増加した。一方で、人事院勧告に伴う給与改定や物価高騰の影響などによる材料費の増加などによる医業費用の増加、前年度にあった新型コロナウイルス感染症対策事業補助金の減少などにより、黒字額は減少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介護保険事業特別会計については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、被保険者数の増加、認定者数の増加に伴い、介護サービスの給付件数等が増加したため、前年度に比べ</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黒字額が減少した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126613075</v>
      </c>
      <c r="BO4" s="358"/>
      <c r="BP4" s="358"/>
      <c r="BQ4" s="358"/>
      <c r="BR4" s="358"/>
      <c r="BS4" s="358"/>
      <c r="BT4" s="358"/>
      <c r="BU4" s="359"/>
      <c r="BV4" s="357">
        <v>117524007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0.5</v>
      </c>
      <c r="CU4" s="364"/>
      <c r="CV4" s="364"/>
      <c r="CW4" s="364"/>
      <c r="CX4" s="364"/>
      <c r="CY4" s="364"/>
      <c r="CZ4" s="364"/>
      <c r="DA4" s="365"/>
      <c r="DB4" s="363">
        <v>0.2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125697306</v>
      </c>
      <c r="BO5" s="395"/>
      <c r="BP5" s="395"/>
      <c r="BQ5" s="395"/>
      <c r="BR5" s="395"/>
      <c r="BS5" s="395"/>
      <c r="BT5" s="395"/>
      <c r="BU5" s="396"/>
      <c r="BV5" s="394">
        <v>117135077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98.2</v>
      </c>
      <c r="CU5" s="392"/>
      <c r="CV5" s="392"/>
      <c r="CW5" s="392"/>
      <c r="CX5" s="392"/>
      <c r="CY5" s="392"/>
      <c r="CZ5" s="392"/>
      <c r="DA5" s="393"/>
      <c r="DB5" s="391">
        <v>97.4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915769</v>
      </c>
      <c r="BO6" s="395"/>
      <c r="BP6" s="395"/>
      <c r="BQ6" s="395"/>
      <c r="BR6" s="395"/>
      <c r="BS6" s="395"/>
      <c r="BT6" s="395"/>
      <c r="BU6" s="396"/>
      <c r="BV6" s="394">
        <v>388930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98.7</v>
      </c>
      <c r="CU6" s="432"/>
      <c r="CV6" s="432"/>
      <c r="CW6" s="432"/>
      <c r="CX6" s="432"/>
      <c r="CY6" s="432"/>
      <c r="CZ6" s="432"/>
      <c r="DA6" s="433"/>
      <c r="DB6" s="431">
        <v>98.6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567780</v>
      </c>
      <c r="BO7" s="395"/>
      <c r="BP7" s="395"/>
      <c r="BQ7" s="395"/>
      <c r="BR7" s="395"/>
      <c r="BS7" s="395"/>
      <c r="BT7" s="395"/>
      <c r="BU7" s="396"/>
      <c r="BV7" s="394">
        <v>281922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64413629</v>
      </c>
      <c r="CU7" s="395"/>
      <c r="CV7" s="395"/>
      <c r="CW7" s="395"/>
      <c r="CX7" s="395"/>
      <c r="CY7" s="395"/>
      <c r="CZ7" s="395"/>
      <c r="DA7" s="396"/>
      <c r="DB7" s="394">
        <v>62842594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347989</v>
      </c>
      <c r="BO8" s="395"/>
      <c r="BP8" s="395"/>
      <c r="BQ8" s="395"/>
      <c r="BR8" s="395"/>
      <c r="BS8" s="395"/>
      <c r="BT8" s="395"/>
      <c r="BU8" s="396"/>
      <c r="BV8" s="394">
        <v>107008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0.93</v>
      </c>
      <c r="CU8" s="435"/>
      <c r="CV8" s="435"/>
      <c r="CW8" s="435"/>
      <c r="CX8" s="435"/>
      <c r="CY8" s="435"/>
      <c r="CZ8" s="435"/>
      <c r="DA8" s="436"/>
      <c r="DB8" s="434">
        <v>0.93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308681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240981</v>
      </c>
      <c r="BO9" s="395"/>
      <c r="BP9" s="395"/>
      <c r="BQ9" s="395"/>
      <c r="BR9" s="395"/>
      <c r="BS9" s="395"/>
      <c r="BT9" s="395"/>
      <c r="BU9" s="396"/>
      <c r="BV9" s="394">
        <v>38464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9.4</v>
      </c>
      <c r="CU9" s="392"/>
      <c r="CV9" s="392"/>
      <c r="CW9" s="392"/>
      <c r="CX9" s="392"/>
      <c r="CY9" s="392"/>
      <c r="CZ9" s="392"/>
      <c r="DA9" s="393"/>
      <c r="DB9" s="391">
        <v>10.5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306508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64000</v>
      </c>
      <c r="BO10" s="395"/>
      <c r="BP10" s="395"/>
      <c r="BQ10" s="395"/>
      <c r="BR10" s="395"/>
      <c r="BS10" s="395"/>
      <c r="BT10" s="395"/>
      <c r="BU10" s="396"/>
      <c r="BV10" s="394">
        <v>45000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305902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2269800</v>
      </c>
      <c r="BO12" s="395"/>
      <c r="BP12" s="395"/>
      <c r="BQ12" s="395"/>
      <c r="BR12" s="395"/>
      <c r="BS12" s="395"/>
      <c r="BT12" s="395"/>
      <c r="BU12" s="396"/>
      <c r="BV12" s="394">
        <v>2000000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296472</v>
      </c>
      <c r="S13" s="479"/>
      <c r="T13" s="479"/>
      <c r="U13" s="479"/>
      <c r="V13" s="480"/>
      <c r="W13" s="410" t="s">
        <v>131</v>
      </c>
      <c r="X13" s="411"/>
      <c r="Y13" s="411"/>
      <c r="Z13" s="411"/>
      <c r="AA13" s="411"/>
      <c r="AB13" s="401"/>
      <c r="AC13" s="445">
        <v>961</v>
      </c>
      <c r="AD13" s="446"/>
      <c r="AE13" s="446"/>
      <c r="AF13" s="446"/>
      <c r="AG13" s="488"/>
      <c r="AH13" s="445">
        <v>916</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-1964819</v>
      </c>
      <c r="BO13" s="395"/>
      <c r="BP13" s="395"/>
      <c r="BQ13" s="395"/>
      <c r="BR13" s="395"/>
      <c r="BS13" s="395"/>
      <c r="BT13" s="395"/>
      <c r="BU13" s="396"/>
      <c r="BV13" s="394">
        <v>-1916536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4.3</v>
      </c>
      <c r="CU13" s="392"/>
      <c r="CV13" s="392"/>
      <c r="CW13" s="392"/>
      <c r="CX13" s="392"/>
      <c r="CY13" s="392"/>
      <c r="CZ13" s="392"/>
      <c r="DA13" s="393"/>
      <c r="DB13" s="391">
        <v>4.3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307473</v>
      </c>
      <c r="S14" s="479"/>
      <c r="T14" s="479"/>
      <c r="U14" s="479"/>
      <c r="V14" s="480"/>
      <c r="W14" s="384"/>
      <c r="X14" s="385"/>
      <c r="Y14" s="385"/>
      <c r="Z14" s="385"/>
      <c r="AA14" s="385"/>
      <c r="AB14" s="374"/>
      <c r="AC14" s="481">
        <v>0.7</v>
      </c>
      <c r="AD14" s="482"/>
      <c r="AE14" s="482"/>
      <c r="AF14" s="482"/>
      <c r="AG14" s="483"/>
      <c r="AH14" s="481">
        <v>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21.6</v>
      </c>
      <c r="CU14" s="493"/>
      <c r="CV14" s="493"/>
      <c r="CW14" s="493"/>
      <c r="CX14" s="493"/>
      <c r="CY14" s="493"/>
      <c r="CZ14" s="493"/>
      <c r="DA14" s="494"/>
      <c r="DB14" s="492">
        <v>21.9</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298588</v>
      </c>
      <c r="S15" s="479"/>
      <c r="T15" s="479"/>
      <c r="U15" s="479"/>
      <c r="V15" s="480"/>
      <c r="W15" s="410" t="s">
        <v>137</v>
      </c>
      <c r="X15" s="411"/>
      <c r="Y15" s="411"/>
      <c r="Z15" s="411"/>
      <c r="AA15" s="411"/>
      <c r="AB15" s="401"/>
      <c r="AC15" s="445">
        <v>41616</v>
      </c>
      <c r="AD15" s="446"/>
      <c r="AE15" s="446"/>
      <c r="AF15" s="446"/>
      <c r="AG15" s="488"/>
      <c r="AH15" s="445">
        <v>43101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46883624</v>
      </c>
      <c r="BO15" s="358"/>
      <c r="BP15" s="358"/>
      <c r="BQ15" s="358"/>
      <c r="BR15" s="358"/>
      <c r="BS15" s="358"/>
      <c r="BT15" s="358"/>
      <c r="BU15" s="359"/>
      <c r="BV15" s="357">
        <v>45878328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29.5</v>
      </c>
      <c r="AD16" s="482"/>
      <c r="AE16" s="482"/>
      <c r="AF16" s="482"/>
      <c r="AG16" s="483"/>
      <c r="AH16" s="481">
        <v>30.7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51059264</v>
      </c>
      <c r="BO16" s="395"/>
      <c r="BP16" s="395"/>
      <c r="BQ16" s="395"/>
      <c r="BR16" s="395"/>
      <c r="BS16" s="395"/>
      <c r="BT16" s="395"/>
      <c r="BU16" s="396"/>
      <c r="BV16" s="394">
        <v>49370149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98348</v>
      </c>
      <c r="AD17" s="446"/>
      <c r="AE17" s="446"/>
      <c r="AF17" s="446"/>
      <c r="AG17" s="488"/>
      <c r="AH17" s="445">
        <v>96234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59885267</v>
      </c>
      <c r="BO17" s="395"/>
      <c r="BP17" s="395"/>
      <c r="BQ17" s="395"/>
      <c r="BR17" s="395"/>
      <c r="BS17" s="395"/>
      <c r="BT17" s="395"/>
      <c r="BU17" s="396"/>
      <c r="BV17" s="394">
        <v>58519024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92.78</v>
      </c>
      <c r="M18" s="518"/>
      <c r="N18" s="518"/>
      <c r="O18" s="518"/>
      <c r="P18" s="518"/>
      <c r="Q18" s="518"/>
      <c r="R18" s="519"/>
      <c r="S18" s="519"/>
      <c r="T18" s="519"/>
      <c r="U18" s="519"/>
      <c r="V18" s="520"/>
      <c r="W18" s="412"/>
      <c r="X18" s="413"/>
      <c r="Y18" s="413"/>
      <c r="Z18" s="413"/>
      <c r="AA18" s="413"/>
      <c r="AB18" s="404"/>
      <c r="AC18" s="521">
        <v>69.8</v>
      </c>
      <c r="AD18" s="522"/>
      <c r="AE18" s="522"/>
      <c r="AF18" s="522"/>
      <c r="AG18" s="523"/>
      <c r="AH18" s="521">
        <v>68.599999999999994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66255000</v>
      </c>
      <c r="BO18" s="395"/>
      <c r="BP18" s="395"/>
      <c r="BQ18" s="395"/>
      <c r="BR18" s="395"/>
      <c r="BS18" s="395"/>
      <c r="BT18" s="395"/>
      <c r="BU18" s="396"/>
      <c r="BV18" s="394">
        <v>63250598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3327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82515229</v>
      </c>
      <c r="BO19" s="395"/>
      <c r="BP19" s="395"/>
      <c r="BQ19" s="395"/>
      <c r="BR19" s="395"/>
      <c r="BS19" s="395"/>
      <c r="BT19" s="395"/>
      <c r="BU19" s="396"/>
      <c r="BV19" s="394">
        <v>77132223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131000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86934454</v>
      </c>
      <c r="BO22" s="358"/>
      <c r="BP22" s="358"/>
      <c r="BQ22" s="358"/>
      <c r="BR22" s="358"/>
      <c r="BS22" s="358"/>
      <c r="BT22" s="358"/>
      <c r="BU22" s="359"/>
      <c r="BV22" s="357">
        <v>85366963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38424921</v>
      </c>
      <c r="BO23" s="395"/>
      <c r="BP23" s="395"/>
      <c r="BQ23" s="395"/>
      <c r="BR23" s="395"/>
      <c r="BS23" s="395"/>
      <c r="BT23" s="395"/>
      <c r="BU23" s="396"/>
      <c r="BV23" s="394">
        <v>40716280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10720</v>
      </c>
      <c r="R24" s="446"/>
      <c r="S24" s="446"/>
      <c r="T24" s="446"/>
      <c r="U24" s="446"/>
      <c r="V24" s="488"/>
      <c r="W24" s="540"/>
      <c r="X24" s="541"/>
      <c r="Y24" s="542"/>
      <c r="Z24" s="444" t="s">
        <v>162</v>
      </c>
      <c r="AA24" s="424"/>
      <c r="AB24" s="424"/>
      <c r="AC24" s="424"/>
      <c r="AD24" s="424"/>
      <c r="AE24" s="424"/>
      <c r="AF24" s="424"/>
      <c r="AG24" s="425"/>
      <c r="AH24" s="445">
        <v>1950</v>
      </c>
      <c r="AI24" s="446"/>
      <c r="AJ24" s="446"/>
      <c r="AK24" s="446"/>
      <c r="AL24" s="488"/>
      <c r="AM24" s="445">
        <v>5766150</v>
      </c>
      <c r="AN24" s="446"/>
      <c r="AO24" s="446"/>
      <c r="AP24" s="446"/>
      <c r="AQ24" s="446"/>
      <c r="AR24" s="488"/>
      <c r="AS24" s="445">
        <v>2957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61636546</v>
      </c>
      <c r="BO24" s="395"/>
      <c r="BP24" s="395"/>
      <c r="BQ24" s="395"/>
      <c r="BR24" s="395"/>
      <c r="BS24" s="395"/>
      <c r="BT24" s="395"/>
      <c r="BU24" s="396"/>
      <c r="BV24" s="394">
        <v>58046849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8940</v>
      </c>
      <c r="R25" s="446"/>
      <c r="S25" s="446"/>
      <c r="T25" s="446"/>
      <c r="U25" s="446"/>
      <c r="V25" s="488"/>
      <c r="W25" s="540"/>
      <c r="X25" s="541"/>
      <c r="Y25" s="542"/>
      <c r="Z25" s="444" t="s">
        <v>165</v>
      </c>
      <c r="AA25" s="424"/>
      <c r="AB25" s="424"/>
      <c r="AC25" s="424"/>
      <c r="AD25" s="424"/>
      <c r="AE25" s="424"/>
      <c r="AF25" s="424"/>
      <c r="AG25" s="425"/>
      <c r="AH25" s="445">
        <v>310</v>
      </c>
      <c r="AI25" s="446"/>
      <c r="AJ25" s="446"/>
      <c r="AK25" s="446"/>
      <c r="AL25" s="488"/>
      <c r="AM25" s="445">
        <v>937440</v>
      </c>
      <c r="AN25" s="446"/>
      <c r="AO25" s="446"/>
      <c r="AP25" s="446"/>
      <c r="AQ25" s="446"/>
      <c r="AR25" s="488"/>
      <c r="AS25" s="445">
        <v>3024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3649875</v>
      </c>
      <c r="BO25" s="358"/>
      <c r="BP25" s="358"/>
      <c r="BQ25" s="358"/>
      <c r="BR25" s="358"/>
      <c r="BS25" s="358"/>
      <c r="BT25" s="358"/>
      <c r="BU25" s="359"/>
      <c r="BV25" s="357">
        <v>3468159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7790</v>
      </c>
      <c r="R26" s="446"/>
      <c r="S26" s="446"/>
      <c r="T26" s="446"/>
      <c r="U26" s="446"/>
      <c r="V26" s="488"/>
      <c r="W26" s="540"/>
      <c r="X26" s="541"/>
      <c r="Y26" s="542"/>
      <c r="Z26" s="444" t="s">
        <v>168</v>
      </c>
      <c r="AA26" s="546"/>
      <c r="AB26" s="546"/>
      <c r="AC26" s="546"/>
      <c r="AD26" s="546"/>
      <c r="AE26" s="546"/>
      <c r="AF26" s="546"/>
      <c r="AG26" s="547"/>
      <c r="AH26" s="445">
        <v>172</v>
      </c>
      <c r="AI26" s="446"/>
      <c r="AJ26" s="446"/>
      <c r="AK26" s="446"/>
      <c r="AL26" s="488"/>
      <c r="AM26" s="445">
        <v>518580</v>
      </c>
      <c r="AN26" s="446"/>
      <c r="AO26" s="446"/>
      <c r="AP26" s="446"/>
      <c r="AQ26" s="446"/>
      <c r="AR26" s="488"/>
      <c r="AS26" s="445">
        <v>3015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6460</v>
      </c>
      <c r="R27" s="446"/>
      <c r="S27" s="446"/>
      <c r="T27" s="446"/>
      <c r="U27" s="446"/>
      <c r="V27" s="488"/>
      <c r="W27" s="540"/>
      <c r="X27" s="541"/>
      <c r="Y27" s="542"/>
      <c r="Z27" s="444" t="s">
        <v>171</v>
      </c>
      <c r="AA27" s="424"/>
      <c r="AB27" s="424"/>
      <c r="AC27" s="424"/>
      <c r="AD27" s="424"/>
      <c r="AE27" s="424"/>
      <c r="AF27" s="424"/>
      <c r="AG27" s="425"/>
      <c r="AH27" s="445">
        <v>7</v>
      </c>
      <c r="AI27" s="446"/>
      <c r="AJ27" s="446"/>
      <c r="AK27" s="446"/>
      <c r="AL27" s="488"/>
      <c r="AM27" s="445">
        <v>28749</v>
      </c>
      <c r="AN27" s="446"/>
      <c r="AO27" s="446"/>
      <c r="AP27" s="446"/>
      <c r="AQ27" s="446"/>
      <c r="AR27" s="488"/>
      <c r="AS27" s="445">
        <v>4107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2050000</v>
      </c>
      <c r="BO27" s="514"/>
      <c r="BP27" s="514"/>
      <c r="BQ27" s="514"/>
      <c r="BR27" s="514"/>
      <c r="BS27" s="514"/>
      <c r="BT27" s="514"/>
      <c r="BU27" s="515"/>
      <c r="BV27" s="513">
        <v>2050000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5840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5785067</v>
      </c>
      <c r="BO28" s="358"/>
      <c r="BP28" s="358"/>
      <c r="BQ28" s="358"/>
      <c r="BR28" s="358"/>
      <c r="BS28" s="358"/>
      <c r="BT28" s="358"/>
      <c r="BU28" s="359"/>
      <c r="BV28" s="357">
        <v>7990867</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30</v>
      </c>
      <c r="M29" s="446"/>
      <c r="N29" s="446"/>
      <c r="O29" s="446"/>
      <c r="P29" s="488"/>
      <c r="Q29" s="445">
        <v>5360</v>
      </c>
      <c r="R29" s="446"/>
      <c r="S29" s="446"/>
      <c r="T29" s="446"/>
      <c r="U29" s="446"/>
      <c r="V29" s="488"/>
      <c r="W29" s="543"/>
      <c r="X29" s="544"/>
      <c r="Y29" s="545"/>
      <c r="Z29" s="444" t="s">
        <v>177</v>
      </c>
      <c r="AA29" s="424"/>
      <c r="AB29" s="424"/>
      <c r="AC29" s="424"/>
      <c r="AD29" s="424"/>
      <c r="AE29" s="424"/>
      <c r="AF29" s="424"/>
      <c r="AG29" s="425"/>
      <c r="AH29" s="445">
        <v>1957</v>
      </c>
      <c r="AI29" s="446"/>
      <c r="AJ29" s="446"/>
      <c r="AK29" s="446"/>
      <c r="AL29" s="488"/>
      <c r="AM29" s="445">
        <v>5794899</v>
      </c>
      <c r="AN29" s="446"/>
      <c r="AO29" s="446"/>
      <c r="AP29" s="446"/>
      <c r="AQ29" s="446"/>
      <c r="AR29" s="488"/>
      <c r="AS29" s="445">
        <v>2961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3400</v>
      </c>
      <c r="BO29" s="395"/>
      <c r="BP29" s="395"/>
      <c r="BQ29" s="395"/>
      <c r="BR29" s="395"/>
      <c r="BS29" s="395"/>
      <c r="BT29" s="395"/>
      <c r="BU29" s="396"/>
      <c r="BV29" s="394">
        <v>3300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6631069</v>
      </c>
      <c r="BO30" s="514"/>
      <c r="BP30" s="514"/>
      <c r="BQ30" s="514"/>
      <c r="BR30" s="514"/>
      <c r="BS30" s="514"/>
      <c r="BT30" s="514"/>
      <c r="BU30" s="515"/>
      <c r="BV30" s="513">
        <v>5861856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春日井市国民健康保険事業特別会計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IF('各会計、関係団体の財政状況及び健全化判断比率'!B31="","",'各会計、関係団体の財政状況及び健全化判断比率'!B31)</f>
        <v>春日井市水道事業会計</v>
      </c>
      <c r="AP34" s="585"/>
      <c r="AQ34" s="585"/>
      <c r="AR34" s="585"/>
      <c r="AS34" s="585"/>
      <c r="AT34" s="585"/>
      <c r="AU34" s="585"/>
      <c r="AV34" s="585"/>
      <c r="AW34" s="585"/>
      <c r="AX34" s="585"/>
      <c r="AY34" s="585"/>
      <c r="AZ34" s="585"/>
      <c r="BA34" s="585"/>
      <c r="BB34" s="585"/>
      <c r="BC34" s="585"/>
      <c r="BD34" s="163"/>
      <c r="BE34" s="584">
        <f>IF(BG34="","",MAX(C34:D43,U34:V43,AM34:AN43)+1)</f>
        <v>11</v>
      </c>
      <c r="BF34" s="584"/>
      <c r="BG34" s="585" t="str">
        <f>IF('各会計、関係団体の財政状況及び健全化判断比率'!B34="","",'各会計、関係団体の財政状況及び健全化判断比率'!B34)</f>
        <v>春日井市春日井インター北企業用地整備事業特別会計</v>
      </c>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尾張東部火葬場管理組合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かすがい市民文化財団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春日井市公共用地先行取得事業特別会計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春日井市後期高齢者医療事業特別会計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IF('各会計、関係団体の財政状況及び健全化判断比率'!B32="","",'各会計、関係団体の財政状況及び健全化判断比率'!B32)</f>
        <v>春日井市春日井市民病院事業会計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春日井小牧看護専門学校管理組合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春日井市土地開発公社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春日井市民家防音事業特別会計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春日井市介護保険事業特別会計</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IF('各会計、関係団体の財政状況及び健全化判断比率'!B33="","",'各会計、関係団体の財政状況及び健全化判断比率'!B33)</f>
        <v>春日井市公共下水道事業会計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愛知県後期高齢者医療広域連合（一般会計）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春日井市健康管理事業団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f>IF(E37="","",C36+1)</f>
        <v>4</v>
      </c>
      <c r="D37" s="584"/>
      <c r="E37" s="585" t="str">
        <f>IF('各会計、関係団体の財政状況及び健全化判断比率'!B10="","",'各会計、関係団体の財政状況及び健全化判断比率'!B10)</f>
        <v>春日井市潮見坂平和公園事業特別会計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15</v>
      </c>
      <c r="BX37" s="584"/>
      <c r="BY37" s="585" t="str">
        <f>IF('各会計、関係団体の財政状況及び健全化判断比率'!B71="","",'各会計、関係団体の財政状況及び健全化判断比率'!B71)</f>
        <v>愛知県後期高齢者医療広域連合（後期高齢者医療特別会計）</v>
      </c>
      <c r="BZ37" s="585"/>
      <c r="CA37" s="585"/>
      <c r="CB37" s="585"/>
      <c r="CC37" s="585"/>
      <c r="CD37" s="585"/>
      <c r="CE37" s="585"/>
      <c r="CF37" s="585"/>
      <c r="CG37" s="585"/>
      <c r="CH37" s="585"/>
      <c r="CI37" s="585"/>
      <c r="CJ37" s="585"/>
      <c r="CK37" s="585"/>
      <c r="CL37" s="585"/>
      <c r="CM37" s="585"/>
      <c r="CN37" s="163"/>
      <c r="CO37" s="584">
        <f t="shared" si="3"/>
        <v>19</v>
      </c>
      <c r="CP37" s="584"/>
      <c r="CQ37" s="585" t="str">
        <f>IF('各会計、関係団体の財政状況及び健全化判断比率'!BS10="","",'各会計、関係団体の財政状況及び健全化判断比率'!BS10)</f>
        <v>春日井市スポーツ・ふれあい財団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20</v>
      </c>
      <c r="CP38" s="584"/>
      <c r="CQ38" s="585" t="str">
        <f>IF('各会計、関係団体の財政状況及び健全化判断比率'!BS11="","",'各会計、関係団体の財政状況及び健全化判断比率'!BS11)</f>
        <v>春日井市食育推進給食会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21</v>
      </c>
      <c r="CP39" s="584"/>
      <c r="CQ39" s="585" t="str">
        <f>IF('各会計、関係団体の財政状況及び健全化判断比率'!BS12="","",'各会計、関係団体の財政状況及び健全化判断比率'!BS12)</f>
        <v>勝川開発</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22</v>
      </c>
      <c r="CP40" s="584"/>
      <c r="CQ40" s="585" t="str">
        <f>IF('各会計、関係団体の財政状況及び健全化判断比率'!BS13="","",'各会計、関係団体の財政状況及び健全化判断比率'!BS13)</f>
        <v>高蔵寺まちづくり</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7MdoYXyAg36BAkAPVci+fYdcFdTryr/AhpCZRqhAFRUZKLUrQqvWYfuUT5oirGzaPSc2PhbEQ0uxRFIC31jJZg==" saltValue="fMWz4l2f85QULcBLynXz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ageMargins left="0.59055118110236227" right="0" top="0.59055118110236227" bottom="0.59055118110236227" header="0.39370078740157483" footer="0.39370078740157483"/>
  <pageSetup paperSize="9" scale="52" orientation="landscape"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538</v>
      </c>
      <c r="D34" s="1136"/>
      <c r="E34" s="1137"/>
      <c r="F34" s="32">
        <v>15.11</v>
      </c>
      <c r="G34" s="33">
        <v>14.51</v>
      </c>
      <c r="H34" s="33">
        <v>16.100000000000001</v>
      </c>
      <c r="I34" s="33">
        <v>14.99</v>
      </c>
      <c r="J34" s="34">
        <v>10.46</v>
      </c>
      <c r="K34" s="22"/>
      <c r="L34" s="22"/>
      <c r="M34" s="22"/>
      <c r="N34" s="22"/>
      <c r="O34" s="22"/>
      <c r="P34" s="22"/>
    </row>
    <row r="35" spans="1:16" ht="39" customHeight="1" x14ac:dyDescent="0.15">
      <c r="A35" s="22"/>
      <c r="B35" s="35"/>
      <c r="C35" s="1132" t="s">
        <v>539</v>
      </c>
      <c r="D35" s="1132"/>
      <c r="E35" s="1133"/>
      <c r="F35" s="36">
        <v>9.5500000000000007</v>
      </c>
      <c r="G35" s="37">
        <v>10.18</v>
      </c>
      <c r="H35" s="37">
        <v>10.02</v>
      </c>
      <c r="I35" s="37">
        <v>9.15</v>
      </c>
      <c r="J35" s="38">
        <v>8.3699999999999992</v>
      </c>
      <c r="K35" s="22"/>
      <c r="L35" s="22"/>
      <c r="M35" s="22"/>
      <c r="N35" s="22"/>
      <c r="O35" s="22"/>
      <c r="P35" s="22"/>
    </row>
    <row r="36" spans="1:16" ht="39" customHeight="1" x14ac:dyDescent="0.15">
      <c r="A36" s="22"/>
      <c r="B36" s="35"/>
      <c r="C36" s="1132" t="s">
        <v>540</v>
      </c>
      <c r="D36" s="1132"/>
      <c r="E36" s="1133"/>
      <c r="F36" s="36">
        <v>7.0000000000000007E-2</v>
      </c>
      <c r="G36" s="37">
        <v>1.59</v>
      </c>
      <c r="H36" s="37">
        <v>0.11</v>
      </c>
      <c r="I36" s="37">
        <v>0.17</v>
      </c>
      <c r="J36" s="38">
        <v>0.54</v>
      </c>
      <c r="K36" s="22"/>
      <c r="L36" s="22"/>
      <c r="M36" s="22"/>
      <c r="N36" s="22"/>
      <c r="O36" s="22"/>
      <c r="P36" s="22"/>
    </row>
    <row r="37" spans="1:16" ht="39" customHeight="1" x14ac:dyDescent="0.15">
      <c r="A37" s="22"/>
      <c r="B37" s="35"/>
      <c r="C37" s="1132" t="s">
        <v>541</v>
      </c>
      <c r="D37" s="1132"/>
      <c r="E37" s="1133"/>
      <c r="F37" s="36">
        <v>0.36</v>
      </c>
      <c r="G37" s="37">
        <v>0.13</v>
      </c>
      <c r="H37" s="37">
        <v>0.39</v>
      </c>
      <c r="I37" s="37">
        <v>0.32</v>
      </c>
      <c r="J37" s="38">
        <v>0.42</v>
      </c>
      <c r="K37" s="22"/>
      <c r="L37" s="22"/>
      <c r="M37" s="22"/>
      <c r="N37" s="22"/>
      <c r="O37" s="22"/>
      <c r="P37" s="22"/>
    </row>
    <row r="38" spans="1:16" ht="39" customHeight="1" x14ac:dyDescent="0.15">
      <c r="A38" s="22"/>
      <c r="B38" s="35"/>
      <c r="C38" s="1132" t="s">
        <v>542</v>
      </c>
      <c r="D38" s="1132"/>
      <c r="E38" s="1133"/>
      <c r="F38" s="36">
        <v>0.21</v>
      </c>
      <c r="G38" s="37">
        <v>0.19</v>
      </c>
      <c r="H38" s="37">
        <v>0.2</v>
      </c>
      <c r="I38" s="37">
        <v>0.22</v>
      </c>
      <c r="J38" s="38">
        <v>0.26</v>
      </c>
      <c r="K38" s="22"/>
      <c r="L38" s="22"/>
      <c r="M38" s="22"/>
      <c r="N38" s="22"/>
      <c r="O38" s="22"/>
      <c r="P38" s="22"/>
    </row>
    <row r="39" spans="1:16" ht="39" customHeight="1" x14ac:dyDescent="0.15">
      <c r="A39" s="22"/>
      <c r="B39" s="35"/>
      <c r="C39" s="1132" t="s">
        <v>543</v>
      </c>
      <c r="D39" s="1132"/>
      <c r="E39" s="1133"/>
      <c r="F39" s="36">
        <v>1.38</v>
      </c>
      <c r="G39" s="37">
        <v>0.97</v>
      </c>
      <c r="H39" s="37">
        <v>0.99</v>
      </c>
      <c r="I39" s="37">
        <v>0.4</v>
      </c>
      <c r="J39" s="38">
        <v>0.01</v>
      </c>
      <c r="K39" s="22"/>
      <c r="L39" s="22"/>
      <c r="M39" s="22"/>
      <c r="N39" s="22"/>
      <c r="O39" s="22"/>
      <c r="P39" s="22"/>
    </row>
    <row r="40" spans="1:16" ht="39" customHeight="1" x14ac:dyDescent="0.15">
      <c r="A40" s="22"/>
      <c r="B40" s="35"/>
      <c r="C40" s="1132" t="s">
        <v>544</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545</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546</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547</v>
      </c>
      <c r="D43" s="1134"/>
      <c r="E43" s="1135"/>
      <c r="F43" s="41">
        <v>0.59</v>
      </c>
      <c r="G43" s="42">
        <v>0.61</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sheetData>
  <sheetProtection algorithmName="SHA-512" hashValue="6+KAziP9TDgutqEPemy1Z5p09NXx0TGVUCL/wFFqiVWpvcam6xzezd/Z3nanYY8kxYxJmthKrcuNjPcNokXTOQ==" saltValue="TYmGPedG67ZgIMmQZIib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9" scale="54"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8392</v>
      </c>
      <c r="L45" s="58">
        <v>8420</v>
      </c>
      <c r="M45" s="58">
        <v>8272</v>
      </c>
      <c r="N45" s="58">
        <v>8183</v>
      </c>
      <c r="O45" s="59">
        <v>7789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15">
      <c r="A48" s="46"/>
      <c r="B48" s="1140"/>
      <c r="C48" s="1141"/>
      <c r="D48" s="60"/>
      <c r="E48" s="1146" t="s">
        <v>13</v>
      </c>
      <c r="F48" s="1146"/>
      <c r="G48" s="1146"/>
      <c r="H48" s="1146"/>
      <c r="I48" s="1146"/>
      <c r="J48" s="1147"/>
      <c r="K48" s="61">
        <v>3094</v>
      </c>
      <c r="L48" s="62">
        <v>2526</v>
      </c>
      <c r="M48" s="62">
        <v>2823</v>
      </c>
      <c r="N48" s="62">
        <v>2846</v>
      </c>
      <c r="O48" s="63">
        <v>2033</v>
      </c>
      <c r="P48" s="46"/>
      <c r="Q48" s="46"/>
      <c r="R48" s="46"/>
      <c r="S48" s="46"/>
      <c r="T48" s="46"/>
      <c r="U48" s="46"/>
    </row>
    <row r="49" spans="1:21" ht="30.75" customHeight="1" x14ac:dyDescent="0.15">
      <c r="A49" s="46"/>
      <c r="B49" s="1140"/>
      <c r="C49" s="1141"/>
      <c r="D49" s="60"/>
      <c r="E49" s="1146" t="s">
        <v>14</v>
      </c>
      <c r="F49" s="1146"/>
      <c r="G49" s="1146"/>
      <c r="H49" s="1146"/>
      <c r="I49" s="1146"/>
      <c r="J49" s="1147"/>
      <c r="K49" s="61">
        <v>4</v>
      </c>
      <c r="L49" s="62">
        <v>5</v>
      </c>
      <c r="M49" s="62">
        <v>2</v>
      </c>
      <c r="N49" s="62">
        <v>2</v>
      </c>
      <c r="O49" s="63">
        <v>2</v>
      </c>
      <c r="P49" s="46"/>
      <c r="Q49" s="46"/>
      <c r="R49" s="46"/>
      <c r="S49" s="46"/>
      <c r="T49" s="46"/>
      <c r="U49" s="46"/>
    </row>
    <row r="50" spans="1:21" ht="30.75" customHeight="1" x14ac:dyDescent="0.15">
      <c r="A50" s="46"/>
      <c r="B50" s="1140"/>
      <c r="C50" s="1141"/>
      <c r="D50" s="60"/>
      <c r="E50" s="1146" t="s">
        <v>15</v>
      </c>
      <c r="F50" s="1146"/>
      <c r="G50" s="1146"/>
      <c r="H50" s="1146"/>
      <c r="I50" s="1146"/>
      <c r="J50" s="1147"/>
      <c r="K50" s="61">
        <v>55</v>
      </c>
      <c r="L50" s="62">
        <v>55</v>
      </c>
      <c r="M50" s="62">
        <v>43</v>
      </c>
      <c r="N50" s="62">
        <v>43</v>
      </c>
      <c r="O50" s="63">
        <v>43</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492</v>
      </c>
      <c r="L51" s="62" t="s">
        <v>492</v>
      </c>
      <c r="M51" s="62" t="s">
        <v>492</v>
      </c>
      <c r="N51" s="62" t="s">
        <v>492</v>
      </c>
      <c r="O51" s="63" t="s">
        <v>492</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8444</v>
      </c>
      <c r="L52" s="62">
        <v>8682</v>
      </c>
      <c r="M52" s="62">
        <v>8441</v>
      </c>
      <c r="N52" s="62">
        <v>8663</v>
      </c>
      <c r="O52" s="63">
        <v>7400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3101</v>
      </c>
      <c r="L53" s="67">
        <v>2324</v>
      </c>
      <c r="M53" s="67">
        <v>2699</v>
      </c>
      <c r="N53" s="67">
        <v>2411</v>
      </c>
      <c r="O53" s="68">
        <v>2467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492</v>
      </c>
      <c r="L58" s="82" t="s">
        <v>492</v>
      </c>
      <c r="M58" s="82" t="s">
        <v>492</v>
      </c>
      <c r="N58" s="82" t="s">
        <v>492</v>
      </c>
      <c r="O58" s="83" t="s">
        <v>492</v>
      </c>
    </row>
    <row r="59" spans="1:21" ht="31.5" customHeight="1" x14ac:dyDescent="0.15">
      <c r="B59" s="1156"/>
      <c r="C59" s="1157"/>
      <c r="D59" s="1163" t="s">
        <v>26</v>
      </c>
      <c r="E59" s="1164"/>
      <c r="F59" s="1164"/>
      <c r="G59" s="1164"/>
      <c r="H59" s="1164"/>
      <c r="I59" s="1164"/>
      <c r="J59" s="1165"/>
      <c r="K59" s="84" t="s">
        <v>492</v>
      </c>
      <c r="L59" s="85" t="s">
        <v>492</v>
      </c>
      <c r="M59" s="85" t="s">
        <v>492</v>
      </c>
      <c r="N59" s="85" t="s">
        <v>492</v>
      </c>
      <c r="O59" s="86" t="s">
        <v>492</v>
      </c>
    </row>
    <row r="60" spans="1:21" ht="31.5" customHeight="1" thickBot="1" x14ac:dyDescent="0.2">
      <c r="B60" s="1158"/>
      <c r="C60" s="1159"/>
      <c r="D60" s="1166" t="s">
        <v>27</v>
      </c>
      <c r="E60" s="1167"/>
      <c r="F60" s="1167"/>
      <c r="G60" s="1167"/>
      <c r="H60" s="1167"/>
      <c r="I60" s="1167"/>
      <c r="J60" s="1168"/>
      <c r="K60" s="87" t="s">
        <v>492</v>
      </c>
      <c r="L60" s="88" t="s">
        <v>492</v>
      </c>
      <c r="M60" s="88" t="s">
        <v>492</v>
      </c>
      <c r="N60" s="88" t="s">
        <v>492</v>
      </c>
      <c r="O60" s="89" t="s">
        <v>492</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NSQPk8/VnupsXLY8NImC/243aILg+vTfNbdc9M11f2VeZwWKMfDV6CEMVk16ucP6yiYPbTpjjzIXUbw2Z0cIw==" saltValue="fE1Yu0RA75An7JdliW4q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ageMargins left="0.59055118110236227" right="0" top="0.59055118110236227" bottom="0.59055118110236227" header="0.39370078740157483" footer="0.39370078740157483"/>
  <pageSetup paperSize="9" scale="4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69" t="s">
        <v>30</v>
      </c>
      <c r="C41" s="1170"/>
      <c r="D41" s="103"/>
      <c r="E41" s="1175" t="s">
        <v>31</v>
      </c>
      <c r="F41" s="1175"/>
      <c r="G41" s="1175"/>
      <c r="H41" s="1176"/>
      <c r="I41" s="330">
        <v>78567</v>
      </c>
      <c r="J41" s="331">
        <v>79959</v>
      </c>
      <c r="K41" s="331">
        <v>82907</v>
      </c>
      <c r="L41" s="331">
        <v>85367</v>
      </c>
      <c r="M41" s="332">
        <v>86934</v>
      </c>
    </row>
    <row r="42" spans="2:13" ht="27.75" customHeight="1" x14ac:dyDescent="0.15">
      <c r="B42" s="1171"/>
      <c r="C42" s="1172"/>
      <c r="D42" s="104"/>
      <c r="E42" s="1177" t="s">
        <v>32</v>
      </c>
      <c r="F42" s="1177"/>
      <c r="G42" s="1177"/>
      <c r="H42" s="1178"/>
      <c r="I42" s="333">
        <v>450</v>
      </c>
      <c r="J42" s="334">
        <v>409</v>
      </c>
      <c r="K42" s="334">
        <v>379</v>
      </c>
      <c r="L42" s="334">
        <v>348</v>
      </c>
      <c r="M42" s="335">
        <v>316</v>
      </c>
    </row>
    <row r="43" spans="2:13" ht="27.75" customHeight="1" x14ac:dyDescent="0.15">
      <c r="B43" s="1171"/>
      <c r="C43" s="1172"/>
      <c r="D43" s="104"/>
      <c r="E43" s="1177" t="s">
        <v>33</v>
      </c>
      <c r="F43" s="1177"/>
      <c r="G43" s="1177"/>
      <c r="H43" s="1178"/>
      <c r="I43" s="333">
        <v>34047</v>
      </c>
      <c r="J43" s="334">
        <v>31036</v>
      </c>
      <c r="K43" s="334">
        <v>29992</v>
      </c>
      <c r="L43" s="334">
        <v>27361</v>
      </c>
      <c r="M43" s="335">
        <v>26925</v>
      </c>
    </row>
    <row r="44" spans="2:13" ht="27.75" customHeight="1" x14ac:dyDescent="0.15">
      <c r="B44" s="1171"/>
      <c r="C44" s="1172"/>
      <c r="D44" s="104"/>
      <c r="E44" s="1177" t="s">
        <v>34</v>
      </c>
      <c r="F44" s="1177"/>
      <c r="G44" s="1177"/>
      <c r="H44" s="1178"/>
      <c r="I44" s="333">
        <v>25</v>
      </c>
      <c r="J44" s="334">
        <v>21</v>
      </c>
      <c r="K44" s="334">
        <v>25</v>
      </c>
      <c r="L44" s="334">
        <v>24</v>
      </c>
      <c r="M44" s="335">
        <v>22</v>
      </c>
    </row>
    <row r="45" spans="2:13" ht="27.75" customHeight="1" x14ac:dyDescent="0.15">
      <c r="B45" s="1171"/>
      <c r="C45" s="1172"/>
      <c r="D45" s="104"/>
      <c r="E45" s="1177" t="s">
        <v>35</v>
      </c>
      <c r="F45" s="1177"/>
      <c r="G45" s="1177"/>
      <c r="H45" s="1178"/>
      <c r="I45" s="333">
        <v>9246</v>
      </c>
      <c r="J45" s="334">
        <v>9588</v>
      </c>
      <c r="K45" s="334">
        <v>10002</v>
      </c>
      <c r="L45" s="334">
        <v>10684</v>
      </c>
      <c r="M45" s="335">
        <v>11199</v>
      </c>
    </row>
    <row r="46" spans="2:13" ht="27.75" customHeight="1" x14ac:dyDescent="0.15">
      <c r="B46" s="1171"/>
      <c r="C46" s="1172"/>
      <c r="D46" s="105"/>
      <c r="E46" s="1177" t="s">
        <v>36</v>
      </c>
      <c r="F46" s="1177"/>
      <c r="G46" s="1177"/>
      <c r="H46" s="1178"/>
      <c r="I46" s="333">
        <v>4437</v>
      </c>
      <c r="J46" s="334">
        <v>3346</v>
      </c>
      <c r="K46" s="334">
        <v>2040</v>
      </c>
      <c r="L46" s="334">
        <v>1896</v>
      </c>
      <c r="M46" s="335">
        <v>381</v>
      </c>
    </row>
    <row r="47" spans="2:13" ht="27.75" customHeight="1" x14ac:dyDescent="0.15">
      <c r="B47" s="1171"/>
      <c r="C47" s="1172"/>
      <c r="D47" s="106"/>
      <c r="E47" s="1179" t="s">
        <v>37</v>
      </c>
      <c r="F47" s="1180"/>
      <c r="G47" s="1180"/>
      <c r="H47" s="1181"/>
      <c r="I47" s="333" t="s">
        <v>492</v>
      </c>
      <c r="J47" s="334" t="s">
        <v>492</v>
      </c>
      <c r="K47" s="334" t="s">
        <v>492</v>
      </c>
      <c r="L47" s="334" t="s">
        <v>492</v>
      </c>
      <c r="M47" s="335" t="s">
        <v>492</v>
      </c>
    </row>
    <row r="48" spans="2:13" ht="27.75" customHeight="1" x14ac:dyDescent="0.15">
      <c r="B48" s="1171"/>
      <c r="C48" s="1172"/>
      <c r="D48" s="104"/>
      <c r="E48" s="1177" t="s">
        <v>38</v>
      </c>
      <c r="F48" s="1177"/>
      <c r="G48" s="1177"/>
      <c r="H48" s="1178"/>
      <c r="I48" s="333" t="s">
        <v>492</v>
      </c>
      <c r="J48" s="334" t="s">
        <v>492</v>
      </c>
      <c r="K48" s="334" t="s">
        <v>492</v>
      </c>
      <c r="L48" s="334" t="s">
        <v>492</v>
      </c>
      <c r="M48" s="335" t="s">
        <v>492</v>
      </c>
    </row>
    <row r="49" spans="2:13" ht="27.75" customHeight="1" x14ac:dyDescent="0.15">
      <c r="B49" s="1173"/>
      <c r="C49" s="1174"/>
      <c r="D49" s="104"/>
      <c r="E49" s="1177" t="s">
        <v>39</v>
      </c>
      <c r="F49" s="1177"/>
      <c r="G49" s="1177"/>
      <c r="H49" s="1178"/>
      <c r="I49" s="333" t="s">
        <v>492</v>
      </c>
      <c r="J49" s="334" t="s">
        <v>492</v>
      </c>
      <c r="K49" s="334" t="s">
        <v>492</v>
      </c>
      <c r="L49" s="334" t="s">
        <v>492</v>
      </c>
      <c r="M49" s="335" t="s">
        <v>492</v>
      </c>
    </row>
    <row r="50" spans="2:13" ht="27.75" customHeight="1" x14ac:dyDescent="0.15">
      <c r="B50" s="1182" t="s">
        <v>40</v>
      </c>
      <c r="C50" s="1183"/>
      <c r="D50" s="107"/>
      <c r="E50" s="1177" t="s">
        <v>41</v>
      </c>
      <c r="F50" s="1177"/>
      <c r="G50" s="1177"/>
      <c r="H50" s="1178"/>
      <c r="I50" s="333">
        <v>19194</v>
      </c>
      <c r="J50" s="334">
        <v>21974</v>
      </c>
      <c r="K50" s="334">
        <v>22862</v>
      </c>
      <c r="L50" s="334">
        <v>20982</v>
      </c>
      <c r="M50" s="335">
        <v>18056</v>
      </c>
    </row>
    <row r="51" spans="2:13" ht="27.75" customHeight="1" x14ac:dyDescent="0.15">
      <c r="B51" s="1171"/>
      <c r="C51" s="1172"/>
      <c r="D51" s="104"/>
      <c r="E51" s="1177" t="s">
        <v>42</v>
      </c>
      <c r="F51" s="1177"/>
      <c r="G51" s="1177"/>
      <c r="H51" s="1178"/>
      <c r="I51" s="333">
        <v>30319</v>
      </c>
      <c r="J51" s="334">
        <v>28111</v>
      </c>
      <c r="K51" s="334">
        <v>28038</v>
      </c>
      <c r="L51" s="334">
        <v>29793</v>
      </c>
      <c r="M51" s="335">
        <v>33255</v>
      </c>
    </row>
    <row r="52" spans="2:13" ht="27.75" customHeight="1" x14ac:dyDescent="0.15">
      <c r="B52" s="1173"/>
      <c r="C52" s="1174"/>
      <c r="D52" s="104"/>
      <c r="E52" s="1177" t="s">
        <v>43</v>
      </c>
      <c r="F52" s="1177"/>
      <c r="G52" s="1177"/>
      <c r="H52" s="1178"/>
      <c r="I52" s="333">
        <v>64455</v>
      </c>
      <c r="J52" s="334">
        <v>64941</v>
      </c>
      <c r="K52" s="334">
        <v>63572</v>
      </c>
      <c r="L52" s="334">
        <v>62367</v>
      </c>
      <c r="M52" s="335">
        <v>61610</v>
      </c>
    </row>
    <row r="53" spans="2:13" ht="27.75" customHeight="1" thickBot="1" x14ac:dyDescent="0.2">
      <c r="B53" s="1184" t="s">
        <v>19</v>
      </c>
      <c r="C53" s="1185"/>
      <c r="D53" s="108"/>
      <c r="E53" s="1186" t="s">
        <v>44</v>
      </c>
      <c r="F53" s="1186"/>
      <c r="G53" s="1186"/>
      <c r="H53" s="1187"/>
      <c r="I53" s="336">
        <v>12804</v>
      </c>
      <c r="J53" s="337">
        <v>9331</v>
      </c>
      <c r="K53" s="337">
        <v>10873</v>
      </c>
      <c r="L53" s="337">
        <v>12538</v>
      </c>
      <c r="M53" s="338">
        <v>12858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h4jtRt+PgblePZVEJmm7c+wC684dyr5VHgj+zhhLtzfiIeLkwngn0J/9Z6C6ViCk0R1/l/l2gdb9ZyQXcnZvg==" saltValue="fxGCJHZHOLXzWgiLKFyh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ageMargins left="0.59055118110236227" right="0" top="0.59055118110236227" bottom="0.59055118110236227" header="0.39370078740157483" footer="0.39370078740157483"/>
  <pageSetup paperSize="9" scale="53"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339">
        <v>9946</v>
      </c>
      <c r="G55" s="339">
        <v>7991</v>
      </c>
      <c r="H55" s="340">
        <v>5785</v>
      </c>
    </row>
    <row r="56" spans="2:8" ht="52.5" customHeight="1" x14ac:dyDescent="0.15">
      <c r="B56" s="120"/>
      <c r="C56" s="1198" t="s">
        <v>47</v>
      </c>
      <c r="D56" s="1198"/>
      <c r="E56" s="1199"/>
      <c r="F56" s="341">
        <v>3</v>
      </c>
      <c r="G56" s="341">
        <v>3</v>
      </c>
      <c r="H56" s="342">
        <v>3</v>
      </c>
    </row>
    <row r="57" spans="2:8" ht="53.25" customHeight="1" x14ac:dyDescent="0.15">
      <c r="B57" s="120"/>
      <c r="C57" s="1200" t="s">
        <v>48</v>
      </c>
      <c r="D57" s="1200"/>
      <c r="E57" s="1201"/>
      <c r="F57" s="343">
        <v>5477</v>
      </c>
      <c r="G57" s="343">
        <v>5862</v>
      </c>
      <c r="H57" s="344">
        <v>6631</v>
      </c>
    </row>
    <row r="58" spans="2:8" ht="45.75" customHeight="1" x14ac:dyDescent="0.15">
      <c r="B58" s="121"/>
      <c r="C58" s="1188" t="s">
        <v>565</v>
      </c>
      <c r="D58" s="1189"/>
      <c r="E58" s="1190"/>
      <c r="F58" s="345">
        <v>3000</v>
      </c>
      <c r="G58" s="345">
        <v>3501</v>
      </c>
      <c r="H58" s="346">
        <v>4006</v>
      </c>
    </row>
    <row r="59" spans="2:8" ht="45.75" customHeight="1" x14ac:dyDescent="0.15">
      <c r="B59" s="121"/>
      <c r="C59" s="1188" t="s">
        <v>566</v>
      </c>
      <c r="D59" s="1189"/>
      <c r="E59" s="1190"/>
      <c r="F59" s="345">
        <v>693</v>
      </c>
      <c r="G59" s="345">
        <v>693</v>
      </c>
      <c r="H59" s="346">
        <v>694</v>
      </c>
    </row>
    <row r="60" spans="2:8" ht="45.75" customHeight="1" x14ac:dyDescent="0.15">
      <c r="B60" s="121"/>
      <c r="C60" s="1188" t="s">
        <v>568</v>
      </c>
      <c r="D60" s="1189"/>
      <c r="E60" s="1190"/>
      <c r="F60" s="345">
        <v>337</v>
      </c>
      <c r="G60" s="345">
        <v>316</v>
      </c>
      <c r="H60" s="346">
        <v>620</v>
      </c>
    </row>
    <row r="61" spans="2:8" ht="45.75" customHeight="1" x14ac:dyDescent="0.15">
      <c r="B61" s="121"/>
      <c r="C61" s="1188" t="s">
        <v>569</v>
      </c>
      <c r="D61" s="1189"/>
      <c r="E61" s="1190"/>
      <c r="F61" s="345">
        <v>559</v>
      </c>
      <c r="G61" s="345">
        <v>545</v>
      </c>
      <c r="H61" s="346">
        <v>539</v>
      </c>
    </row>
    <row r="62" spans="2:8" ht="45.75" customHeight="1" thickBot="1" x14ac:dyDescent="0.2">
      <c r="B62" s="122"/>
      <c r="C62" s="1191" t="s">
        <v>567</v>
      </c>
      <c r="D62" s="1192"/>
      <c r="E62" s="1193"/>
      <c r="F62" s="347">
        <v>418</v>
      </c>
      <c r="G62" s="347">
        <v>361</v>
      </c>
      <c r="H62" s="348">
        <v>325</v>
      </c>
    </row>
    <row r="63" spans="2:8" ht="52.5" customHeight="1" thickBot="1" x14ac:dyDescent="0.2">
      <c r="B63" s="123"/>
      <c r="C63" s="1194" t="s">
        <v>49</v>
      </c>
      <c r="D63" s="1194"/>
      <c r="E63" s="1195"/>
      <c r="F63" s="349">
        <v>15426</v>
      </c>
      <c r="G63" s="349">
        <v>13856</v>
      </c>
      <c r="H63" s="350">
        <v>12420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sheetData>
  <sheetProtection algorithmName="SHA-512" hashValue="6ZXcs/cmx+y1ssbtpe5fCuzImWuB/PU7SAY3xCXmKUxjP1iG50ig5AVtAd1qwAHArzDHc/gOuTNAUbt2TRZung==" saltValue="HNxBcHuEKjT6zaHOxPaGRA=="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9" scale="3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48767</v>
      </c>
      <c r="E3" s="142"/>
      <c r="F3" s="143">
        <v>43261</v>
      </c>
      <c r="G3" s="144"/>
      <c r="H3" s="145"/>
    </row>
    <row r="4" spans="1:8" x14ac:dyDescent="0.15">
      <c r="A4" s="146"/>
      <c r="B4" s="147"/>
      <c r="C4" s="148"/>
      <c r="D4" s="149">
        <v>29061</v>
      </c>
      <c r="E4" s="150"/>
      <c r="F4" s="151">
        <v>24721</v>
      </c>
      <c r="G4" s="152"/>
      <c r="H4" s="153"/>
    </row>
    <row r="5" spans="1:8" x14ac:dyDescent="0.15">
      <c r="A5" s="134" t="s">
        <v>524</v>
      </c>
      <c r="B5" s="139"/>
      <c r="C5" s="140"/>
      <c r="D5" s="141">
        <v>52008</v>
      </c>
      <c r="E5" s="142"/>
      <c r="F5" s="143">
        <v>40626</v>
      </c>
      <c r="G5" s="144"/>
      <c r="H5" s="145"/>
    </row>
    <row r="6" spans="1:8" x14ac:dyDescent="0.15">
      <c r="A6" s="146"/>
      <c r="B6" s="147"/>
      <c r="C6" s="148"/>
      <c r="D6" s="149">
        <v>31156</v>
      </c>
      <c r="E6" s="150"/>
      <c r="F6" s="151">
        <v>24279</v>
      </c>
      <c r="G6" s="152"/>
      <c r="H6" s="153"/>
    </row>
    <row r="7" spans="1:8" x14ac:dyDescent="0.15">
      <c r="A7" s="134" t="s">
        <v>525</v>
      </c>
      <c r="B7" s="139"/>
      <c r="C7" s="140"/>
      <c r="D7" s="141">
        <v>60641</v>
      </c>
      <c r="E7" s="142"/>
      <c r="F7" s="143">
        <v>46133</v>
      </c>
      <c r="G7" s="144"/>
      <c r="H7" s="145"/>
    </row>
    <row r="8" spans="1:8" x14ac:dyDescent="0.15">
      <c r="A8" s="146"/>
      <c r="B8" s="147"/>
      <c r="C8" s="148"/>
      <c r="D8" s="149">
        <v>37580</v>
      </c>
      <c r="E8" s="150"/>
      <c r="F8" s="151">
        <v>27280</v>
      </c>
      <c r="G8" s="152"/>
      <c r="H8" s="153"/>
    </row>
    <row r="9" spans="1:8" x14ac:dyDescent="0.15">
      <c r="A9" s="134" t="s">
        <v>526</v>
      </c>
      <c r="B9" s="139"/>
      <c r="C9" s="140"/>
      <c r="D9" s="141">
        <v>53258</v>
      </c>
      <c r="E9" s="142"/>
      <c r="F9" s="143">
        <v>49174</v>
      </c>
      <c r="G9" s="144"/>
      <c r="H9" s="145"/>
    </row>
    <row r="10" spans="1:8" x14ac:dyDescent="0.15">
      <c r="A10" s="146"/>
      <c r="B10" s="147"/>
      <c r="C10" s="148"/>
      <c r="D10" s="149">
        <v>45773</v>
      </c>
      <c r="E10" s="150"/>
      <c r="F10" s="151">
        <v>29896</v>
      </c>
      <c r="G10" s="152"/>
      <c r="H10" s="153"/>
    </row>
    <row r="11" spans="1:8" x14ac:dyDescent="0.15">
      <c r="A11" s="134" t="s">
        <v>527</v>
      </c>
      <c r="B11" s="139"/>
      <c r="C11" s="140"/>
      <c r="D11" s="141">
        <v>55523</v>
      </c>
      <c r="E11" s="142"/>
      <c r="F11" s="143">
        <v>50636</v>
      </c>
      <c r="G11" s="144"/>
      <c r="H11" s="145"/>
    </row>
    <row r="12" spans="1:8" x14ac:dyDescent="0.15">
      <c r="A12" s="146"/>
      <c r="B12" s="147"/>
      <c r="C12" s="154"/>
      <c r="D12" s="149">
        <v>40222</v>
      </c>
      <c r="E12" s="150"/>
      <c r="F12" s="151">
        <v>31778</v>
      </c>
      <c r="G12" s="152"/>
      <c r="H12" s="153"/>
    </row>
    <row r="13" spans="1:8" x14ac:dyDescent="0.15">
      <c r="A13" s="134"/>
      <c r="B13" s="139"/>
      <c r="C13" s="140"/>
      <c r="D13" s="141">
        <v>54039</v>
      </c>
      <c r="E13" s="142"/>
      <c r="F13" s="143">
        <v>45966</v>
      </c>
      <c r="G13" s="155"/>
      <c r="H13" s="145"/>
    </row>
    <row r="14" spans="1:8" x14ac:dyDescent="0.15">
      <c r="A14" s="146"/>
      <c r="B14" s="147"/>
      <c r="C14" s="148"/>
      <c r="D14" s="149">
        <v>36758</v>
      </c>
      <c r="E14" s="150"/>
      <c r="F14" s="151">
        <v>27591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0.08</v>
      </c>
      <c r="C19" s="156">
        <f>ROUND(VALUE(SUBSTITUTE(実質収支比率等に係る経年分析!G$48,"▲","-")),2)</f>
        <v>1.6</v>
      </c>
      <c r="D19" s="156">
        <f>ROUND(VALUE(SUBSTITUTE(実質収支比率等に係る経年分析!H$48,"▲","-")),2)</f>
        <v>0.11</v>
      </c>
      <c r="E19" s="156">
        <f>ROUND(VALUE(SUBSTITUTE(実質収支比率等に係る経年分析!I$48,"▲","-")),2)</f>
        <v>0.17</v>
      </c>
      <c r="F19" s="156">
        <f>ROUND(VALUE(SUBSTITUTE(実質収支比率等に係る経年分析!J$48,"▲","-")),2)</f>
        <v>0.54</v>
      </c>
    </row>
    <row r="20" spans="1:11" x14ac:dyDescent="0.15">
      <c r="A20" s="156" t="s">
        <v>53</v>
      </c>
      <c r="B20" s="156">
        <f>ROUND(VALUE(SUBSTITUTE(実質収支比率等に係る経年分析!F$47,"▲","-")),2)</f>
        <v>16.64</v>
      </c>
      <c r="C20" s="156">
        <f>ROUND(VALUE(SUBSTITUTE(実質収支比率等に係る経年分析!G$47,"▲","-")),2)</f>
        <v>15.93</v>
      </c>
      <c r="D20" s="156">
        <f>ROUND(VALUE(SUBSTITUTE(実質収支比率等に係る経年分析!H$47,"▲","-")),2)</f>
        <v>16.12</v>
      </c>
      <c r="E20" s="156">
        <f>ROUND(VALUE(SUBSTITUTE(実質収支比率等に係る経年分析!I$47,"▲","-")),2)</f>
        <v>12.72</v>
      </c>
      <c r="F20" s="156">
        <f>ROUND(VALUE(SUBSTITUTE(実質収支比率等に係る経年分析!J$47,"▲","-")),2)</f>
        <v>8.98</v>
      </c>
    </row>
    <row r="21" spans="1:11" x14ac:dyDescent="0.15">
      <c r="A21" s="156" t="s">
        <v>54</v>
      </c>
      <c r="B21" s="156">
        <f>IF(ISNUMBER(VALUE(SUBSTITUTE(実質収支比率等に係る経年分析!F$49,"▲","-"))),ROUND(VALUE(SUBSTITUTE(実質収支比率等に係る経年分析!F$49,"▲","-")),2),NA())</f>
        <v>-2.87</v>
      </c>
      <c r="C21" s="156">
        <f>IF(ISNUMBER(VALUE(SUBSTITUTE(実質収支比率等に係る経年分析!G$49,"▲","-"))),ROUND(VALUE(SUBSTITUTE(実質収支比率等に係る経年分析!G$49,"▲","-")),2),NA())</f>
        <v>1.57</v>
      </c>
      <c r="D21" s="156">
        <f>IF(ISNUMBER(VALUE(SUBSTITUTE(実質収支比率等に係る経年分析!H$49,"▲","-"))),ROUND(VALUE(SUBSTITUTE(実質収支比率等に係る経年分析!H$49,"▲","-")),2),NA())</f>
        <v>-1.57</v>
      </c>
      <c r="E21" s="156">
        <f>IF(ISNUMBER(VALUE(SUBSTITUTE(実質収支比率等に係る経年分析!I$49,"▲","-"))),ROUND(VALUE(SUBSTITUTE(実質収支比率等に係る経年分析!I$49,"▲","-")),2),NA())</f>
        <v>-3.05</v>
      </c>
      <c r="F21" s="156">
        <f>IF(ISNUMBER(VALUE(SUBSTITUTE(実質収支比率等に係る経年分析!J$49,"▲","-"))),ROUND(VALUE(SUBSTITUTE(実質収支比率等に係る経年分析!J$49,"▲","-")),2),NA())</f>
        <v>-3.05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春日井市民家防音事業特別会計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春日井市公共用地先行取得事業特別会計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春日井市介護保険事業特別会計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1.38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0.97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0.99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春日井市後期高齢者医療事業特別会計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0.26</v>
      </c>
    </row>
    <row r="33" spans="1:16" x14ac:dyDescent="0.15">
      <c r="A33" s="157" t="str">
        <f>IF(連結実質赤字比率に係る赤字・黒字の構成分析!C$37="",NA(),連結実質赤字比率に係る赤字・黒字の構成分析!C$37)</f>
        <v>春日井市公共下水道事業会計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7.0000000000000007E-2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0.11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0.54</v>
      </c>
    </row>
    <row r="35" spans="1:16" x14ac:dyDescent="0.15">
      <c r="A35" s="157" t="str">
        <f>IF(連結実質赤字比率に係る赤字・黒字の構成分析!C$35="",NA(),連結実質赤字比率に係る赤字・黒字の構成分析!C$35)</f>
        <v>春日井市水道事業会計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9.5500000000000007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10.18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9.15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8.3699999999999992</v>
      </c>
    </row>
    <row r="36" spans="1:16" x14ac:dyDescent="0.15">
      <c r="A36" s="157" t="str">
        <f>IF(連結実質赤字比率に係る赤字・黒字の構成分析!C$34="",NA(),連結実質赤字比率に係る赤字・黒字の構成分析!C$34)</f>
        <v>春日井市春日井市民病院事業会計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15.11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14.51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16.100000000000001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10.46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8444</v>
      </c>
      <c r="E42" s="158"/>
      <c r="F42" s="158"/>
      <c r="G42" s="158">
        <f>'実質公債費比率（分子）の構造'!L$52</f>
        <v>8682</v>
      </c>
      <c r="H42" s="158"/>
      <c r="I42" s="158"/>
      <c r="J42" s="158">
        <f>'実質公債費比率（分子）の構造'!M$52</f>
        <v>8441</v>
      </c>
      <c r="K42" s="158"/>
      <c r="L42" s="158"/>
      <c r="M42" s="158">
        <f>'実質公債費比率（分子）の構造'!N$52</f>
        <v>8663</v>
      </c>
      <c r="N42" s="158"/>
      <c r="O42" s="158"/>
      <c r="P42" s="158">
        <f>'実質公債費比率（分子）の構造'!O$52</f>
        <v>7400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55</v>
      </c>
      <c r="C44" s="158"/>
      <c r="D44" s="158"/>
      <c r="E44" s="158">
        <f>'実質公債費比率（分子）の構造'!L$50</f>
        <v>55</v>
      </c>
      <c r="F44" s="158"/>
      <c r="G44" s="158"/>
      <c r="H44" s="158">
        <f>'実質公債費比率（分子）の構造'!M$50</f>
        <v>43</v>
      </c>
      <c r="I44" s="158"/>
      <c r="J44" s="158"/>
      <c r="K44" s="158">
        <f>'実質公債費比率（分子）の構造'!N$50</f>
        <v>43</v>
      </c>
      <c r="L44" s="158"/>
      <c r="M44" s="158"/>
      <c r="N44" s="158">
        <f>'実質公債費比率（分子）の構造'!O$50</f>
        <v>43</v>
      </c>
      <c r="O44" s="158"/>
      <c r="P44" s="158"/>
    </row>
    <row r="45" spans="1:16" x14ac:dyDescent="0.15">
      <c r="A45" s="158" t="s">
        <v>63</v>
      </c>
      <c r="B45" s="158">
        <f>'実質公債費比率（分子）の構造'!K$49</f>
        <v>4</v>
      </c>
      <c r="C45" s="158"/>
      <c r="D45" s="158"/>
      <c r="E45" s="158">
        <f>'実質公債費比率（分子）の構造'!L$49</f>
        <v>5</v>
      </c>
      <c r="F45" s="158"/>
      <c r="G45" s="158"/>
      <c r="H45" s="158">
        <f>'実質公債費比率（分子）の構造'!M$49</f>
        <v>2</v>
      </c>
      <c r="I45" s="158"/>
      <c r="J45" s="158"/>
      <c r="K45" s="158">
        <f>'実質公債費比率（分子）の構造'!N$49</f>
        <v>2</v>
      </c>
      <c r="L45" s="158"/>
      <c r="M45" s="158"/>
      <c r="N45" s="158">
        <f>'実質公債費比率（分子）の構造'!O$49</f>
        <v>2</v>
      </c>
      <c r="O45" s="158"/>
      <c r="P45" s="158"/>
    </row>
    <row r="46" spans="1:16" x14ac:dyDescent="0.15">
      <c r="A46" s="158" t="s">
        <v>64</v>
      </c>
      <c r="B46" s="158">
        <f>'実質公債費比率（分子）の構造'!K$48</f>
        <v>3094</v>
      </c>
      <c r="C46" s="158"/>
      <c r="D46" s="158"/>
      <c r="E46" s="158">
        <f>'実質公債費比率（分子）の構造'!L$48</f>
        <v>2526</v>
      </c>
      <c r="F46" s="158"/>
      <c r="G46" s="158"/>
      <c r="H46" s="158">
        <f>'実質公債費比率（分子）の構造'!M$48</f>
        <v>2823</v>
      </c>
      <c r="I46" s="158"/>
      <c r="J46" s="158"/>
      <c r="K46" s="158">
        <f>'実質公債費比率（分子）の構造'!N$48</f>
        <v>2846</v>
      </c>
      <c r="L46" s="158"/>
      <c r="M46" s="158"/>
      <c r="N46" s="158">
        <f>'実質公債費比率（分子）の構造'!O$48</f>
        <v>2033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8392</v>
      </c>
      <c r="C49" s="158"/>
      <c r="D49" s="158"/>
      <c r="E49" s="158">
        <f>'実質公債費比率（分子）の構造'!L$45</f>
        <v>8420</v>
      </c>
      <c r="F49" s="158"/>
      <c r="G49" s="158"/>
      <c r="H49" s="158">
        <f>'実質公債費比率（分子）の構造'!M$45</f>
        <v>8272</v>
      </c>
      <c r="I49" s="158"/>
      <c r="J49" s="158"/>
      <c r="K49" s="158">
        <f>'実質公債費比率（分子）の構造'!N$45</f>
        <v>8183</v>
      </c>
      <c r="L49" s="158"/>
      <c r="M49" s="158"/>
      <c r="N49" s="158">
        <f>'実質公債費比率（分子）の構造'!O$45</f>
        <v>7789</v>
      </c>
      <c r="O49" s="158"/>
      <c r="P49" s="158"/>
    </row>
    <row r="50" spans="1:16" x14ac:dyDescent="0.15">
      <c r="A50" s="158" t="s">
        <v>67</v>
      </c>
      <c r="B50" s="158" t="e">
        <f>NA()</f>
        <v>#N/A</v>
      </c>
      <c r="C50" s="158">
        <f>IF(ISNUMBER('実質公債費比率（分子）の構造'!K$53),'実質公債費比率（分子）の構造'!K$53,NA())</f>
        <v>3101</v>
      </c>
      <c r="D50" s="158" t="e">
        <f>NA()</f>
        <v>#N/A</v>
      </c>
      <c r="E50" s="158" t="e">
        <f>NA()</f>
        <v>#N/A</v>
      </c>
      <c r="F50" s="158">
        <f>IF(ISNUMBER('実質公債費比率（分子）の構造'!L$53),'実質公債費比率（分子）の構造'!L$53,NA())</f>
        <v>2324</v>
      </c>
      <c r="G50" s="158" t="e">
        <f>NA()</f>
        <v>#N/A</v>
      </c>
      <c r="H50" s="158" t="e">
        <f>NA()</f>
        <v>#N/A</v>
      </c>
      <c r="I50" s="158">
        <f>IF(ISNUMBER('実質公債費比率（分子）の構造'!M$53),'実質公債費比率（分子）の構造'!M$53,NA())</f>
        <v>2699</v>
      </c>
      <c r="J50" s="158" t="e">
        <f>NA()</f>
        <v>#N/A</v>
      </c>
      <c r="K50" s="158" t="e">
        <f>NA()</f>
        <v>#N/A</v>
      </c>
      <c r="L50" s="158">
        <f>IF(ISNUMBER('実質公債費比率（分子）の構造'!N$53),'実質公債費比率（分子）の構造'!N$53,NA())</f>
        <v>2411</v>
      </c>
      <c r="M50" s="158" t="e">
        <f>NA()</f>
        <v>#N/A</v>
      </c>
      <c r="N50" s="158" t="e">
        <f>NA()</f>
        <v>#N/A</v>
      </c>
      <c r="O50" s="158">
        <f>IF(ISNUMBER('実質公債費比率（分子）の構造'!O$53),'実質公債費比率（分子）の構造'!O$53,NA())</f>
        <v>2467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64455</v>
      </c>
      <c r="E56" s="157"/>
      <c r="F56" s="157"/>
      <c r="G56" s="157">
        <f>'将来負担比率（分子）の構造'!J$52</f>
        <v>64941</v>
      </c>
      <c r="H56" s="157"/>
      <c r="I56" s="157"/>
      <c r="J56" s="157">
        <f>'将来負担比率（分子）の構造'!K$52</f>
        <v>63572</v>
      </c>
      <c r="K56" s="157"/>
      <c r="L56" s="157"/>
      <c r="M56" s="157">
        <f>'将来負担比率（分子）の構造'!L$52</f>
        <v>62367</v>
      </c>
      <c r="N56" s="157"/>
      <c r="O56" s="157"/>
      <c r="P56" s="157">
        <f>'将来負担比率（分子）の構造'!M$52</f>
        <v>61610</v>
      </c>
    </row>
    <row r="57" spans="1:16" x14ac:dyDescent="0.15">
      <c r="A57" s="157" t="s">
        <v>42</v>
      </c>
      <c r="B57" s="157"/>
      <c r="C57" s="157"/>
      <c r="D57" s="157">
        <f>'将来負担比率（分子）の構造'!I$51</f>
        <v>30319</v>
      </c>
      <c r="E57" s="157"/>
      <c r="F57" s="157"/>
      <c r="G57" s="157">
        <f>'将来負担比率（分子）の構造'!J$51</f>
        <v>28111</v>
      </c>
      <c r="H57" s="157"/>
      <c r="I57" s="157"/>
      <c r="J57" s="157">
        <f>'将来負担比率（分子）の構造'!K$51</f>
        <v>28038</v>
      </c>
      <c r="K57" s="157"/>
      <c r="L57" s="157"/>
      <c r="M57" s="157">
        <f>'将来負担比率（分子）の構造'!L$51</f>
        <v>29793</v>
      </c>
      <c r="N57" s="157"/>
      <c r="O57" s="157"/>
      <c r="P57" s="157">
        <f>'将来負担比率（分子）の構造'!M$51</f>
        <v>33255</v>
      </c>
    </row>
    <row r="58" spans="1:16" x14ac:dyDescent="0.15">
      <c r="A58" s="157" t="s">
        <v>41</v>
      </c>
      <c r="B58" s="157"/>
      <c r="C58" s="157"/>
      <c r="D58" s="157">
        <f>'将来負担比率（分子）の構造'!I$50</f>
        <v>19194</v>
      </c>
      <c r="E58" s="157"/>
      <c r="F58" s="157"/>
      <c r="G58" s="157">
        <f>'将来負担比率（分子）の構造'!J$50</f>
        <v>21974</v>
      </c>
      <c r="H58" s="157"/>
      <c r="I58" s="157"/>
      <c r="J58" s="157">
        <f>'将来負担比率（分子）の構造'!K$50</f>
        <v>22862</v>
      </c>
      <c r="K58" s="157"/>
      <c r="L58" s="157"/>
      <c r="M58" s="157">
        <f>'将来負担比率（分子）の構造'!L$50</f>
        <v>20982</v>
      </c>
      <c r="N58" s="157"/>
      <c r="O58" s="157"/>
      <c r="P58" s="157">
        <f>'将来負担比率（分子）の構造'!M$50</f>
        <v>18056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4437</v>
      </c>
      <c r="C61" s="157"/>
      <c r="D61" s="157"/>
      <c r="E61" s="157">
        <f>'将来負担比率（分子）の構造'!J$46</f>
        <v>3346</v>
      </c>
      <c r="F61" s="157"/>
      <c r="G61" s="157"/>
      <c r="H61" s="157">
        <f>'将来負担比率（分子）の構造'!K$46</f>
        <v>2040</v>
      </c>
      <c r="I61" s="157"/>
      <c r="J61" s="157"/>
      <c r="K61" s="157">
        <f>'将来負担比率（分子）の構造'!L$46</f>
        <v>1896</v>
      </c>
      <c r="L61" s="157"/>
      <c r="M61" s="157"/>
      <c r="N61" s="157">
        <f>'将来負担比率（分子）の構造'!M$46</f>
        <v>381</v>
      </c>
      <c r="O61" s="157"/>
      <c r="P61" s="157"/>
    </row>
    <row r="62" spans="1:16" x14ac:dyDescent="0.15">
      <c r="A62" s="157" t="s">
        <v>35</v>
      </c>
      <c r="B62" s="157">
        <f>'将来負担比率（分子）の構造'!I$45</f>
        <v>9246</v>
      </c>
      <c r="C62" s="157"/>
      <c r="D62" s="157"/>
      <c r="E62" s="157">
        <f>'将来負担比率（分子）の構造'!J$45</f>
        <v>9588</v>
      </c>
      <c r="F62" s="157"/>
      <c r="G62" s="157"/>
      <c r="H62" s="157">
        <f>'将来負担比率（分子）の構造'!K$45</f>
        <v>10002</v>
      </c>
      <c r="I62" s="157"/>
      <c r="J62" s="157"/>
      <c r="K62" s="157">
        <f>'将来負担比率（分子）の構造'!L$45</f>
        <v>10684</v>
      </c>
      <c r="L62" s="157"/>
      <c r="M62" s="157"/>
      <c r="N62" s="157">
        <f>'将来負担比率（分子）の構造'!M$45</f>
        <v>11199</v>
      </c>
      <c r="O62" s="157"/>
      <c r="P62" s="157"/>
    </row>
    <row r="63" spans="1:16" x14ac:dyDescent="0.15">
      <c r="A63" s="157" t="s">
        <v>34</v>
      </c>
      <c r="B63" s="157">
        <f>'将来負担比率（分子）の構造'!I$44</f>
        <v>25</v>
      </c>
      <c r="C63" s="157"/>
      <c r="D63" s="157"/>
      <c r="E63" s="157">
        <f>'将来負担比率（分子）の構造'!J$44</f>
        <v>21</v>
      </c>
      <c r="F63" s="157"/>
      <c r="G63" s="157"/>
      <c r="H63" s="157">
        <f>'将来負担比率（分子）の構造'!K$44</f>
        <v>25</v>
      </c>
      <c r="I63" s="157"/>
      <c r="J63" s="157"/>
      <c r="K63" s="157">
        <f>'将来負担比率（分子）の構造'!L$44</f>
        <v>24</v>
      </c>
      <c r="L63" s="157"/>
      <c r="M63" s="157"/>
      <c r="N63" s="157">
        <f>'将来負担比率（分子）の構造'!M$44</f>
        <v>22</v>
      </c>
      <c r="O63" s="157"/>
      <c r="P63" s="157"/>
    </row>
    <row r="64" spans="1:16" x14ac:dyDescent="0.15">
      <c r="A64" s="157" t="s">
        <v>33</v>
      </c>
      <c r="B64" s="157">
        <f>'将来負担比率（分子）の構造'!I$43</f>
        <v>34047</v>
      </c>
      <c r="C64" s="157"/>
      <c r="D64" s="157"/>
      <c r="E64" s="157">
        <f>'将来負担比率（分子）の構造'!J$43</f>
        <v>31036</v>
      </c>
      <c r="F64" s="157"/>
      <c r="G64" s="157"/>
      <c r="H64" s="157">
        <f>'将来負担比率（分子）の構造'!K$43</f>
        <v>29992</v>
      </c>
      <c r="I64" s="157"/>
      <c r="J64" s="157"/>
      <c r="K64" s="157">
        <f>'将来負担比率（分子）の構造'!L$43</f>
        <v>27361</v>
      </c>
      <c r="L64" s="157"/>
      <c r="M64" s="157"/>
      <c r="N64" s="157">
        <f>'将来負担比率（分子）の構造'!M$43</f>
        <v>26925</v>
      </c>
      <c r="O64" s="157"/>
      <c r="P64" s="157"/>
    </row>
    <row r="65" spans="1:16" x14ac:dyDescent="0.15">
      <c r="A65" s="157" t="s">
        <v>32</v>
      </c>
      <c r="B65" s="157">
        <f>'将来負担比率（分子）の構造'!I$42</f>
        <v>450</v>
      </c>
      <c r="C65" s="157"/>
      <c r="D65" s="157"/>
      <c r="E65" s="157">
        <f>'将来負担比率（分子）の構造'!J$42</f>
        <v>409</v>
      </c>
      <c r="F65" s="157"/>
      <c r="G65" s="157"/>
      <c r="H65" s="157">
        <f>'将来負担比率（分子）の構造'!K$42</f>
        <v>379</v>
      </c>
      <c r="I65" s="157"/>
      <c r="J65" s="157"/>
      <c r="K65" s="157">
        <f>'将来負担比率（分子）の構造'!L$42</f>
        <v>348</v>
      </c>
      <c r="L65" s="157"/>
      <c r="M65" s="157"/>
      <c r="N65" s="157">
        <f>'将来負担比率（分子）の構造'!M$42</f>
        <v>316</v>
      </c>
      <c r="O65" s="157"/>
      <c r="P65" s="157"/>
    </row>
    <row r="66" spans="1:16" x14ac:dyDescent="0.15">
      <c r="A66" s="157" t="s">
        <v>31</v>
      </c>
      <c r="B66" s="157">
        <f>'将来負担比率（分子）の構造'!I$41</f>
        <v>78567</v>
      </c>
      <c r="C66" s="157"/>
      <c r="D66" s="157"/>
      <c r="E66" s="157">
        <f>'将来負担比率（分子）の構造'!J$41</f>
        <v>79959</v>
      </c>
      <c r="F66" s="157"/>
      <c r="G66" s="157"/>
      <c r="H66" s="157">
        <f>'将来負担比率（分子）の構造'!K$41</f>
        <v>82907</v>
      </c>
      <c r="I66" s="157"/>
      <c r="J66" s="157"/>
      <c r="K66" s="157">
        <f>'将来負担比率（分子）の構造'!L$41</f>
        <v>85367</v>
      </c>
      <c r="L66" s="157"/>
      <c r="M66" s="157"/>
      <c r="N66" s="157">
        <f>'将来負担比率（分子）の構造'!M$41</f>
        <v>86934</v>
      </c>
      <c r="O66" s="157"/>
      <c r="P66" s="157"/>
    </row>
    <row r="67" spans="1:16" x14ac:dyDescent="0.15">
      <c r="A67" s="157" t="s">
        <v>71</v>
      </c>
      <c r="B67" s="157" t="e">
        <f>NA()</f>
        <v>#N/A</v>
      </c>
      <c r="C67" s="157">
        <f>IF(ISNUMBER('将来負担比率（分子）の構造'!I$53), IF('将来負担比率（分子）の構造'!I$53 &lt; 0, 0, '将来負担比率（分子）の構造'!I$53), NA())</f>
        <v>12804</v>
      </c>
      <c r="D67" s="157" t="e">
        <f>NA()</f>
        <v>#N/A</v>
      </c>
      <c r="E67" s="157" t="e">
        <f>NA()</f>
        <v>#N/A</v>
      </c>
      <c r="F67" s="157">
        <f>IF(ISNUMBER('将来負担比率（分子）の構造'!J$53), IF('将来負担比率（分子）の構造'!J$53 &lt; 0, 0, '将来負担比率（分子）の構造'!J$53), NA())</f>
        <v>9331</v>
      </c>
      <c r="G67" s="157" t="e">
        <f>NA()</f>
        <v>#N/A</v>
      </c>
      <c r="H67" s="157" t="e">
        <f>NA()</f>
        <v>#N/A</v>
      </c>
      <c r="I67" s="157">
        <f>IF(ISNUMBER('将来負担比率（分子）の構造'!K$53), IF('将来負担比率（分子）の構造'!K$53 &lt; 0, 0, '将来負担比率（分子）の構造'!K$53), NA())</f>
        <v>10873</v>
      </c>
      <c r="J67" s="157" t="e">
        <f>NA()</f>
        <v>#N/A</v>
      </c>
      <c r="K67" s="157" t="e">
        <f>NA()</f>
        <v>#N/A</v>
      </c>
      <c r="L67" s="157">
        <f>IF(ISNUMBER('将来負担比率（分子）の構造'!L$53), IF('将来負担比率（分子）の構造'!L$53 &lt; 0, 0, '将来負担比率（分子）の構造'!L$53), NA())</f>
        <v>12538</v>
      </c>
      <c r="M67" s="157" t="e">
        <f>NA()</f>
        <v>#N/A</v>
      </c>
      <c r="N67" s="157" t="e">
        <f>NA()</f>
        <v>#N/A</v>
      </c>
      <c r="O67" s="157">
        <f>IF(ISNUMBER('将来負担比率（分子）の構造'!M$53), IF('将来負担比率（分子）の構造'!M$53 &lt; 0, 0, '将来負担比率（分子）の構造'!M$53), NA())</f>
        <v>12858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9946</v>
      </c>
      <c r="C72" s="161">
        <f>基金残高に係る経年分析!G55</f>
        <v>7991</v>
      </c>
      <c r="D72" s="161">
        <f>基金残高に係る経年分析!H55</f>
        <v>5785</v>
      </c>
    </row>
    <row r="73" spans="1:16" x14ac:dyDescent="0.15">
      <c r="A73" s="160" t="s">
        <v>74</v>
      </c>
      <c r="B73" s="161">
        <f>基金残高に係る経年分析!F56</f>
        <v>3</v>
      </c>
      <c r="C73" s="161">
        <f>基金残高に係る経年分析!G56</f>
        <v>3</v>
      </c>
      <c r="D73" s="161">
        <f>基金残高に係る経年分析!H56</f>
        <v>3</v>
      </c>
    </row>
    <row r="74" spans="1:16" x14ac:dyDescent="0.15">
      <c r="A74" s="160" t="s">
        <v>75</v>
      </c>
      <c r="B74" s="161">
        <f>基金残高に係る経年分析!F57</f>
        <v>5477</v>
      </c>
      <c r="C74" s="161">
        <f>基金残高に係る経年分析!G57</f>
        <v>5862</v>
      </c>
      <c r="D74" s="161">
        <f>基金残高に係る経年分析!H57</f>
        <v>6631</v>
      </c>
    </row>
  </sheetData>
  <sheetProtection algorithmName="SHA-512" hashValue="0nFvXOwjkd/bt0Bsrcoas/hubCwH5lx7jUb1Z51rkxgjvrH7z5fySO6asx48UGOavsXDzJTIhQsWV1S1rlEdPw==" saltValue="z9uLPx/ImvjMXSfzUVNA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53051920</v>
      </c>
      <c r="S5" s="600"/>
      <c r="T5" s="600"/>
      <c r="U5" s="600"/>
      <c r="V5" s="600"/>
      <c r="W5" s="600"/>
      <c r="X5" s="600"/>
      <c r="Y5" s="601"/>
      <c r="Z5" s="602">
        <v>41.9</v>
      </c>
      <c r="AA5" s="602"/>
      <c r="AB5" s="602"/>
      <c r="AC5" s="602"/>
      <c r="AD5" s="603">
        <v>48705313</v>
      </c>
      <c r="AE5" s="603"/>
      <c r="AF5" s="603"/>
      <c r="AG5" s="603"/>
      <c r="AH5" s="603"/>
      <c r="AI5" s="603"/>
      <c r="AJ5" s="603"/>
      <c r="AK5" s="603"/>
      <c r="AL5" s="604">
        <v>72.599999999999994</v>
      </c>
      <c r="AM5" s="605"/>
      <c r="AN5" s="605"/>
      <c r="AO5" s="606"/>
      <c r="AP5" s="596" t="s">
        <v>216</v>
      </c>
      <c r="AQ5" s="597"/>
      <c r="AR5" s="597"/>
      <c r="AS5" s="597"/>
      <c r="AT5" s="597"/>
      <c r="AU5" s="597"/>
      <c r="AV5" s="597"/>
      <c r="AW5" s="597"/>
      <c r="AX5" s="597"/>
      <c r="AY5" s="597"/>
      <c r="AZ5" s="597"/>
      <c r="BA5" s="597"/>
      <c r="BB5" s="597"/>
      <c r="BC5" s="597"/>
      <c r="BD5" s="597"/>
      <c r="BE5" s="597"/>
      <c r="BF5" s="598"/>
      <c r="BG5" s="610">
        <v>46813363</v>
      </c>
      <c r="BH5" s="611"/>
      <c r="BI5" s="611"/>
      <c r="BJ5" s="611"/>
      <c r="BK5" s="611"/>
      <c r="BL5" s="611"/>
      <c r="BM5" s="611"/>
      <c r="BN5" s="612"/>
      <c r="BO5" s="613">
        <v>88.2</v>
      </c>
      <c r="BP5" s="613"/>
      <c r="BQ5" s="613"/>
      <c r="BR5" s="613"/>
      <c r="BS5" s="614">
        <v>472853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725327</v>
      </c>
      <c r="S6" s="611"/>
      <c r="T6" s="611"/>
      <c r="U6" s="611"/>
      <c r="V6" s="611"/>
      <c r="W6" s="611"/>
      <c r="X6" s="611"/>
      <c r="Y6" s="612"/>
      <c r="Z6" s="613">
        <v>0.6</v>
      </c>
      <c r="AA6" s="613"/>
      <c r="AB6" s="613"/>
      <c r="AC6" s="613"/>
      <c r="AD6" s="614">
        <v>725327</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46813363</v>
      </c>
      <c r="BH6" s="611"/>
      <c r="BI6" s="611"/>
      <c r="BJ6" s="611"/>
      <c r="BK6" s="611"/>
      <c r="BL6" s="611"/>
      <c r="BM6" s="611"/>
      <c r="BN6" s="612"/>
      <c r="BO6" s="613">
        <v>88.2</v>
      </c>
      <c r="BP6" s="613"/>
      <c r="BQ6" s="613"/>
      <c r="BR6" s="613"/>
      <c r="BS6" s="614">
        <v>472853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468198</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466283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29181</v>
      </c>
      <c r="S7" s="611"/>
      <c r="T7" s="611"/>
      <c r="U7" s="611"/>
      <c r="V7" s="611"/>
      <c r="W7" s="611"/>
      <c r="X7" s="611"/>
      <c r="Y7" s="612"/>
      <c r="Z7" s="613">
        <v>0</v>
      </c>
      <c r="AA7" s="613"/>
      <c r="AB7" s="613"/>
      <c r="AC7" s="613"/>
      <c r="AD7" s="614">
        <v>29181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22173381</v>
      </c>
      <c r="BH7" s="611"/>
      <c r="BI7" s="611"/>
      <c r="BJ7" s="611"/>
      <c r="BK7" s="611"/>
      <c r="BL7" s="611"/>
      <c r="BM7" s="611"/>
      <c r="BN7" s="612"/>
      <c r="BO7" s="613">
        <v>41.8</v>
      </c>
      <c r="BP7" s="613"/>
      <c r="BQ7" s="613"/>
      <c r="BR7" s="613"/>
      <c r="BS7" s="614">
        <v>472853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9045042</v>
      </c>
      <c r="CS7" s="611"/>
      <c r="CT7" s="611"/>
      <c r="CU7" s="611"/>
      <c r="CV7" s="611"/>
      <c r="CW7" s="611"/>
      <c r="CX7" s="611"/>
      <c r="CY7" s="612"/>
      <c r="CZ7" s="613">
        <v>7.2</v>
      </c>
      <c r="DA7" s="613"/>
      <c r="DB7" s="613"/>
      <c r="DC7" s="613"/>
      <c r="DD7" s="619">
        <v>545976</v>
      </c>
      <c r="DE7" s="611"/>
      <c r="DF7" s="611"/>
      <c r="DG7" s="611"/>
      <c r="DH7" s="611"/>
      <c r="DI7" s="611"/>
      <c r="DJ7" s="611"/>
      <c r="DK7" s="611"/>
      <c r="DL7" s="611"/>
      <c r="DM7" s="611"/>
      <c r="DN7" s="611"/>
      <c r="DO7" s="611"/>
      <c r="DP7" s="612"/>
      <c r="DQ7" s="619">
        <v>6941094</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598235</v>
      </c>
      <c r="S8" s="611"/>
      <c r="T8" s="611"/>
      <c r="U8" s="611"/>
      <c r="V8" s="611"/>
      <c r="W8" s="611"/>
      <c r="X8" s="611"/>
      <c r="Y8" s="612"/>
      <c r="Z8" s="613">
        <v>0.5</v>
      </c>
      <c r="AA8" s="613"/>
      <c r="AB8" s="613"/>
      <c r="AC8" s="613"/>
      <c r="AD8" s="614">
        <v>598235</v>
      </c>
      <c r="AE8" s="614"/>
      <c r="AF8" s="614"/>
      <c r="AG8" s="614"/>
      <c r="AH8" s="614"/>
      <c r="AI8" s="614"/>
      <c r="AJ8" s="614"/>
      <c r="AK8" s="614"/>
      <c r="AL8" s="615">
        <v>0.9</v>
      </c>
      <c r="AM8" s="616"/>
      <c r="AN8" s="616"/>
      <c r="AO8" s="617"/>
      <c r="AP8" s="607" t="s">
        <v>227</v>
      </c>
      <c r="AQ8" s="608"/>
      <c r="AR8" s="608"/>
      <c r="AS8" s="608"/>
      <c r="AT8" s="608"/>
      <c r="AU8" s="608"/>
      <c r="AV8" s="608"/>
      <c r="AW8" s="608"/>
      <c r="AX8" s="608"/>
      <c r="AY8" s="608"/>
      <c r="AZ8" s="608"/>
      <c r="BA8" s="608"/>
      <c r="BB8" s="608"/>
      <c r="BC8" s="608"/>
      <c r="BD8" s="608"/>
      <c r="BE8" s="608"/>
      <c r="BF8" s="609"/>
      <c r="BG8" s="610">
        <v>492844</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57786747</v>
      </c>
      <c r="CS8" s="611"/>
      <c r="CT8" s="611"/>
      <c r="CU8" s="611"/>
      <c r="CV8" s="611"/>
      <c r="CW8" s="611"/>
      <c r="CX8" s="611"/>
      <c r="CY8" s="612"/>
      <c r="CZ8" s="613">
        <v>46</v>
      </c>
      <c r="DA8" s="613"/>
      <c r="DB8" s="613"/>
      <c r="DC8" s="613"/>
      <c r="DD8" s="619">
        <v>1350683</v>
      </c>
      <c r="DE8" s="611"/>
      <c r="DF8" s="611"/>
      <c r="DG8" s="611"/>
      <c r="DH8" s="611"/>
      <c r="DI8" s="611"/>
      <c r="DJ8" s="611"/>
      <c r="DK8" s="611"/>
      <c r="DL8" s="611"/>
      <c r="DM8" s="611"/>
      <c r="DN8" s="611"/>
      <c r="DO8" s="611"/>
      <c r="DP8" s="612"/>
      <c r="DQ8" s="619">
        <v>32166063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794819</v>
      </c>
      <c r="S9" s="611"/>
      <c r="T9" s="611"/>
      <c r="U9" s="611"/>
      <c r="V9" s="611"/>
      <c r="W9" s="611"/>
      <c r="X9" s="611"/>
      <c r="Y9" s="612"/>
      <c r="Z9" s="613">
        <v>0.6</v>
      </c>
      <c r="AA9" s="613"/>
      <c r="AB9" s="613"/>
      <c r="AC9" s="613"/>
      <c r="AD9" s="614">
        <v>794819</v>
      </c>
      <c r="AE9" s="614"/>
      <c r="AF9" s="614"/>
      <c r="AG9" s="614"/>
      <c r="AH9" s="614"/>
      <c r="AI9" s="614"/>
      <c r="AJ9" s="614"/>
      <c r="AK9" s="614"/>
      <c r="AL9" s="615">
        <v>1.2</v>
      </c>
      <c r="AM9" s="616"/>
      <c r="AN9" s="616"/>
      <c r="AO9" s="617"/>
      <c r="AP9" s="607" t="s">
        <v>230</v>
      </c>
      <c r="AQ9" s="608"/>
      <c r="AR9" s="608"/>
      <c r="AS9" s="608"/>
      <c r="AT9" s="608"/>
      <c r="AU9" s="608"/>
      <c r="AV9" s="608"/>
      <c r="AW9" s="608"/>
      <c r="AX9" s="608"/>
      <c r="AY9" s="608"/>
      <c r="AZ9" s="608"/>
      <c r="BA9" s="608"/>
      <c r="BB9" s="608"/>
      <c r="BC9" s="608"/>
      <c r="BD9" s="608"/>
      <c r="BE9" s="608"/>
      <c r="BF9" s="609"/>
      <c r="BG9" s="610">
        <v>18669829</v>
      </c>
      <c r="BH9" s="611"/>
      <c r="BI9" s="611"/>
      <c r="BJ9" s="611"/>
      <c r="BK9" s="611"/>
      <c r="BL9" s="611"/>
      <c r="BM9" s="611"/>
      <c r="BN9" s="612"/>
      <c r="BO9" s="613">
        <v>35.200000000000003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16235939</v>
      </c>
      <c r="CS9" s="611"/>
      <c r="CT9" s="611"/>
      <c r="CU9" s="611"/>
      <c r="CV9" s="611"/>
      <c r="CW9" s="611"/>
      <c r="CX9" s="611"/>
      <c r="CY9" s="612"/>
      <c r="CZ9" s="613">
        <v>12.9</v>
      </c>
      <c r="DA9" s="613"/>
      <c r="DB9" s="613"/>
      <c r="DC9" s="613"/>
      <c r="DD9" s="619">
        <v>5301331</v>
      </c>
      <c r="DE9" s="611"/>
      <c r="DF9" s="611"/>
      <c r="DG9" s="611"/>
      <c r="DH9" s="611"/>
      <c r="DI9" s="611"/>
      <c r="DJ9" s="611"/>
      <c r="DK9" s="611"/>
      <c r="DL9" s="611"/>
      <c r="DM9" s="611"/>
      <c r="DN9" s="611"/>
      <c r="DO9" s="611"/>
      <c r="DP9" s="612"/>
      <c r="DQ9" s="619">
        <v>10252787</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812785</v>
      </c>
      <c r="BH10" s="611"/>
      <c r="BI10" s="611"/>
      <c r="BJ10" s="611"/>
      <c r="BK10" s="611"/>
      <c r="BL10" s="611"/>
      <c r="BM10" s="611"/>
      <c r="BN10" s="612"/>
      <c r="BO10" s="613">
        <v>1.5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11500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1500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7732527</v>
      </c>
      <c r="S11" s="611"/>
      <c r="T11" s="611"/>
      <c r="U11" s="611"/>
      <c r="V11" s="611"/>
      <c r="W11" s="611"/>
      <c r="X11" s="611"/>
      <c r="Y11" s="612"/>
      <c r="Z11" s="615">
        <v>6.1</v>
      </c>
      <c r="AA11" s="616"/>
      <c r="AB11" s="616"/>
      <c r="AC11" s="622"/>
      <c r="AD11" s="619">
        <v>7732527</v>
      </c>
      <c r="AE11" s="611"/>
      <c r="AF11" s="611"/>
      <c r="AG11" s="611"/>
      <c r="AH11" s="611"/>
      <c r="AI11" s="611"/>
      <c r="AJ11" s="611"/>
      <c r="AK11" s="612"/>
      <c r="AL11" s="615">
        <v>11.5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2197923</v>
      </c>
      <c r="BH11" s="611"/>
      <c r="BI11" s="611"/>
      <c r="BJ11" s="611"/>
      <c r="BK11" s="611"/>
      <c r="BL11" s="611"/>
      <c r="BM11" s="611"/>
      <c r="BN11" s="612"/>
      <c r="BO11" s="613">
        <v>4.0999999999999996</v>
      </c>
      <c r="BP11" s="613"/>
      <c r="BQ11" s="613"/>
      <c r="BR11" s="613"/>
      <c r="BS11" s="614">
        <v>472853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305896</v>
      </c>
      <c r="CS11" s="611"/>
      <c r="CT11" s="611"/>
      <c r="CU11" s="611"/>
      <c r="CV11" s="611"/>
      <c r="CW11" s="611"/>
      <c r="CX11" s="611"/>
      <c r="CY11" s="612"/>
      <c r="CZ11" s="613">
        <v>0.2</v>
      </c>
      <c r="DA11" s="613"/>
      <c r="DB11" s="613"/>
      <c r="DC11" s="613"/>
      <c r="DD11" s="619">
        <v>68643</v>
      </c>
      <c r="DE11" s="611"/>
      <c r="DF11" s="611"/>
      <c r="DG11" s="611"/>
      <c r="DH11" s="611"/>
      <c r="DI11" s="611"/>
      <c r="DJ11" s="611"/>
      <c r="DK11" s="611"/>
      <c r="DL11" s="611"/>
      <c r="DM11" s="611"/>
      <c r="DN11" s="611"/>
      <c r="DO11" s="611"/>
      <c r="DP11" s="612"/>
      <c r="DQ11" s="619">
        <v>277256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31171</v>
      </c>
      <c r="S12" s="611"/>
      <c r="T12" s="611"/>
      <c r="U12" s="611"/>
      <c r="V12" s="611"/>
      <c r="W12" s="611"/>
      <c r="X12" s="611"/>
      <c r="Y12" s="612"/>
      <c r="Z12" s="613">
        <v>0</v>
      </c>
      <c r="AA12" s="613"/>
      <c r="AB12" s="613"/>
      <c r="AC12" s="613"/>
      <c r="AD12" s="614">
        <v>31171</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22102770</v>
      </c>
      <c r="BH12" s="611"/>
      <c r="BI12" s="611"/>
      <c r="BJ12" s="611"/>
      <c r="BK12" s="611"/>
      <c r="BL12" s="611"/>
      <c r="BM12" s="611"/>
      <c r="BN12" s="612"/>
      <c r="BO12" s="613">
        <v>41.7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5336709</v>
      </c>
      <c r="CS12" s="611"/>
      <c r="CT12" s="611"/>
      <c r="CU12" s="611"/>
      <c r="CV12" s="611"/>
      <c r="CW12" s="611"/>
      <c r="CX12" s="611"/>
      <c r="CY12" s="612"/>
      <c r="CZ12" s="613">
        <v>4.2</v>
      </c>
      <c r="DA12" s="613"/>
      <c r="DB12" s="613"/>
      <c r="DC12" s="613"/>
      <c r="DD12" s="619">
        <v>40097</v>
      </c>
      <c r="DE12" s="611"/>
      <c r="DF12" s="611"/>
      <c r="DG12" s="611"/>
      <c r="DH12" s="611"/>
      <c r="DI12" s="611"/>
      <c r="DJ12" s="611"/>
      <c r="DK12" s="611"/>
      <c r="DL12" s="611"/>
      <c r="DM12" s="611"/>
      <c r="DN12" s="611"/>
      <c r="DO12" s="611"/>
      <c r="DP12" s="612"/>
      <c r="DQ12" s="619">
        <v>4481091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10336</v>
      </c>
      <c r="S13" s="611"/>
      <c r="T13" s="611"/>
      <c r="U13" s="611"/>
      <c r="V13" s="611"/>
      <c r="W13" s="611"/>
      <c r="X13" s="611"/>
      <c r="Y13" s="612"/>
      <c r="Z13" s="613">
        <v>0</v>
      </c>
      <c r="AA13" s="613"/>
      <c r="AB13" s="613"/>
      <c r="AC13" s="613"/>
      <c r="AD13" s="614">
        <v>10336</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21916882</v>
      </c>
      <c r="BH13" s="611"/>
      <c r="BI13" s="611"/>
      <c r="BJ13" s="611"/>
      <c r="BK13" s="611"/>
      <c r="BL13" s="611"/>
      <c r="BM13" s="611"/>
      <c r="BN13" s="612"/>
      <c r="BO13" s="613">
        <v>41.3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9722598</v>
      </c>
      <c r="CS13" s="611"/>
      <c r="CT13" s="611"/>
      <c r="CU13" s="611"/>
      <c r="CV13" s="611"/>
      <c r="CW13" s="611"/>
      <c r="CX13" s="611"/>
      <c r="CY13" s="612"/>
      <c r="CZ13" s="613">
        <v>7.7</v>
      </c>
      <c r="DA13" s="613"/>
      <c r="DB13" s="613"/>
      <c r="DC13" s="613"/>
      <c r="DD13" s="619">
        <v>5107776</v>
      </c>
      <c r="DE13" s="611"/>
      <c r="DF13" s="611"/>
      <c r="DG13" s="611"/>
      <c r="DH13" s="611"/>
      <c r="DI13" s="611"/>
      <c r="DJ13" s="611"/>
      <c r="DK13" s="611"/>
      <c r="DL13" s="611"/>
      <c r="DM13" s="611"/>
      <c r="DN13" s="611"/>
      <c r="DO13" s="611"/>
      <c r="DP13" s="612"/>
      <c r="DQ13" s="619">
        <v>6395235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717114</v>
      </c>
      <c r="BH14" s="611"/>
      <c r="BI14" s="611"/>
      <c r="BJ14" s="611"/>
      <c r="BK14" s="611"/>
      <c r="BL14" s="611"/>
      <c r="BM14" s="611"/>
      <c r="BN14" s="612"/>
      <c r="BO14" s="613">
        <v>1.4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3283992</v>
      </c>
      <c r="CS14" s="611"/>
      <c r="CT14" s="611"/>
      <c r="CU14" s="611"/>
      <c r="CV14" s="611"/>
      <c r="CW14" s="611"/>
      <c r="CX14" s="611"/>
      <c r="CY14" s="612"/>
      <c r="CZ14" s="613">
        <v>2.6</v>
      </c>
      <c r="DA14" s="613"/>
      <c r="DB14" s="613"/>
      <c r="DC14" s="613"/>
      <c r="DD14" s="619">
        <v>342186</v>
      </c>
      <c r="DE14" s="611"/>
      <c r="DF14" s="611"/>
      <c r="DG14" s="611"/>
      <c r="DH14" s="611"/>
      <c r="DI14" s="611"/>
      <c r="DJ14" s="611"/>
      <c r="DK14" s="611"/>
      <c r="DL14" s="611"/>
      <c r="DM14" s="611"/>
      <c r="DN14" s="611"/>
      <c r="DO14" s="611"/>
      <c r="DP14" s="612"/>
      <c r="DQ14" s="619">
        <v>3063546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201520</v>
      </c>
      <c r="S15" s="611"/>
      <c r="T15" s="611"/>
      <c r="U15" s="611"/>
      <c r="V15" s="611"/>
      <c r="W15" s="611"/>
      <c r="X15" s="611"/>
      <c r="Y15" s="612"/>
      <c r="Z15" s="613">
        <v>0.2</v>
      </c>
      <c r="AA15" s="613"/>
      <c r="AB15" s="613"/>
      <c r="AC15" s="613"/>
      <c r="AD15" s="614">
        <v>201520</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1820098</v>
      </c>
      <c r="BH15" s="611"/>
      <c r="BI15" s="611"/>
      <c r="BJ15" s="611"/>
      <c r="BK15" s="611"/>
      <c r="BL15" s="611"/>
      <c r="BM15" s="611"/>
      <c r="BN15" s="612"/>
      <c r="BO15" s="613">
        <v>3.4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15705686</v>
      </c>
      <c r="CS15" s="611"/>
      <c r="CT15" s="611"/>
      <c r="CU15" s="611"/>
      <c r="CV15" s="611"/>
      <c r="CW15" s="611"/>
      <c r="CX15" s="611"/>
      <c r="CY15" s="612"/>
      <c r="CZ15" s="613">
        <v>12.5</v>
      </c>
      <c r="DA15" s="613"/>
      <c r="DB15" s="613"/>
      <c r="DC15" s="613"/>
      <c r="DD15" s="619">
        <v>4227939</v>
      </c>
      <c r="DE15" s="611"/>
      <c r="DF15" s="611"/>
      <c r="DG15" s="611"/>
      <c r="DH15" s="611"/>
      <c r="DI15" s="611"/>
      <c r="DJ15" s="611"/>
      <c r="DK15" s="611"/>
      <c r="DL15" s="611"/>
      <c r="DM15" s="611"/>
      <c r="DN15" s="611"/>
      <c r="DO15" s="611"/>
      <c r="DP15" s="612"/>
      <c r="DQ15" s="619">
        <v>9826487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1121273</v>
      </c>
      <c r="S16" s="611"/>
      <c r="T16" s="611"/>
      <c r="U16" s="611"/>
      <c r="V16" s="611"/>
      <c r="W16" s="611"/>
      <c r="X16" s="611"/>
      <c r="Y16" s="612"/>
      <c r="Z16" s="613">
        <v>0.9</v>
      </c>
      <c r="AA16" s="613"/>
      <c r="AB16" s="613"/>
      <c r="AC16" s="613"/>
      <c r="AD16" s="614">
        <v>1121273</v>
      </c>
      <c r="AE16" s="614"/>
      <c r="AF16" s="614"/>
      <c r="AG16" s="614"/>
      <c r="AH16" s="614"/>
      <c r="AI16" s="614"/>
      <c r="AJ16" s="614"/>
      <c r="AK16" s="614"/>
      <c r="AL16" s="615">
        <v>1.7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4000</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4000</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1876598</v>
      </c>
      <c r="S17" s="611"/>
      <c r="T17" s="611"/>
      <c r="U17" s="611"/>
      <c r="V17" s="611"/>
      <c r="W17" s="611"/>
      <c r="X17" s="611"/>
      <c r="Y17" s="612"/>
      <c r="Z17" s="613">
        <v>1.5</v>
      </c>
      <c r="AA17" s="613"/>
      <c r="AB17" s="613"/>
      <c r="AC17" s="613"/>
      <c r="AD17" s="614">
        <v>1876598</v>
      </c>
      <c r="AE17" s="614"/>
      <c r="AF17" s="614"/>
      <c r="AG17" s="614"/>
      <c r="AH17" s="614"/>
      <c r="AI17" s="614"/>
      <c r="AJ17" s="614"/>
      <c r="AK17" s="614"/>
      <c r="AL17" s="615">
        <v>2.8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7790999</v>
      </c>
      <c r="CS17" s="611"/>
      <c r="CT17" s="611"/>
      <c r="CU17" s="611"/>
      <c r="CV17" s="611"/>
      <c r="CW17" s="611"/>
      <c r="CX17" s="611"/>
      <c r="CY17" s="612"/>
      <c r="CZ17" s="613">
        <v>6.2</v>
      </c>
      <c r="DA17" s="613"/>
      <c r="DB17" s="613"/>
      <c r="DC17" s="613"/>
      <c r="DD17" s="619" t="s">
        <v>122</v>
      </c>
      <c r="DE17" s="611"/>
      <c r="DF17" s="611"/>
      <c r="DG17" s="611"/>
      <c r="DH17" s="611"/>
      <c r="DI17" s="611"/>
      <c r="DJ17" s="611"/>
      <c r="DK17" s="611"/>
      <c r="DL17" s="611"/>
      <c r="DM17" s="611"/>
      <c r="DN17" s="611"/>
      <c r="DO17" s="611"/>
      <c r="DP17" s="612"/>
      <c r="DQ17" s="619">
        <v>7724118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372190</v>
      </c>
      <c r="S18" s="611"/>
      <c r="T18" s="611"/>
      <c r="U18" s="611"/>
      <c r="V18" s="611"/>
      <c r="W18" s="611"/>
      <c r="X18" s="611"/>
      <c r="Y18" s="612"/>
      <c r="Z18" s="613">
        <v>0.3</v>
      </c>
      <c r="AA18" s="613"/>
      <c r="AB18" s="613"/>
      <c r="AC18" s="613"/>
      <c r="AD18" s="614">
        <v>372190</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1467547</v>
      </c>
      <c r="S19" s="611"/>
      <c r="T19" s="611"/>
      <c r="U19" s="611"/>
      <c r="V19" s="611"/>
      <c r="W19" s="611"/>
      <c r="X19" s="611"/>
      <c r="Y19" s="612"/>
      <c r="Z19" s="613">
        <v>1.2</v>
      </c>
      <c r="AA19" s="613"/>
      <c r="AB19" s="613"/>
      <c r="AC19" s="613"/>
      <c r="AD19" s="614">
        <v>1467547</v>
      </c>
      <c r="AE19" s="614"/>
      <c r="AF19" s="614"/>
      <c r="AG19" s="614"/>
      <c r="AH19" s="614"/>
      <c r="AI19" s="614"/>
      <c r="AJ19" s="614"/>
      <c r="AK19" s="614"/>
      <c r="AL19" s="615">
        <v>2.2000000000000002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6238557</v>
      </c>
      <c r="BH19" s="611"/>
      <c r="BI19" s="611"/>
      <c r="BJ19" s="611"/>
      <c r="BK19" s="611"/>
      <c r="BL19" s="611"/>
      <c r="BM19" s="611"/>
      <c r="BN19" s="612"/>
      <c r="BO19" s="613">
        <v>11.8</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36861</v>
      </c>
      <c r="S20" s="611"/>
      <c r="T20" s="611"/>
      <c r="U20" s="611"/>
      <c r="V20" s="611"/>
      <c r="W20" s="611"/>
      <c r="X20" s="611"/>
      <c r="Y20" s="612"/>
      <c r="Z20" s="613">
        <v>0</v>
      </c>
      <c r="AA20" s="613"/>
      <c r="AB20" s="613"/>
      <c r="AC20" s="613"/>
      <c r="AD20" s="614">
        <v>36861</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6238557</v>
      </c>
      <c r="BH20" s="611"/>
      <c r="BI20" s="611"/>
      <c r="BJ20" s="611"/>
      <c r="BK20" s="611"/>
      <c r="BL20" s="611"/>
      <c r="BM20" s="611"/>
      <c r="BN20" s="612"/>
      <c r="BO20" s="613">
        <v>11.8</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125697306</v>
      </c>
      <c r="CS20" s="611"/>
      <c r="CT20" s="611"/>
      <c r="CU20" s="611"/>
      <c r="CV20" s="611"/>
      <c r="CW20" s="611"/>
      <c r="CX20" s="611"/>
      <c r="CY20" s="612"/>
      <c r="CZ20" s="613">
        <v>100</v>
      </c>
      <c r="DA20" s="613"/>
      <c r="DB20" s="613"/>
      <c r="DC20" s="613"/>
      <c r="DD20" s="619">
        <v>16984631</v>
      </c>
      <c r="DE20" s="611"/>
      <c r="DF20" s="611"/>
      <c r="DG20" s="611"/>
      <c r="DH20" s="611"/>
      <c r="DI20" s="611"/>
      <c r="DJ20" s="611"/>
      <c r="DK20" s="611"/>
      <c r="DL20" s="611"/>
      <c r="DM20" s="611"/>
      <c r="DN20" s="611"/>
      <c r="DO20" s="611"/>
      <c r="DP20" s="612"/>
      <c r="DQ20" s="619">
        <v>81599460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4499525</v>
      </c>
      <c r="S21" s="611"/>
      <c r="T21" s="611"/>
      <c r="U21" s="611"/>
      <c r="V21" s="611"/>
      <c r="W21" s="611"/>
      <c r="X21" s="611"/>
      <c r="Y21" s="612"/>
      <c r="Z21" s="613">
        <v>3.6</v>
      </c>
      <c r="AA21" s="613"/>
      <c r="AB21" s="613"/>
      <c r="AC21" s="613"/>
      <c r="AD21" s="614">
        <v>4175881</v>
      </c>
      <c r="AE21" s="614"/>
      <c r="AF21" s="614"/>
      <c r="AG21" s="614"/>
      <c r="AH21" s="614"/>
      <c r="AI21" s="614"/>
      <c r="AJ21" s="614"/>
      <c r="AK21" s="614"/>
      <c r="AL21" s="615">
        <v>6.2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4175881</v>
      </c>
      <c r="S22" s="611"/>
      <c r="T22" s="611"/>
      <c r="U22" s="611"/>
      <c r="V22" s="611"/>
      <c r="W22" s="611"/>
      <c r="X22" s="611"/>
      <c r="Y22" s="612"/>
      <c r="Z22" s="613">
        <v>3.3</v>
      </c>
      <c r="AA22" s="613"/>
      <c r="AB22" s="613"/>
      <c r="AC22" s="613"/>
      <c r="AD22" s="614">
        <v>4175881</v>
      </c>
      <c r="AE22" s="614"/>
      <c r="AF22" s="614"/>
      <c r="AG22" s="614"/>
      <c r="AH22" s="614"/>
      <c r="AI22" s="614"/>
      <c r="AJ22" s="614"/>
      <c r="AK22" s="614"/>
      <c r="AL22" s="615">
        <v>6.2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1891950</v>
      </c>
      <c r="BH22" s="611"/>
      <c r="BI22" s="611"/>
      <c r="BJ22" s="611"/>
      <c r="BK22" s="611"/>
      <c r="BL22" s="611"/>
      <c r="BM22" s="611"/>
      <c r="BN22" s="612"/>
      <c r="BO22" s="613">
        <v>3.6</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323644</v>
      </c>
      <c r="S23" s="611"/>
      <c r="T23" s="611"/>
      <c r="U23" s="611"/>
      <c r="V23" s="611"/>
      <c r="W23" s="611"/>
      <c r="X23" s="611"/>
      <c r="Y23" s="612"/>
      <c r="Z23" s="613">
        <v>0.3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4346607</v>
      </c>
      <c r="BH23" s="611"/>
      <c r="BI23" s="611"/>
      <c r="BJ23" s="611"/>
      <c r="BK23" s="611"/>
      <c r="BL23" s="611"/>
      <c r="BM23" s="611"/>
      <c r="BN23" s="612"/>
      <c r="BO23" s="613">
        <v>8.1999999999999993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65097388</v>
      </c>
      <c r="CS24" s="600"/>
      <c r="CT24" s="600"/>
      <c r="CU24" s="600"/>
      <c r="CV24" s="600"/>
      <c r="CW24" s="600"/>
      <c r="CX24" s="600"/>
      <c r="CY24" s="601"/>
      <c r="CZ24" s="604">
        <v>51.8</v>
      </c>
      <c r="DA24" s="605"/>
      <c r="DB24" s="605"/>
      <c r="DC24" s="621"/>
      <c r="DD24" s="645">
        <v>41386838</v>
      </c>
      <c r="DE24" s="600"/>
      <c r="DF24" s="600"/>
      <c r="DG24" s="600"/>
      <c r="DH24" s="600"/>
      <c r="DI24" s="600"/>
      <c r="DJ24" s="600"/>
      <c r="DK24" s="601"/>
      <c r="DL24" s="645">
        <v>37040828</v>
      </c>
      <c r="DM24" s="600"/>
      <c r="DN24" s="600"/>
      <c r="DO24" s="600"/>
      <c r="DP24" s="600"/>
      <c r="DQ24" s="600"/>
      <c r="DR24" s="600"/>
      <c r="DS24" s="600"/>
      <c r="DT24" s="600"/>
      <c r="DU24" s="600"/>
      <c r="DV24" s="601"/>
      <c r="DW24" s="604">
        <v>54.9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70672432</v>
      </c>
      <c r="S25" s="611"/>
      <c r="T25" s="611"/>
      <c r="U25" s="611"/>
      <c r="V25" s="611"/>
      <c r="W25" s="611"/>
      <c r="X25" s="611"/>
      <c r="Y25" s="612"/>
      <c r="Z25" s="613">
        <v>55.8</v>
      </c>
      <c r="AA25" s="613"/>
      <c r="AB25" s="613"/>
      <c r="AC25" s="613"/>
      <c r="AD25" s="614">
        <v>66002181</v>
      </c>
      <c r="AE25" s="614"/>
      <c r="AF25" s="614"/>
      <c r="AG25" s="614"/>
      <c r="AH25" s="614"/>
      <c r="AI25" s="614"/>
      <c r="AJ25" s="614"/>
      <c r="AK25" s="614"/>
      <c r="AL25" s="615">
        <v>98.3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18797037</v>
      </c>
      <c r="CS25" s="642"/>
      <c r="CT25" s="642"/>
      <c r="CU25" s="642"/>
      <c r="CV25" s="642"/>
      <c r="CW25" s="642"/>
      <c r="CX25" s="642"/>
      <c r="CY25" s="643"/>
      <c r="CZ25" s="615">
        <v>15</v>
      </c>
      <c r="DA25" s="640"/>
      <c r="DB25" s="640"/>
      <c r="DC25" s="644"/>
      <c r="DD25" s="619">
        <v>17391816</v>
      </c>
      <c r="DE25" s="642"/>
      <c r="DF25" s="642"/>
      <c r="DG25" s="642"/>
      <c r="DH25" s="642"/>
      <c r="DI25" s="642"/>
      <c r="DJ25" s="642"/>
      <c r="DK25" s="643"/>
      <c r="DL25" s="619">
        <v>17118516</v>
      </c>
      <c r="DM25" s="642"/>
      <c r="DN25" s="642"/>
      <c r="DO25" s="642"/>
      <c r="DP25" s="642"/>
      <c r="DQ25" s="642"/>
      <c r="DR25" s="642"/>
      <c r="DS25" s="642"/>
      <c r="DT25" s="642"/>
      <c r="DU25" s="642"/>
      <c r="DV25" s="643"/>
      <c r="DW25" s="615">
        <v>25.4</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41202</v>
      </c>
      <c r="S26" s="611"/>
      <c r="T26" s="611"/>
      <c r="U26" s="611"/>
      <c r="V26" s="611"/>
      <c r="W26" s="611"/>
      <c r="X26" s="611"/>
      <c r="Y26" s="612"/>
      <c r="Z26" s="613">
        <v>0</v>
      </c>
      <c r="AA26" s="613"/>
      <c r="AB26" s="613"/>
      <c r="AC26" s="613"/>
      <c r="AD26" s="614">
        <v>41202</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13154100</v>
      </c>
      <c r="CS26" s="611"/>
      <c r="CT26" s="611"/>
      <c r="CU26" s="611"/>
      <c r="CV26" s="611"/>
      <c r="CW26" s="611"/>
      <c r="CX26" s="611"/>
      <c r="CY26" s="612"/>
      <c r="CZ26" s="615">
        <v>10.5</v>
      </c>
      <c r="DA26" s="640"/>
      <c r="DB26" s="640"/>
      <c r="DC26" s="644"/>
      <c r="DD26" s="619">
        <v>11998606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404943</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53051920</v>
      </c>
      <c r="BH27" s="611"/>
      <c r="BI27" s="611"/>
      <c r="BJ27" s="611"/>
      <c r="BK27" s="611"/>
      <c r="BL27" s="611"/>
      <c r="BM27" s="611"/>
      <c r="BN27" s="612"/>
      <c r="BO27" s="613">
        <v>100</v>
      </c>
      <c r="BP27" s="613"/>
      <c r="BQ27" s="613"/>
      <c r="BR27" s="613"/>
      <c r="BS27" s="614">
        <v>472853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38509352</v>
      </c>
      <c r="CS27" s="642"/>
      <c r="CT27" s="642"/>
      <c r="CU27" s="642"/>
      <c r="CV27" s="642"/>
      <c r="CW27" s="642"/>
      <c r="CX27" s="642"/>
      <c r="CY27" s="643"/>
      <c r="CZ27" s="615">
        <v>30.6</v>
      </c>
      <c r="DA27" s="640"/>
      <c r="DB27" s="640"/>
      <c r="DC27" s="644"/>
      <c r="DD27" s="619">
        <v>16270904</v>
      </c>
      <c r="DE27" s="642"/>
      <c r="DF27" s="642"/>
      <c r="DG27" s="642"/>
      <c r="DH27" s="642"/>
      <c r="DI27" s="642"/>
      <c r="DJ27" s="642"/>
      <c r="DK27" s="643"/>
      <c r="DL27" s="619">
        <v>12198194</v>
      </c>
      <c r="DM27" s="642"/>
      <c r="DN27" s="642"/>
      <c r="DO27" s="642"/>
      <c r="DP27" s="642"/>
      <c r="DQ27" s="642"/>
      <c r="DR27" s="642"/>
      <c r="DS27" s="642"/>
      <c r="DT27" s="642"/>
      <c r="DU27" s="642"/>
      <c r="DV27" s="643"/>
      <c r="DW27" s="615">
        <v>18.100000000000001</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1136396</v>
      </c>
      <c r="S28" s="611"/>
      <c r="T28" s="611"/>
      <c r="U28" s="611"/>
      <c r="V28" s="611"/>
      <c r="W28" s="611"/>
      <c r="X28" s="611"/>
      <c r="Y28" s="612"/>
      <c r="Z28" s="613">
        <v>0.9</v>
      </c>
      <c r="AA28" s="613"/>
      <c r="AB28" s="613"/>
      <c r="AC28" s="613"/>
      <c r="AD28" s="614">
        <v>238133</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7790999</v>
      </c>
      <c r="CS28" s="611"/>
      <c r="CT28" s="611"/>
      <c r="CU28" s="611"/>
      <c r="CV28" s="611"/>
      <c r="CW28" s="611"/>
      <c r="CX28" s="611"/>
      <c r="CY28" s="612"/>
      <c r="CZ28" s="615">
        <v>6.2</v>
      </c>
      <c r="DA28" s="640"/>
      <c r="DB28" s="640"/>
      <c r="DC28" s="644"/>
      <c r="DD28" s="619">
        <v>7724118</v>
      </c>
      <c r="DE28" s="611"/>
      <c r="DF28" s="611"/>
      <c r="DG28" s="611"/>
      <c r="DH28" s="611"/>
      <c r="DI28" s="611"/>
      <c r="DJ28" s="611"/>
      <c r="DK28" s="612"/>
      <c r="DL28" s="619">
        <v>7724118</v>
      </c>
      <c r="DM28" s="611"/>
      <c r="DN28" s="611"/>
      <c r="DO28" s="611"/>
      <c r="DP28" s="611"/>
      <c r="DQ28" s="611"/>
      <c r="DR28" s="611"/>
      <c r="DS28" s="611"/>
      <c r="DT28" s="611"/>
      <c r="DU28" s="611"/>
      <c r="DV28" s="612"/>
      <c r="DW28" s="615">
        <v>11.4</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782793</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7789209</v>
      </c>
      <c r="CS29" s="642"/>
      <c r="CT29" s="642"/>
      <c r="CU29" s="642"/>
      <c r="CV29" s="642"/>
      <c r="CW29" s="642"/>
      <c r="CX29" s="642"/>
      <c r="CY29" s="643"/>
      <c r="CZ29" s="615">
        <v>6.2</v>
      </c>
      <c r="DA29" s="640"/>
      <c r="DB29" s="640"/>
      <c r="DC29" s="644"/>
      <c r="DD29" s="619">
        <v>7722328</v>
      </c>
      <c r="DE29" s="642"/>
      <c r="DF29" s="642"/>
      <c r="DG29" s="642"/>
      <c r="DH29" s="642"/>
      <c r="DI29" s="642"/>
      <c r="DJ29" s="642"/>
      <c r="DK29" s="643"/>
      <c r="DL29" s="619">
        <v>7722328</v>
      </c>
      <c r="DM29" s="642"/>
      <c r="DN29" s="642"/>
      <c r="DO29" s="642"/>
      <c r="DP29" s="642"/>
      <c r="DQ29" s="642"/>
      <c r="DR29" s="642"/>
      <c r="DS29" s="642"/>
      <c r="DT29" s="642"/>
      <c r="DU29" s="642"/>
      <c r="DV29" s="643"/>
      <c r="DW29" s="615">
        <v>11.4</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24066084</v>
      </c>
      <c r="S30" s="611"/>
      <c r="T30" s="611"/>
      <c r="U30" s="611"/>
      <c r="V30" s="611"/>
      <c r="W30" s="611"/>
      <c r="X30" s="611"/>
      <c r="Y30" s="612"/>
      <c r="Z30" s="613">
        <v>19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7398609</v>
      </c>
      <c r="CS30" s="611"/>
      <c r="CT30" s="611"/>
      <c r="CU30" s="611"/>
      <c r="CV30" s="611"/>
      <c r="CW30" s="611"/>
      <c r="CX30" s="611"/>
      <c r="CY30" s="612"/>
      <c r="CZ30" s="615">
        <v>5.9</v>
      </c>
      <c r="DA30" s="640"/>
      <c r="DB30" s="640"/>
      <c r="DC30" s="644"/>
      <c r="DD30" s="619">
        <v>7331728</v>
      </c>
      <c r="DE30" s="611"/>
      <c r="DF30" s="611"/>
      <c r="DG30" s="611"/>
      <c r="DH30" s="611"/>
      <c r="DI30" s="611"/>
      <c r="DJ30" s="611"/>
      <c r="DK30" s="612"/>
      <c r="DL30" s="619">
        <v>7331728</v>
      </c>
      <c r="DM30" s="611"/>
      <c r="DN30" s="611"/>
      <c r="DO30" s="611"/>
      <c r="DP30" s="611"/>
      <c r="DQ30" s="611"/>
      <c r="DR30" s="611"/>
      <c r="DS30" s="611"/>
      <c r="DT30" s="611"/>
      <c r="DU30" s="611"/>
      <c r="DV30" s="612"/>
      <c r="DW30" s="615">
        <v>10.9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148377</v>
      </c>
      <c r="S31" s="611"/>
      <c r="T31" s="611"/>
      <c r="U31" s="611"/>
      <c r="V31" s="611"/>
      <c r="W31" s="611"/>
      <c r="X31" s="611"/>
      <c r="Y31" s="612"/>
      <c r="Z31" s="613">
        <v>0.1</v>
      </c>
      <c r="AA31" s="613"/>
      <c r="AB31" s="613"/>
      <c r="AC31" s="613"/>
      <c r="AD31" s="614">
        <v>148377</v>
      </c>
      <c r="AE31" s="614"/>
      <c r="AF31" s="614"/>
      <c r="AG31" s="614"/>
      <c r="AH31" s="614"/>
      <c r="AI31" s="614"/>
      <c r="AJ31" s="614"/>
      <c r="AK31" s="614"/>
      <c r="AL31" s="615">
        <v>0.2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99.4</v>
      </c>
      <c r="BH31" s="654"/>
      <c r="BI31" s="654"/>
      <c r="BJ31" s="654"/>
      <c r="BK31" s="654"/>
      <c r="BL31" s="654"/>
      <c r="BM31" s="605">
        <v>98.1</v>
      </c>
      <c r="BN31" s="654"/>
      <c r="BO31" s="654"/>
      <c r="BP31" s="654"/>
      <c r="BQ31" s="655"/>
      <c r="BR31" s="666">
        <v>99.3</v>
      </c>
      <c r="BS31" s="654"/>
      <c r="BT31" s="654"/>
      <c r="BU31" s="654"/>
      <c r="BV31" s="654"/>
      <c r="BW31" s="654"/>
      <c r="BX31" s="605">
        <v>98.1</v>
      </c>
      <c r="BY31" s="654"/>
      <c r="BZ31" s="654"/>
      <c r="CA31" s="654"/>
      <c r="CB31" s="655"/>
      <c r="CD31" s="648"/>
      <c r="CE31" s="649"/>
      <c r="CF31" s="607" t="s">
        <v>300</v>
      </c>
      <c r="CG31" s="608"/>
      <c r="CH31" s="608"/>
      <c r="CI31" s="608"/>
      <c r="CJ31" s="608"/>
      <c r="CK31" s="608"/>
      <c r="CL31" s="608"/>
      <c r="CM31" s="608"/>
      <c r="CN31" s="608"/>
      <c r="CO31" s="608"/>
      <c r="CP31" s="608"/>
      <c r="CQ31" s="609"/>
      <c r="CR31" s="610">
        <v>390600</v>
      </c>
      <c r="CS31" s="642"/>
      <c r="CT31" s="642"/>
      <c r="CU31" s="642"/>
      <c r="CV31" s="642"/>
      <c r="CW31" s="642"/>
      <c r="CX31" s="642"/>
      <c r="CY31" s="643"/>
      <c r="CZ31" s="615">
        <v>0.3</v>
      </c>
      <c r="DA31" s="640"/>
      <c r="DB31" s="640"/>
      <c r="DC31" s="644"/>
      <c r="DD31" s="619">
        <v>390600</v>
      </c>
      <c r="DE31" s="642"/>
      <c r="DF31" s="642"/>
      <c r="DG31" s="642"/>
      <c r="DH31" s="642"/>
      <c r="DI31" s="642"/>
      <c r="DJ31" s="642"/>
      <c r="DK31" s="643"/>
      <c r="DL31" s="619">
        <v>390600</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8693178</v>
      </c>
      <c r="S32" s="611"/>
      <c r="T32" s="611"/>
      <c r="U32" s="611"/>
      <c r="V32" s="611"/>
      <c r="W32" s="611"/>
      <c r="X32" s="611"/>
      <c r="Y32" s="612"/>
      <c r="Z32" s="613">
        <v>6.9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2"/>
      <c r="BI32" s="642"/>
      <c r="BJ32" s="642"/>
      <c r="BK32" s="642"/>
      <c r="BL32" s="642"/>
      <c r="BM32" s="616">
        <v>96.9</v>
      </c>
      <c r="BN32" s="642"/>
      <c r="BO32" s="642"/>
      <c r="BP32" s="642"/>
      <c r="BQ32" s="665"/>
      <c r="BR32" s="667">
        <v>99</v>
      </c>
      <c r="BS32" s="642"/>
      <c r="BT32" s="642"/>
      <c r="BU32" s="642"/>
      <c r="BV32" s="642"/>
      <c r="BW32" s="642"/>
      <c r="BX32" s="616">
        <v>97</v>
      </c>
      <c r="BY32" s="642"/>
      <c r="BZ32" s="642"/>
      <c r="CA32" s="642"/>
      <c r="CB32" s="665"/>
      <c r="CD32" s="650"/>
      <c r="CE32" s="651"/>
      <c r="CF32" s="607" t="s">
        <v>304</v>
      </c>
      <c r="CG32" s="608"/>
      <c r="CH32" s="608"/>
      <c r="CI32" s="608"/>
      <c r="CJ32" s="608"/>
      <c r="CK32" s="608"/>
      <c r="CL32" s="608"/>
      <c r="CM32" s="608"/>
      <c r="CN32" s="608"/>
      <c r="CO32" s="608"/>
      <c r="CP32" s="608"/>
      <c r="CQ32" s="609"/>
      <c r="CR32" s="610">
        <v>1790</v>
      </c>
      <c r="CS32" s="611"/>
      <c r="CT32" s="611"/>
      <c r="CU32" s="611"/>
      <c r="CV32" s="611"/>
      <c r="CW32" s="611"/>
      <c r="CX32" s="611"/>
      <c r="CY32" s="612"/>
      <c r="CZ32" s="615">
        <v>0</v>
      </c>
      <c r="DA32" s="640"/>
      <c r="DB32" s="640"/>
      <c r="DC32" s="644"/>
      <c r="DD32" s="619">
        <v>1790</v>
      </c>
      <c r="DE32" s="611"/>
      <c r="DF32" s="611"/>
      <c r="DG32" s="611"/>
      <c r="DH32" s="611"/>
      <c r="DI32" s="611"/>
      <c r="DJ32" s="611"/>
      <c r="DK32" s="612"/>
      <c r="DL32" s="619">
        <v>1790</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832723</v>
      </c>
      <c r="S33" s="611"/>
      <c r="T33" s="611"/>
      <c r="U33" s="611"/>
      <c r="V33" s="611"/>
      <c r="W33" s="611"/>
      <c r="X33" s="611"/>
      <c r="Y33" s="612"/>
      <c r="Z33" s="613">
        <v>0.7</v>
      </c>
      <c r="AA33" s="613"/>
      <c r="AB33" s="613"/>
      <c r="AC33" s="613"/>
      <c r="AD33" s="614">
        <v>153238</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98.8</v>
      </c>
      <c r="BN33" s="669"/>
      <c r="BO33" s="669"/>
      <c r="BP33" s="669"/>
      <c r="BQ33" s="671"/>
      <c r="BR33" s="668">
        <v>99.6</v>
      </c>
      <c r="BS33" s="669"/>
      <c r="BT33" s="669"/>
      <c r="BU33" s="669"/>
      <c r="BV33" s="669"/>
      <c r="BW33" s="669"/>
      <c r="BX33" s="670">
        <v>98.9</v>
      </c>
      <c r="BY33" s="669"/>
      <c r="BZ33" s="669"/>
      <c r="CA33" s="669"/>
      <c r="CB33" s="671"/>
      <c r="CD33" s="607" t="s">
        <v>307</v>
      </c>
      <c r="CE33" s="608"/>
      <c r="CF33" s="608"/>
      <c r="CG33" s="608"/>
      <c r="CH33" s="608"/>
      <c r="CI33" s="608"/>
      <c r="CJ33" s="608"/>
      <c r="CK33" s="608"/>
      <c r="CL33" s="608"/>
      <c r="CM33" s="608"/>
      <c r="CN33" s="608"/>
      <c r="CO33" s="608"/>
      <c r="CP33" s="608"/>
      <c r="CQ33" s="609"/>
      <c r="CR33" s="610">
        <v>43611287</v>
      </c>
      <c r="CS33" s="642"/>
      <c r="CT33" s="642"/>
      <c r="CU33" s="642"/>
      <c r="CV33" s="642"/>
      <c r="CW33" s="642"/>
      <c r="CX33" s="642"/>
      <c r="CY33" s="643"/>
      <c r="CZ33" s="615">
        <v>34.700000000000003</v>
      </c>
      <c r="DA33" s="640"/>
      <c r="DB33" s="640"/>
      <c r="DC33" s="644"/>
      <c r="DD33" s="619">
        <v>35978085</v>
      </c>
      <c r="DE33" s="642"/>
      <c r="DF33" s="642"/>
      <c r="DG33" s="642"/>
      <c r="DH33" s="642"/>
      <c r="DI33" s="642"/>
      <c r="DJ33" s="642"/>
      <c r="DK33" s="643"/>
      <c r="DL33" s="619">
        <v>29214172</v>
      </c>
      <c r="DM33" s="642"/>
      <c r="DN33" s="642"/>
      <c r="DO33" s="642"/>
      <c r="DP33" s="642"/>
      <c r="DQ33" s="642"/>
      <c r="DR33" s="642"/>
      <c r="DS33" s="642"/>
      <c r="DT33" s="642"/>
      <c r="DU33" s="642"/>
      <c r="DV33" s="643"/>
      <c r="DW33" s="615">
        <v>43.3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574934</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17434862</v>
      </c>
      <c r="CS34" s="611"/>
      <c r="CT34" s="611"/>
      <c r="CU34" s="611"/>
      <c r="CV34" s="611"/>
      <c r="CW34" s="611"/>
      <c r="CX34" s="611"/>
      <c r="CY34" s="612"/>
      <c r="CZ34" s="615">
        <v>13.9</v>
      </c>
      <c r="DA34" s="640"/>
      <c r="DB34" s="640"/>
      <c r="DC34" s="644"/>
      <c r="DD34" s="619">
        <v>13593753</v>
      </c>
      <c r="DE34" s="611"/>
      <c r="DF34" s="611"/>
      <c r="DG34" s="611"/>
      <c r="DH34" s="611"/>
      <c r="DI34" s="611"/>
      <c r="DJ34" s="611"/>
      <c r="DK34" s="612"/>
      <c r="DL34" s="619">
        <v>12805298</v>
      </c>
      <c r="DM34" s="611"/>
      <c r="DN34" s="611"/>
      <c r="DO34" s="611"/>
      <c r="DP34" s="611"/>
      <c r="DQ34" s="611"/>
      <c r="DR34" s="611"/>
      <c r="DS34" s="611"/>
      <c r="DT34" s="611"/>
      <c r="DU34" s="611"/>
      <c r="DV34" s="612"/>
      <c r="DW34" s="615">
        <v>19</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2765109</v>
      </c>
      <c r="S35" s="611"/>
      <c r="T35" s="611"/>
      <c r="U35" s="611"/>
      <c r="V35" s="611"/>
      <c r="W35" s="611"/>
      <c r="X35" s="611"/>
      <c r="Y35" s="612"/>
      <c r="Z35" s="613">
        <v>2.2000000000000002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2025738</v>
      </c>
      <c r="CS35" s="642"/>
      <c r="CT35" s="642"/>
      <c r="CU35" s="642"/>
      <c r="CV35" s="642"/>
      <c r="CW35" s="642"/>
      <c r="CX35" s="642"/>
      <c r="CY35" s="643"/>
      <c r="CZ35" s="615">
        <v>1.6</v>
      </c>
      <c r="DA35" s="640"/>
      <c r="DB35" s="640"/>
      <c r="DC35" s="644"/>
      <c r="DD35" s="619">
        <v>1951690</v>
      </c>
      <c r="DE35" s="642"/>
      <c r="DF35" s="642"/>
      <c r="DG35" s="642"/>
      <c r="DH35" s="642"/>
      <c r="DI35" s="642"/>
      <c r="DJ35" s="642"/>
      <c r="DK35" s="643"/>
      <c r="DL35" s="619">
        <v>1951217</v>
      </c>
      <c r="DM35" s="642"/>
      <c r="DN35" s="642"/>
      <c r="DO35" s="642"/>
      <c r="DP35" s="642"/>
      <c r="DQ35" s="642"/>
      <c r="DR35" s="642"/>
      <c r="DS35" s="642"/>
      <c r="DT35" s="642"/>
      <c r="DU35" s="642"/>
      <c r="DV35" s="643"/>
      <c r="DW35" s="615">
        <v>2.9</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388930</v>
      </c>
      <c r="S36" s="611"/>
      <c r="T36" s="611"/>
      <c r="U36" s="611"/>
      <c r="V36" s="611"/>
      <c r="W36" s="611"/>
      <c r="X36" s="611"/>
      <c r="Y36" s="612"/>
      <c r="Z36" s="613">
        <v>0.3</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13467268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t="s">
        <v>122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11426296</v>
      </c>
      <c r="CS36" s="611"/>
      <c r="CT36" s="611"/>
      <c r="CU36" s="611"/>
      <c r="CV36" s="611"/>
      <c r="CW36" s="611"/>
      <c r="CX36" s="611"/>
      <c r="CY36" s="612"/>
      <c r="CZ36" s="615">
        <v>9.1</v>
      </c>
      <c r="DA36" s="640"/>
      <c r="DB36" s="640"/>
      <c r="DC36" s="644"/>
      <c r="DD36" s="619">
        <v>10944999</v>
      </c>
      <c r="DE36" s="611"/>
      <c r="DF36" s="611"/>
      <c r="DG36" s="611"/>
      <c r="DH36" s="611"/>
      <c r="DI36" s="611"/>
      <c r="DJ36" s="611"/>
      <c r="DK36" s="612"/>
      <c r="DL36" s="619">
        <v>6550869</v>
      </c>
      <c r="DM36" s="611"/>
      <c r="DN36" s="611"/>
      <c r="DO36" s="611"/>
      <c r="DP36" s="611"/>
      <c r="DQ36" s="611"/>
      <c r="DR36" s="611"/>
      <c r="DS36" s="611"/>
      <c r="DT36" s="611"/>
      <c r="DU36" s="611"/>
      <c r="DV36" s="612"/>
      <c r="DW36" s="615">
        <v>9.6999999999999993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7139874</v>
      </c>
      <c r="S37" s="611"/>
      <c r="T37" s="611"/>
      <c r="U37" s="611"/>
      <c r="V37" s="611"/>
      <c r="W37" s="611"/>
      <c r="X37" s="611"/>
      <c r="Y37" s="612"/>
      <c r="Z37" s="613">
        <v>5.6</v>
      </c>
      <c r="AA37" s="613"/>
      <c r="AB37" s="613"/>
      <c r="AC37" s="613"/>
      <c r="AD37" s="614">
        <v>535355</v>
      </c>
      <c r="AE37" s="614"/>
      <c r="AF37" s="614"/>
      <c r="AG37" s="614"/>
      <c r="AH37" s="614"/>
      <c r="AI37" s="614"/>
      <c r="AJ37" s="614"/>
      <c r="AK37" s="614"/>
      <c r="AL37" s="615">
        <v>0.8</v>
      </c>
      <c r="AM37" s="616"/>
      <c r="AN37" s="616"/>
      <c r="AO37" s="617"/>
      <c r="AQ37" s="673" t="s">
        <v>319</v>
      </c>
      <c r="AR37" s="674"/>
      <c r="AS37" s="674"/>
      <c r="AT37" s="674"/>
      <c r="AU37" s="674"/>
      <c r="AV37" s="674"/>
      <c r="AW37" s="674"/>
      <c r="AX37" s="674"/>
      <c r="AY37" s="675"/>
      <c r="AZ37" s="610">
        <v>1601442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-566169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319744</v>
      </c>
      <c r="CS37" s="642"/>
      <c r="CT37" s="642"/>
      <c r="CU37" s="642"/>
      <c r="CV37" s="642"/>
      <c r="CW37" s="642"/>
      <c r="CX37" s="642"/>
      <c r="CY37" s="643"/>
      <c r="CZ37" s="615">
        <v>0.3</v>
      </c>
      <c r="DA37" s="640"/>
      <c r="DB37" s="640"/>
      <c r="DC37" s="644"/>
      <c r="DD37" s="619">
        <v>319744</v>
      </c>
      <c r="DE37" s="642"/>
      <c r="DF37" s="642"/>
      <c r="DG37" s="642"/>
      <c r="DH37" s="642"/>
      <c r="DI37" s="642"/>
      <c r="DJ37" s="642"/>
      <c r="DK37" s="643"/>
      <c r="DL37" s="619">
        <v>319744</v>
      </c>
      <c r="DM37" s="642"/>
      <c r="DN37" s="642"/>
      <c r="DO37" s="642"/>
      <c r="DP37" s="642"/>
      <c r="DQ37" s="642"/>
      <c r="DR37" s="642"/>
      <c r="DS37" s="642"/>
      <c r="DT37" s="642"/>
      <c r="DU37" s="642"/>
      <c r="DV37" s="643"/>
      <c r="DW37" s="615">
        <v>0.5</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8966100</v>
      </c>
      <c r="S38" s="611"/>
      <c r="T38" s="611"/>
      <c r="U38" s="611"/>
      <c r="V38" s="611"/>
      <c r="W38" s="611"/>
      <c r="X38" s="611"/>
      <c r="Y38" s="612"/>
      <c r="Z38" s="613">
        <v>7.1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1594789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31960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10252258</v>
      </c>
      <c r="CS38" s="611"/>
      <c r="CT38" s="611"/>
      <c r="CU38" s="611"/>
      <c r="CV38" s="611"/>
      <c r="CW38" s="611"/>
      <c r="CX38" s="611"/>
      <c r="CY38" s="612"/>
      <c r="CZ38" s="615">
        <v>8.1999999999999993</v>
      </c>
      <c r="DA38" s="640"/>
      <c r="DB38" s="640"/>
      <c r="DC38" s="644"/>
      <c r="DD38" s="619">
        <v>8425783</v>
      </c>
      <c r="DE38" s="611"/>
      <c r="DF38" s="611"/>
      <c r="DG38" s="611"/>
      <c r="DH38" s="611"/>
      <c r="DI38" s="611"/>
      <c r="DJ38" s="611"/>
      <c r="DK38" s="612"/>
      <c r="DL38" s="619">
        <v>7733760</v>
      </c>
      <c r="DM38" s="611"/>
      <c r="DN38" s="611"/>
      <c r="DO38" s="611"/>
      <c r="DP38" s="611"/>
      <c r="DQ38" s="611"/>
      <c r="DR38" s="611"/>
      <c r="DS38" s="611"/>
      <c r="DT38" s="611"/>
      <c r="DU38" s="611"/>
      <c r="DV38" s="612"/>
      <c r="DW38" s="615">
        <v>11.5</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18779</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46170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1194409</v>
      </c>
      <c r="CS39" s="642"/>
      <c r="CT39" s="642"/>
      <c r="CU39" s="642"/>
      <c r="CV39" s="642"/>
      <c r="CW39" s="642"/>
      <c r="CX39" s="642"/>
      <c r="CY39" s="643"/>
      <c r="CZ39" s="615">
        <v>1</v>
      </c>
      <c r="DA39" s="640"/>
      <c r="DB39" s="640"/>
      <c r="DC39" s="644"/>
      <c r="DD39" s="619">
        <v>594136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352400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2952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1277724</v>
      </c>
      <c r="CS40" s="611"/>
      <c r="CT40" s="611"/>
      <c r="CU40" s="611"/>
      <c r="CV40" s="611"/>
      <c r="CW40" s="611"/>
      <c r="CX40" s="611"/>
      <c r="CY40" s="612"/>
      <c r="CZ40" s="615">
        <v>1</v>
      </c>
      <c r="DA40" s="640"/>
      <c r="DB40" s="640"/>
      <c r="DC40" s="644"/>
      <c r="DD40" s="619">
        <v>467724</v>
      </c>
      <c r="DE40" s="611"/>
      <c r="DF40" s="611"/>
      <c r="DG40" s="611"/>
      <c r="DH40" s="611"/>
      <c r="DI40" s="611"/>
      <c r="DJ40" s="611"/>
      <c r="DK40" s="612"/>
      <c r="DL40" s="619">
        <v>173028</v>
      </c>
      <c r="DM40" s="611"/>
      <c r="DN40" s="611"/>
      <c r="DO40" s="611"/>
      <c r="DP40" s="611"/>
      <c r="DQ40" s="611"/>
      <c r="DR40" s="611"/>
      <c r="DS40" s="611"/>
      <c r="DT40" s="611"/>
      <c r="DU40" s="611"/>
      <c r="DV40" s="612"/>
      <c r="DW40" s="615">
        <v>0.3</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126613075</v>
      </c>
      <c r="S41" s="683"/>
      <c r="T41" s="683"/>
      <c r="U41" s="683"/>
      <c r="V41" s="683"/>
      <c r="W41" s="683"/>
      <c r="X41" s="683"/>
      <c r="Y41" s="687"/>
      <c r="Z41" s="688">
        <v>100</v>
      </c>
      <c r="AA41" s="688"/>
      <c r="AB41" s="688"/>
      <c r="AC41" s="688"/>
      <c r="AD41" s="689">
        <v>67118486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2298999</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7950307</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341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16988631</v>
      </c>
      <c r="CS42" s="642"/>
      <c r="CT42" s="642"/>
      <c r="CU42" s="642"/>
      <c r="CV42" s="642"/>
      <c r="CW42" s="642"/>
      <c r="CX42" s="642"/>
      <c r="CY42" s="643"/>
      <c r="CZ42" s="615">
        <v>13.5</v>
      </c>
      <c r="DA42" s="640"/>
      <c r="DB42" s="640"/>
      <c r="DC42" s="644"/>
      <c r="DD42" s="619">
        <v>4234537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593669</v>
      </c>
      <c r="CS43" s="642"/>
      <c r="CT43" s="642"/>
      <c r="CU43" s="642"/>
      <c r="CV43" s="642"/>
      <c r="CW43" s="642"/>
      <c r="CX43" s="642"/>
      <c r="CY43" s="643"/>
      <c r="CZ43" s="615">
        <v>0.5</v>
      </c>
      <c r="DA43" s="640"/>
      <c r="DB43" s="640"/>
      <c r="DC43" s="644"/>
      <c r="DD43" s="619">
        <v>593510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16984631</v>
      </c>
      <c r="CS44" s="611"/>
      <c r="CT44" s="611"/>
      <c r="CU44" s="611"/>
      <c r="CV44" s="611"/>
      <c r="CW44" s="611"/>
      <c r="CX44" s="611"/>
      <c r="CY44" s="612"/>
      <c r="CZ44" s="615">
        <v>13.5</v>
      </c>
      <c r="DA44" s="616"/>
      <c r="DB44" s="616"/>
      <c r="DC44" s="622"/>
      <c r="DD44" s="619">
        <v>4230537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3942007</v>
      </c>
      <c r="CS45" s="642"/>
      <c r="CT45" s="642"/>
      <c r="CU45" s="642"/>
      <c r="CV45" s="642"/>
      <c r="CW45" s="642"/>
      <c r="CX45" s="642"/>
      <c r="CY45" s="643"/>
      <c r="CZ45" s="615">
        <v>3.1</v>
      </c>
      <c r="DA45" s="640"/>
      <c r="DB45" s="640"/>
      <c r="DC45" s="644"/>
      <c r="DD45" s="619">
        <v>186473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12303850</v>
      </c>
      <c r="CS46" s="611"/>
      <c r="CT46" s="611"/>
      <c r="CU46" s="611"/>
      <c r="CV46" s="611"/>
      <c r="CW46" s="611"/>
      <c r="CX46" s="611"/>
      <c r="CY46" s="612"/>
      <c r="CZ46" s="615">
        <v>9.8000000000000007</v>
      </c>
      <c r="DA46" s="616"/>
      <c r="DB46" s="616"/>
      <c r="DC46" s="622"/>
      <c r="DD46" s="619">
        <v>3664190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4000</v>
      </c>
      <c r="CS47" s="642"/>
      <c r="CT47" s="642"/>
      <c r="CU47" s="642"/>
      <c r="CV47" s="642"/>
      <c r="CW47" s="642"/>
      <c r="CX47" s="642"/>
      <c r="CY47" s="643"/>
      <c r="CZ47" s="615">
        <v>0</v>
      </c>
      <c r="DA47" s="640"/>
      <c r="DB47" s="640"/>
      <c r="DC47" s="644"/>
      <c r="DD47" s="619">
        <v>4000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125697306</v>
      </c>
      <c r="CS49" s="669"/>
      <c r="CT49" s="669"/>
      <c r="CU49" s="669"/>
      <c r="CV49" s="669"/>
      <c r="CW49" s="669"/>
      <c r="CX49" s="669"/>
      <c r="CY49" s="698"/>
      <c r="CZ49" s="690">
        <v>100</v>
      </c>
      <c r="DA49" s="699"/>
      <c r="DB49" s="699"/>
      <c r="DC49" s="700"/>
      <c r="DD49" s="701">
        <v>81599460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jh7xb36zTnqRVKp7+JQ4hO0ocI2dYgmkjJptd5wBmYn6PzX33/KDwF9GRC1UOEZU1T2/rMR6UHgnFMLB93P6Q==" saltValue="iHPAq4bCzqhO9kvsgAkK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ageMargins left="0.59055118110236227" right="0" top="0.59055118110236227" bottom="0.59055118110236227" header="0.39370078740157483" footer="0.39370078740157483"/>
  <pageSetup paperSize="9" scale="5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126533</v>
      </c>
      <c r="R7" s="740"/>
      <c r="S7" s="740"/>
      <c r="T7" s="740"/>
      <c r="U7" s="740"/>
      <c r="V7" s="740">
        <v>125617</v>
      </c>
      <c r="W7" s="740"/>
      <c r="X7" s="740"/>
      <c r="Y7" s="740"/>
      <c r="Z7" s="740"/>
      <c r="AA7" s="740">
        <v>916</v>
      </c>
      <c r="AB7" s="740"/>
      <c r="AC7" s="740"/>
      <c r="AD7" s="740"/>
      <c r="AE7" s="741"/>
      <c r="AF7" s="742">
        <v>348</v>
      </c>
      <c r="AG7" s="743"/>
      <c r="AH7" s="743"/>
      <c r="AI7" s="743"/>
      <c r="AJ7" s="744"/>
      <c r="AK7" s="745">
        <v>2682</v>
      </c>
      <c r="AL7" s="746"/>
      <c r="AM7" s="746"/>
      <c r="AN7" s="746"/>
      <c r="AO7" s="746"/>
      <c r="AP7" s="746">
        <v>86773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557</v>
      </c>
      <c r="BT7" s="734"/>
      <c r="BU7" s="734"/>
      <c r="BV7" s="734"/>
      <c r="BW7" s="734"/>
      <c r="BX7" s="734"/>
      <c r="BY7" s="734"/>
      <c r="BZ7" s="734"/>
      <c r="CA7" s="734"/>
      <c r="CB7" s="734"/>
      <c r="CC7" s="734"/>
      <c r="CD7" s="734"/>
      <c r="CE7" s="734"/>
      <c r="CF7" s="734"/>
      <c r="CG7" s="749"/>
      <c r="CH7" s="730">
        <v>0</v>
      </c>
      <c r="CI7" s="731"/>
      <c r="CJ7" s="731"/>
      <c r="CK7" s="731"/>
      <c r="CL7" s="732"/>
      <c r="CM7" s="730">
        <v>183</v>
      </c>
      <c r="CN7" s="731"/>
      <c r="CO7" s="731"/>
      <c r="CP7" s="731"/>
      <c r="CQ7" s="732"/>
      <c r="CR7" s="730">
        <v>100</v>
      </c>
      <c r="CS7" s="731"/>
      <c r="CT7" s="731"/>
      <c r="CU7" s="731"/>
      <c r="CV7" s="732"/>
      <c r="CW7" s="730">
        <v>241</v>
      </c>
      <c r="CX7" s="731"/>
      <c r="CY7" s="731"/>
      <c r="CZ7" s="731"/>
      <c r="DA7" s="732"/>
      <c r="DB7" s="730" t="s">
        <v>554</v>
      </c>
      <c r="DC7" s="731"/>
      <c r="DD7" s="731"/>
      <c r="DE7" s="731"/>
      <c r="DF7" s="732"/>
      <c r="DG7" s="730" t="s">
        <v>554</v>
      </c>
      <c r="DH7" s="731"/>
      <c r="DI7" s="731"/>
      <c r="DJ7" s="731"/>
      <c r="DK7" s="732"/>
      <c r="DL7" s="730" t="s">
        <v>554</v>
      </c>
      <c r="DM7" s="731"/>
      <c r="DN7" s="731"/>
      <c r="DO7" s="731"/>
      <c r="DP7" s="732"/>
      <c r="DQ7" s="730" t="s">
        <v>554</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81</v>
      </c>
      <c r="R8" s="771"/>
      <c r="S8" s="771"/>
      <c r="T8" s="771"/>
      <c r="U8" s="771"/>
      <c r="V8" s="771">
        <v>81</v>
      </c>
      <c r="W8" s="771"/>
      <c r="X8" s="771"/>
      <c r="Y8" s="771"/>
      <c r="Z8" s="771"/>
      <c r="AA8" s="771" t="s">
        <v>553</v>
      </c>
      <c r="AB8" s="771"/>
      <c r="AC8" s="771"/>
      <c r="AD8" s="771"/>
      <c r="AE8" s="772"/>
      <c r="AF8" s="773" t="s">
        <v>122</v>
      </c>
      <c r="AG8" s="774"/>
      <c r="AH8" s="774"/>
      <c r="AI8" s="774"/>
      <c r="AJ8" s="775"/>
      <c r="AK8" s="756">
        <v>80</v>
      </c>
      <c r="AL8" s="757"/>
      <c r="AM8" s="757"/>
      <c r="AN8" s="757"/>
      <c r="AO8" s="757"/>
      <c r="AP8" s="757">
        <v>162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558</v>
      </c>
      <c r="BT8" s="761"/>
      <c r="BU8" s="761"/>
      <c r="BV8" s="761"/>
      <c r="BW8" s="761"/>
      <c r="BX8" s="761"/>
      <c r="BY8" s="761"/>
      <c r="BZ8" s="761"/>
      <c r="CA8" s="761"/>
      <c r="CB8" s="761"/>
      <c r="CC8" s="761"/>
      <c r="CD8" s="761"/>
      <c r="CE8" s="761"/>
      <c r="CF8" s="761"/>
      <c r="CG8" s="762"/>
      <c r="CH8" s="763">
        <v>15</v>
      </c>
      <c r="CI8" s="764"/>
      <c r="CJ8" s="764"/>
      <c r="CK8" s="764"/>
      <c r="CL8" s="765"/>
      <c r="CM8" s="763">
        <v>98</v>
      </c>
      <c r="CN8" s="764"/>
      <c r="CO8" s="764"/>
      <c r="CP8" s="764"/>
      <c r="CQ8" s="765"/>
      <c r="CR8" s="763">
        <v>10</v>
      </c>
      <c r="CS8" s="764"/>
      <c r="CT8" s="764"/>
      <c r="CU8" s="764"/>
      <c r="CV8" s="765"/>
      <c r="CW8" s="763">
        <v>80</v>
      </c>
      <c r="CX8" s="764"/>
      <c r="CY8" s="764"/>
      <c r="CZ8" s="764"/>
      <c r="DA8" s="765"/>
      <c r="DB8" s="763">
        <v>880</v>
      </c>
      <c r="DC8" s="764"/>
      <c r="DD8" s="764"/>
      <c r="DE8" s="764"/>
      <c r="DF8" s="765"/>
      <c r="DG8" s="763">
        <v>430</v>
      </c>
      <c r="DH8" s="764"/>
      <c r="DI8" s="764"/>
      <c r="DJ8" s="764"/>
      <c r="DK8" s="765"/>
      <c r="DL8" s="763" t="s">
        <v>492</v>
      </c>
      <c r="DM8" s="764"/>
      <c r="DN8" s="764"/>
      <c r="DO8" s="764"/>
      <c r="DP8" s="765"/>
      <c r="DQ8" s="763">
        <v>381</v>
      </c>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18</v>
      </c>
      <c r="R9" s="771"/>
      <c r="S9" s="771"/>
      <c r="T9" s="771"/>
      <c r="U9" s="771"/>
      <c r="V9" s="771">
        <v>18</v>
      </c>
      <c r="W9" s="771"/>
      <c r="X9" s="771"/>
      <c r="Y9" s="771"/>
      <c r="Z9" s="771"/>
      <c r="AA9" s="771" t="s">
        <v>553</v>
      </c>
      <c r="AB9" s="771"/>
      <c r="AC9" s="771"/>
      <c r="AD9" s="771"/>
      <c r="AE9" s="772"/>
      <c r="AF9" s="773" t="s">
        <v>122</v>
      </c>
      <c r="AG9" s="774"/>
      <c r="AH9" s="774"/>
      <c r="AI9" s="774"/>
      <c r="AJ9" s="775"/>
      <c r="AK9" s="756">
        <v>16</v>
      </c>
      <c r="AL9" s="757"/>
      <c r="AM9" s="757"/>
      <c r="AN9" s="757"/>
      <c r="AO9" s="757"/>
      <c r="AP9" s="757" t="s">
        <v>553</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559</v>
      </c>
      <c r="BT9" s="761"/>
      <c r="BU9" s="761"/>
      <c r="BV9" s="761"/>
      <c r="BW9" s="761"/>
      <c r="BX9" s="761"/>
      <c r="BY9" s="761"/>
      <c r="BZ9" s="761"/>
      <c r="CA9" s="761"/>
      <c r="CB9" s="761"/>
      <c r="CC9" s="761"/>
      <c r="CD9" s="761"/>
      <c r="CE9" s="761"/>
      <c r="CF9" s="761"/>
      <c r="CG9" s="762"/>
      <c r="CH9" s="763">
        <v>7</v>
      </c>
      <c r="CI9" s="764"/>
      <c r="CJ9" s="764"/>
      <c r="CK9" s="764"/>
      <c r="CL9" s="765"/>
      <c r="CM9" s="763">
        <v>36</v>
      </c>
      <c r="CN9" s="764"/>
      <c r="CO9" s="764"/>
      <c r="CP9" s="764"/>
      <c r="CQ9" s="765"/>
      <c r="CR9" s="763">
        <v>10</v>
      </c>
      <c r="CS9" s="764"/>
      <c r="CT9" s="764"/>
      <c r="CU9" s="764"/>
      <c r="CV9" s="765"/>
      <c r="CW9" s="763">
        <v>94</v>
      </c>
      <c r="CX9" s="764"/>
      <c r="CY9" s="764"/>
      <c r="CZ9" s="764"/>
      <c r="DA9" s="765"/>
      <c r="DB9" s="763" t="s">
        <v>554</v>
      </c>
      <c r="DC9" s="764"/>
      <c r="DD9" s="764"/>
      <c r="DE9" s="764"/>
      <c r="DF9" s="765"/>
      <c r="DG9" s="763" t="s">
        <v>492</v>
      </c>
      <c r="DH9" s="764"/>
      <c r="DI9" s="764"/>
      <c r="DJ9" s="764"/>
      <c r="DK9" s="765"/>
      <c r="DL9" s="763" t="s">
        <v>492</v>
      </c>
      <c r="DM9" s="764"/>
      <c r="DN9" s="764"/>
      <c r="DO9" s="764"/>
      <c r="DP9" s="765"/>
      <c r="DQ9" s="763" t="s">
        <v>492</v>
      </c>
      <c r="DR9" s="764"/>
      <c r="DS9" s="764"/>
      <c r="DT9" s="764"/>
      <c r="DU9" s="765"/>
      <c r="DV9" s="760"/>
      <c r="DW9" s="761"/>
      <c r="DX9" s="761"/>
      <c r="DY9" s="761"/>
      <c r="DZ9" s="766"/>
      <c r="EA9" s="217"/>
    </row>
    <row r="10" spans="1:131" s="218" customFormat="1" ht="26.25" customHeight="1" x14ac:dyDescent="0.15">
      <c r="A10" s="221">
        <v>4</v>
      </c>
      <c r="B10" s="767" t="s">
        <v>377</v>
      </c>
      <c r="C10" s="768"/>
      <c r="D10" s="768"/>
      <c r="E10" s="768"/>
      <c r="F10" s="768"/>
      <c r="G10" s="768"/>
      <c r="H10" s="768"/>
      <c r="I10" s="768"/>
      <c r="J10" s="768"/>
      <c r="K10" s="768"/>
      <c r="L10" s="768"/>
      <c r="M10" s="768"/>
      <c r="N10" s="768"/>
      <c r="O10" s="768"/>
      <c r="P10" s="769"/>
      <c r="Q10" s="770">
        <v>172</v>
      </c>
      <c r="R10" s="771"/>
      <c r="S10" s="771"/>
      <c r="T10" s="771"/>
      <c r="U10" s="771"/>
      <c r="V10" s="771">
        <v>172</v>
      </c>
      <c r="W10" s="771"/>
      <c r="X10" s="771"/>
      <c r="Y10" s="771"/>
      <c r="Z10" s="771"/>
      <c r="AA10" s="771" t="s">
        <v>553</v>
      </c>
      <c r="AB10" s="771"/>
      <c r="AC10" s="771"/>
      <c r="AD10" s="771"/>
      <c r="AE10" s="772"/>
      <c r="AF10" s="773" t="s">
        <v>122</v>
      </c>
      <c r="AG10" s="774"/>
      <c r="AH10" s="774"/>
      <c r="AI10" s="774"/>
      <c r="AJ10" s="775"/>
      <c r="AK10" s="756">
        <v>76</v>
      </c>
      <c r="AL10" s="757"/>
      <c r="AM10" s="757"/>
      <c r="AN10" s="757"/>
      <c r="AO10" s="757"/>
      <c r="AP10" s="757" t="s">
        <v>553</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563</v>
      </c>
      <c r="BT10" s="761"/>
      <c r="BU10" s="761"/>
      <c r="BV10" s="761"/>
      <c r="BW10" s="761"/>
      <c r="BX10" s="761"/>
      <c r="BY10" s="761"/>
      <c r="BZ10" s="761"/>
      <c r="CA10" s="761"/>
      <c r="CB10" s="761"/>
      <c r="CC10" s="761"/>
      <c r="CD10" s="761"/>
      <c r="CE10" s="761"/>
      <c r="CF10" s="761"/>
      <c r="CG10" s="762"/>
      <c r="CH10" s="763">
        <v>0</v>
      </c>
      <c r="CI10" s="764"/>
      <c r="CJ10" s="764"/>
      <c r="CK10" s="764"/>
      <c r="CL10" s="765"/>
      <c r="CM10" s="763">
        <v>6</v>
      </c>
      <c r="CN10" s="764"/>
      <c r="CO10" s="764"/>
      <c r="CP10" s="764"/>
      <c r="CQ10" s="765"/>
      <c r="CR10" s="763">
        <v>3</v>
      </c>
      <c r="CS10" s="764"/>
      <c r="CT10" s="764"/>
      <c r="CU10" s="764"/>
      <c r="CV10" s="765"/>
      <c r="CW10" s="763">
        <v>721</v>
      </c>
      <c r="CX10" s="764"/>
      <c r="CY10" s="764"/>
      <c r="CZ10" s="764"/>
      <c r="DA10" s="765"/>
      <c r="DB10" s="763" t="s">
        <v>554</v>
      </c>
      <c r="DC10" s="764"/>
      <c r="DD10" s="764"/>
      <c r="DE10" s="764"/>
      <c r="DF10" s="765"/>
      <c r="DG10" s="763" t="s">
        <v>492</v>
      </c>
      <c r="DH10" s="764"/>
      <c r="DI10" s="764"/>
      <c r="DJ10" s="764"/>
      <c r="DK10" s="765"/>
      <c r="DL10" s="763" t="s">
        <v>492</v>
      </c>
      <c r="DM10" s="764"/>
      <c r="DN10" s="764"/>
      <c r="DO10" s="764"/>
      <c r="DP10" s="765"/>
      <c r="DQ10" s="763" t="s">
        <v>492</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560</v>
      </c>
      <c r="BT11" s="761"/>
      <c r="BU11" s="761"/>
      <c r="BV11" s="761"/>
      <c r="BW11" s="761"/>
      <c r="BX11" s="761"/>
      <c r="BY11" s="761"/>
      <c r="BZ11" s="761"/>
      <c r="CA11" s="761"/>
      <c r="CB11" s="761"/>
      <c r="CC11" s="761"/>
      <c r="CD11" s="761"/>
      <c r="CE11" s="761"/>
      <c r="CF11" s="761"/>
      <c r="CG11" s="762"/>
      <c r="CH11" s="763" t="s">
        <v>554</v>
      </c>
      <c r="CI11" s="764"/>
      <c r="CJ11" s="764"/>
      <c r="CK11" s="764"/>
      <c r="CL11" s="765"/>
      <c r="CM11" s="763">
        <v>10</v>
      </c>
      <c r="CN11" s="764"/>
      <c r="CO11" s="764"/>
      <c r="CP11" s="764"/>
      <c r="CQ11" s="765"/>
      <c r="CR11" s="763">
        <v>10</v>
      </c>
      <c r="CS11" s="764"/>
      <c r="CT11" s="764"/>
      <c r="CU11" s="764"/>
      <c r="CV11" s="765"/>
      <c r="CW11" s="763">
        <v>1050</v>
      </c>
      <c r="CX11" s="764"/>
      <c r="CY11" s="764"/>
      <c r="CZ11" s="764"/>
      <c r="DA11" s="765"/>
      <c r="DB11" s="763" t="s">
        <v>554</v>
      </c>
      <c r="DC11" s="764"/>
      <c r="DD11" s="764"/>
      <c r="DE11" s="764"/>
      <c r="DF11" s="765"/>
      <c r="DG11" s="763" t="s">
        <v>492</v>
      </c>
      <c r="DH11" s="764"/>
      <c r="DI11" s="764"/>
      <c r="DJ11" s="764"/>
      <c r="DK11" s="765"/>
      <c r="DL11" s="763" t="s">
        <v>492</v>
      </c>
      <c r="DM11" s="764"/>
      <c r="DN11" s="764"/>
      <c r="DO11" s="764"/>
      <c r="DP11" s="765"/>
      <c r="DQ11" s="763" t="s">
        <v>492</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561</v>
      </c>
      <c r="BT12" s="761"/>
      <c r="BU12" s="761"/>
      <c r="BV12" s="761"/>
      <c r="BW12" s="761"/>
      <c r="BX12" s="761"/>
      <c r="BY12" s="761"/>
      <c r="BZ12" s="761"/>
      <c r="CA12" s="761"/>
      <c r="CB12" s="761"/>
      <c r="CC12" s="761"/>
      <c r="CD12" s="761"/>
      <c r="CE12" s="761"/>
      <c r="CF12" s="761"/>
      <c r="CG12" s="762"/>
      <c r="CH12" s="763">
        <v>60</v>
      </c>
      <c r="CI12" s="764"/>
      <c r="CJ12" s="764"/>
      <c r="CK12" s="764"/>
      <c r="CL12" s="765"/>
      <c r="CM12" s="763">
        <v>672</v>
      </c>
      <c r="CN12" s="764"/>
      <c r="CO12" s="764"/>
      <c r="CP12" s="764"/>
      <c r="CQ12" s="765"/>
      <c r="CR12" s="763">
        <v>206</v>
      </c>
      <c r="CS12" s="764"/>
      <c r="CT12" s="764"/>
      <c r="CU12" s="764"/>
      <c r="CV12" s="765"/>
      <c r="CW12" s="763" t="s">
        <v>554</v>
      </c>
      <c r="CX12" s="764"/>
      <c r="CY12" s="764"/>
      <c r="CZ12" s="764"/>
      <c r="DA12" s="765"/>
      <c r="DB12" s="763">
        <v>727</v>
      </c>
      <c r="DC12" s="764"/>
      <c r="DD12" s="764"/>
      <c r="DE12" s="764"/>
      <c r="DF12" s="765"/>
      <c r="DG12" s="763" t="s">
        <v>492</v>
      </c>
      <c r="DH12" s="764"/>
      <c r="DI12" s="764"/>
      <c r="DJ12" s="764"/>
      <c r="DK12" s="765"/>
      <c r="DL12" s="763" t="s">
        <v>492</v>
      </c>
      <c r="DM12" s="764"/>
      <c r="DN12" s="764"/>
      <c r="DO12" s="764"/>
      <c r="DP12" s="765"/>
      <c r="DQ12" s="763" t="s">
        <v>492</v>
      </c>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562</v>
      </c>
      <c r="BT13" s="761"/>
      <c r="BU13" s="761"/>
      <c r="BV13" s="761"/>
      <c r="BW13" s="761"/>
      <c r="BX13" s="761"/>
      <c r="BY13" s="761"/>
      <c r="BZ13" s="761"/>
      <c r="CA13" s="761"/>
      <c r="CB13" s="761"/>
      <c r="CC13" s="761"/>
      <c r="CD13" s="761"/>
      <c r="CE13" s="761"/>
      <c r="CF13" s="761"/>
      <c r="CG13" s="762"/>
      <c r="CH13" s="763">
        <v>9</v>
      </c>
      <c r="CI13" s="764"/>
      <c r="CJ13" s="764"/>
      <c r="CK13" s="764"/>
      <c r="CL13" s="765"/>
      <c r="CM13" s="763">
        <v>71</v>
      </c>
      <c r="CN13" s="764"/>
      <c r="CO13" s="764"/>
      <c r="CP13" s="764"/>
      <c r="CQ13" s="765"/>
      <c r="CR13" s="763">
        <v>10</v>
      </c>
      <c r="CS13" s="764"/>
      <c r="CT13" s="764"/>
      <c r="CU13" s="764"/>
      <c r="CV13" s="765"/>
      <c r="CW13" s="763" t="s">
        <v>554</v>
      </c>
      <c r="CX13" s="764"/>
      <c r="CY13" s="764"/>
      <c r="CZ13" s="764"/>
      <c r="DA13" s="765"/>
      <c r="DB13" s="763" t="s">
        <v>554</v>
      </c>
      <c r="DC13" s="764"/>
      <c r="DD13" s="764"/>
      <c r="DE13" s="764"/>
      <c r="DF13" s="765"/>
      <c r="DG13" s="763" t="s">
        <v>492</v>
      </c>
      <c r="DH13" s="764"/>
      <c r="DI13" s="764"/>
      <c r="DJ13" s="764"/>
      <c r="DK13" s="765"/>
      <c r="DL13" s="763" t="s">
        <v>492</v>
      </c>
      <c r="DM13" s="764"/>
      <c r="DN13" s="764"/>
      <c r="DO13" s="764"/>
      <c r="DP13" s="765"/>
      <c r="DQ13" s="763" t="s">
        <v>492</v>
      </c>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379</v>
      </c>
      <c r="B23" s="776" t="s">
        <v>380</v>
      </c>
      <c r="C23" s="777"/>
      <c r="D23" s="777"/>
      <c r="E23" s="777"/>
      <c r="F23" s="777"/>
      <c r="G23" s="777"/>
      <c r="H23" s="777"/>
      <c r="I23" s="777"/>
      <c r="J23" s="777"/>
      <c r="K23" s="777"/>
      <c r="L23" s="777"/>
      <c r="M23" s="777"/>
      <c r="N23" s="777"/>
      <c r="O23" s="777"/>
      <c r="P23" s="778"/>
      <c r="Q23" s="779">
        <v>126698</v>
      </c>
      <c r="R23" s="780"/>
      <c r="S23" s="780"/>
      <c r="T23" s="780"/>
      <c r="U23" s="780"/>
      <c r="V23" s="780">
        <v>125782</v>
      </c>
      <c r="W23" s="780"/>
      <c r="X23" s="780"/>
      <c r="Y23" s="780"/>
      <c r="Z23" s="780"/>
      <c r="AA23" s="780">
        <v>916</v>
      </c>
      <c r="AB23" s="780"/>
      <c r="AC23" s="780"/>
      <c r="AD23" s="780"/>
      <c r="AE23" s="781"/>
      <c r="AF23" s="782">
        <v>348</v>
      </c>
      <c r="AG23" s="780"/>
      <c r="AH23" s="780"/>
      <c r="AI23" s="780"/>
      <c r="AJ23" s="783"/>
      <c r="AK23" s="784"/>
      <c r="AL23" s="785"/>
      <c r="AM23" s="785"/>
      <c r="AN23" s="785"/>
      <c r="AO23" s="785"/>
      <c r="AP23" s="780">
        <v>86934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391</v>
      </c>
      <c r="C28" s="737"/>
      <c r="D28" s="737"/>
      <c r="E28" s="737"/>
      <c r="F28" s="737"/>
      <c r="G28" s="737"/>
      <c r="H28" s="737"/>
      <c r="I28" s="737"/>
      <c r="J28" s="737"/>
      <c r="K28" s="737"/>
      <c r="L28" s="737"/>
      <c r="M28" s="737"/>
      <c r="N28" s="737"/>
      <c r="O28" s="737"/>
      <c r="P28" s="738"/>
      <c r="Q28" s="809">
        <v>23925</v>
      </c>
      <c r="R28" s="810"/>
      <c r="S28" s="810"/>
      <c r="T28" s="810"/>
      <c r="U28" s="810"/>
      <c r="V28" s="810">
        <v>23925</v>
      </c>
      <c r="W28" s="810"/>
      <c r="X28" s="810"/>
      <c r="Y28" s="810"/>
      <c r="Z28" s="810"/>
      <c r="AA28" s="810" t="s">
        <v>554</v>
      </c>
      <c r="AB28" s="810"/>
      <c r="AC28" s="810"/>
      <c r="AD28" s="810"/>
      <c r="AE28" s="811"/>
      <c r="AF28" s="812" t="s">
        <v>122</v>
      </c>
      <c r="AG28" s="810"/>
      <c r="AH28" s="810"/>
      <c r="AI28" s="810"/>
      <c r="AJ28" s="813"/>
      <c r="AK28" s="814">
        <v>2526</v>
      </c>
      <c r="AL28" s="815"/>
      <c r="AM28" s="815"/>
      <c r="AN28" s="815"/>
      <c r="AO28" s="815"/>
      <c r="AP28" s="815" t="s">
        <v>554</v>
      </c>
      <c r="AQ28" s="815"/>
      <c r="AR28" s="815"/>
      <c r="AS28" s="815"/>
      <c r="AT28" s="815"/>
      <c r="AU28" s="815" t="s">
        <v>554</v>
      </c>
      <c r="AV28" s="815"/>
      <c r="AW28" s="815"/>
      <c r="AX28" s="815"/>
      <c r="AY28" s="815"/>
      <c r="AZ28" s="816" t="s">
        <v>554</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392</v>
      </c>
      <c r="C29" s="768"/>
      <c r="D29" s="768"/>
      <c r="E29" s="768"/>
      <c r="F29" s="768"/>
      <c r="G29" s="768"/>
      <c r="H29" s="768"/>
      <c r="I29" s="768"/>
      <c r="J29" s="768"/>
      <c r="K29" s="768"/>
      <c r="L29" s="768"/>
      <c r="M29" s="768"/>
      <c r="N29" s="768"/>
      <c r="O29" s="768"/>
      <c r="P29" s="769"/>
      <c r="Q29" s="770">
        <v>6612</v>
      </c>
      <c r="R29" s="771"/>
      <c r="S29" s="771"/>
      <c r="T29" s="771"/>
      <c r="U29" s="771"/>
      <c r="V29" s="771">
        <v>6442</v>
      </c>
      <c r="W29" s="771"/>
      <c r="X29" s="771"/>
      <c r="Y29" s="771"/>
      <c r="Z29" s="771"/>
      <c r="AA29" s="771">
        <v>170</v>
      </c>
      <c r="AB29" s="771"/>
      <c r="AC29" s="771"/>
      <c r="AD29" s="771"/>
      <c r="AE29" s="772"/>
      <c r="AF29" s="773">
        <v>170</v>
      </c>
      <c r="AG29" s="774"/>
      <c r="AH29" s="774"/>
      <c r="AI29" s="774"/>
      <c r="AJ29" s="775"/>
      <c r="AK29" s="821">
        <v>994</v>
      </c>
      <c r="AL29" s="817"/>
      <c r="AM29" s="817"/>
      <c r="AN29" s="817"/>
      <c r="AO29" s="817"/>
      <c r="AP29" s="817" t="s">
        <v>492</v>
      </c>
      <c r="AQ29" s="817"/>
      <c r="AR29" s="817"/>
      <c r="AS29" s="817"/>
      <c r="AT29" s="817"/>
      <c r="AU29" s="817" t="s">
        <v>492</v>
      </c>
      <c r="AV29" s="817"/>
      <c r="AW29" s="817"/>
      <c r="AX29" s="817"/>
      <c r="AY29" s="817"/>
      <c r="AZ29" s="818" t="s">
        <v>492</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393</v>
      </c>
      <c r="C30" s="768"/>
      <c r="D30" s="768"/>
      <c r="E30" s="768"/>
      <c r="F30" s="768"/>
      <c r="G30" s="768"/>
      <c r="H30" s="768"/>
      <c r="I30" s="768"/>
      <c r="J30" s="768"/>
      <c r="K30" s="768"/>
      <c r="L30" s="768"/>
      <c r="M30" s="768"/>
      <c r="N30" s="768"/>
      <c r="O30" s="768"/>
      <c r="P30" s="769"/>
      <c r="Q30" s="770">
        <v>23848</v>
      </c>
      <c r="R30" s="771"/>
      <c r="S30" s="771"/>
      <c r="T30" s="771"/>
      <c r="U30" s="771"/>
      <c r="V30" s="771">
        <v>23839</v>
      </c>
      <c r="W30" s="771"/>
      <c r="X30" s="771"/>
      <c r="Y30" s="771"/>
      <c r="Z30" s="771"/>
      <c r="AA30" s="771">
        <v>9</v>
      </c>
      <c r="AB30" s="771"/>
      <c r="AC30" s="771"/>
      <c r="AD30" s="771"/>
      <c r="AE30" s="772"/>
      <c r="AF30" s="773">
        <v>9</v>
      </c>
      <c r="AG30" s="774"/>
      <c r="AH30" s="774"/>
      <c r="AI30" s="774"/>
      <c r="AJ30" s="775"/>
      <c r="AK30" s="821">
        <v>3684</v>
      </c>
      <c r="AL30" s="817"/>
      <c r="AM30" s="817"/>
      <c r="AN30" s="817"/>
      <c r="AO30" s="817"/>
      <c r="AP30" s="817" t="s">
        <v>492</v>
      </c>
      <c r="AQ30" s="817"/>
      <c r="AR30" s="817"/>
      <c r="AS30" s="817"/>
      <c r="AT30" s="817"/>
      <c r="AU30" s="817" t="s">
        <v>492</v>
      </c>
      <c r="AV30" s="817"/>
      <c r="AW30" s="817"/>
      <c r="AX30" s="817"/>
      <c r="AY30" s="817"/>
      <c r="AZ30" s="818" t="s">
        <v>492</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394</v>
      </c>
      <c r="C31" s="768"/>
      <c r="D31" s="768"/>
      <c r="E31" s="768"/>
      <c r="F31" s="768"/>
      <c r="G31" s="768"/>
      <c r="H31" s="768"/>
      <c r="I31" s="768"/>
      <c r="J31" s="768"/>
      <c r="K31" s="768"/>
      <c r="L31" s="768"/>
      <c r="M31" s="768"/>
      <c r="N31" s="768"/>
      <c r="O31" s="768"/>
      <c r="P31" s="769"/>
      <c r="Q31" s="770">
        <v>5392</v>
      </c>
      <c r="R31" s="771"/>
      <c r="S31" s="771"/>
      <c r="T31" s="771"/>
      <c r="U31" s="771"/>
      <c r="V31" s="771">
        <v>5207</v>
      </c>
      <c r="W31" s="771"/>
      <c r="X31" s="771"/>
      <c r="Y31" s="771"/>
      <c r="Z31" s="771"/>
      <c r="AA31" s="771">
        <v>184</v>
      </c>
      <c r="AB31" s="771"/>
      <c r="AC31" s="771"/>
      <c r="AD31" s="771"/>
      <c r="AE31" s="772"/>
      <c r="AF31" s="773">
        <v>5393</v>
      </c>
      <c r="AG31" s="774"/>
      <c r="AH31" s="774"/>
      <c r="AI31" s="774"/>
      <c r="AJ31" s="775"/>
      <c r="AK31" s="821">
        <v>19</v>
      </c>
      <c r="AL31" s="817"/>
      <c r="AM31" s="817"/>
      <c r="AN31" s="817"/>
      <c r="AO31" s="817"/>
      <c r="AP31" s="817">
        <v>750</v>
      </c>
      <c r="AQ31" s="817"/>
      <c r="AR31" s="817"/>
      <c r="AS31" s="817"/>
      <c r="AT31" s="817"/>
      <c r="AU31" s="817">
        <v>1</v>
      </c>
      <c r="AV31" s="817"/>
      <c r="AW31" s="817"/>
      <c r="AX31" s="817"/>
      <c r="AY31" s="817"/>
      <c r="AZ31" s="818" t="s">
        <v>554</v>
      </c>
      <c r="BA31" s="818"/>
      <c r="BB31" s="818"/>
      <c r="BC31" s="818"/>
      <c r="BD31" s="818"/>
      <c r="BE31" s="819" t="s">
        <v>395</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396</v>
      </c>
      <c r="C32" s="768"/>
      <c r="D32" s="768"/>
      <c r="E32" s="768"/>
      <c r="F32" s="768"/>
      <c r="G32" s="768"/>
      <c r="H32" s="768"/>
      <c r="I32" s="768"/>
      <c r="J32" s="768"/>
      <c r="K32" s="768"/>
      <c r="L32" s="768"/>
      <c r="M32" s="768"/>
      <c r="N32" s="768"/>
      <c r="O32" s="768"/>
      <c r="P32" s="769"/>
      <c r="Q32" s="770">
        <v>20261</v>
      </c>
      <c r="R32" s="771"/>
      <c r="S32" s="771"/>
      <c r="T32" s="771"/>
      <c r="U32" s="771"/>
      <c r="V32" s="771">
        <v>21258</v>
      </c>
      <c r="W32" s="771"/>
      <c r="X32" s="771"/>
      <c r="Y32" s="771"/>
      <c r="Z32" s="771"/>
      <c r="AA32" s="771">
        <v>-997</v>
      </c>
      <c r="AB32" s="771"/>
      <c r="AC32" s="771"/>
      <c r="AD32" s="771"/>
      <c r="AE32" s="772"/>
      <c r="AF32" s="773">
        <v>6740</v>
      </c>
      <c r="AG32" s="774"/>
      <c r="AH32" s="774"/>
      <c r="AI32" s="774"/>
      <c r="AJ32" s="775"/>
      <c r="AK32" s="821">
        <v>1601</v>
      </c>
      <c r="AL32" s="817"/>
      <c r="AM32" s="817"/>
      <c r="AN32" s="817"/>
      <c r="AO32" s="817"/>
      <c r="AP32" s="817">
        <v>4758</v>
      </c>
      <c r="AQ32" s="817"/>
      <c r="AR32" s="817"/>
      <c r="AS32" s="817"/>
      <c r="AT32" s="817"/>
      <c r="AU32" s="817">
        <v>3126</v>
      </c>
      <c r="AV32" s="817"/>
      <c r="AW32" s="817"/>
      <c r="AX32" s="817"/>
      <c r="AY32" s="817"/>
      <c r="AZ32" s="818" t="s">
        <v>554</v>
      </c>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397</v>
      </c>
      <c r="C33" s="768"/>
      <c r="D33" s="768"/>
      <c r="E33" s="768"/>
      <c r="F33" s="768"/>
      <c r="G33" s="768"/>
      <c r="H33" s="768"/>
      <c r="I33" s="768"/>
      <c r="J33" s="768"/>
      <c r="K33" s="768"/>
      <c r="L33" s="768"/>
      <c r="M33" s="768"/>
      <c r="N33" s="768"/>
      <c r="O33" s="768"/>
      <c r="P33" s="769"/>
      <c r="Q33" s="770">
        <v>6666</v>
      </c>
      <c r="R33" s="771"/>
      <c r="S33" s="771"/>
      <c r="T33" s="771"/>
      <c r="U33" s="771"/>
      <c r="V33" s="771">
        <v>6661</v>
      </c>
      <c r="W33" s="771"/>
      <c r="X33" s="771"/>
      <c r="Y33" s="771"/>
      <c r="Z33" s="771"/>
      <c r="AA33" s="771">
        <v>5</v>
      </c>
      <c r="AB33" s="771"/>
      <c r="AC33" s="771"/>
      <c r="AD33" s="771"/>
      <c r="AE33" s="772"/>
      <c r="AF33" s="773">
        <v>273</v>
      </c>
      <c r="AG33" s="774"/>
      <c r="AH33" s="774"/>
      <c r="AI33" s="774"/>
      <c r="AJ33" s="775"/>
      <c r="AK33" s="821">
        <v>1600</v>
      </c>
      <c r="AL33" s="817"/>
      <c r="AM33" s="817"/>
      <c r="AN33" s="817"/>
      <c r="AO33" s="817"/>
      <c r="AP33" s="817">
        <v>45103</v>
      </c>
      <c r="AQ33" s="817"/>
      <c r="AR33" s="817"/>
      <c r="AS33" s="817"/>
      <c r="AT33" s="817"/>
      <c r="AU33" s="817">
        <v>23769</v>
      </c>
      <c r="AV33" s="817"/>
      <c r="AW33" s="817"/>
      <c r="AX33" s="817"/>
      <c r="AY33" s="817"/>
      <c r="AZ33" s="818" t="s">
        <v>554</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398</v>
      </c>
      <c r="C34" s="768"/>
      <c r="D34" s="768"/>
      <c r="E34" s="768"/>
      <c r="F34" s="768"/>
      <c r="G34" s="768"/>
      <c r="H34" s="768"/>
      <c r="I34" s="768"/>
      <c r="J34" s="768"/>
      <c r="K34" s="768"/>
      <c r="L34" s="768"/>
      <c r="M34" s="768"/>
      <c r="N34" s="768"/>
      <c r="O34" s="768"/>
      <c r="P34" s="769"/>
      <c r="Q34" s="770">
        <v>3</v>
      </c>
      <c r="R34" s="771"/>
      <c r="S34" s="771"/>
      <c r="T34" s="771"/>
      <c r="U34" s="771"/>
      <c r="V34" s="771">
        <v>3</v>
      </c>
      <c r="W34" s="771"/>
      <c r="X34" s="771"/>
      <c r="Y34" s="771"/>
      <c r="Z34" s="771"/>
      <c r="AA34" s="771" t="s">
        <v>554</v>
      </c>
      <c r="AB34" s="771"/>
      <c r="AC34" s="771"/>
      <c r="AD34" s="771"/>
      <c r="AE34" s="772"/>
      <c r="AF34" s="773" t="s">
        <v>122</v>
      </c>
      <c r="AG34" s="774"/>
      <c r="AH34" s="774"/>
      <c r="AI34" s="774"/>
      <c r="AJ34" s="775"/>
      <c r="AK34" s="821">
        <v>3</v>
      </c>
      <c r="AL34" s="817"/>
      <c r="AM34" s="817"/>
      <c r="AN34" s="817"/>
      <c r="AO34" s="817"/>
      <c r="AP34" s="817">
        <v>29</v>
      </c>
      <c r="AQ34" s="817"/>
      <c r="AR34" s="817"/>
      <c r="AS34" s="817"/>
      <c r="AT34" s="817"/>
      <c r="AU34" s="817">
        <v>29</v>
      </c>
      <c r="AV34" s="817"/>
      <c r="AW34" s="817"/>
      <c r="AX34" s="817"/>
      <c r="AY34" s="817"/>
      <c r="AZ34" s="818" t="s">
        <v>554</v>
      </c>
      <c r="BA34" s="818"/>
      <c r="BB34" s="818"/>
      <c r="BC34" s="818"/>
      <c r="BD34" s="818"/>
      <c r="BE34" s="819" t="s">
        <v>399</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379</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12585</v>
      </c>
      <c r="AG63" s="831"/>
      <c r="AH63" s="831"/>
      <c r="AI63" s="831"/>
      <c r="AJ63" s="832"/>
      <c r="AK63" s="833"/>
      <c r="AL63" s="828"/>
      <c r="AM63" s="828"/>
      <c r="AN63" s="828"/>
      <c r="AO63" s="828"/>
      <c r="AP63" s="831">
        <v>50641</v>
      </c>
      <c r="AQ63" s="831"/>
      <c r="AR63" s="831"/>
      <c r="AS63" s="831"/>
      <c r="AT63" s="831"/>
      <c r="AU63" s="831">
        <v>26925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403</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404</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555</v>
      </c>
      <c r="C68" s="857"/>
      <c r="D68" s="857"/>
      <c r="E68" s="857"/>
      <c r="F68" s="857"/>
      <c r="G68" s="857"/>
      <c r="H68" s="857"/>
      <c r="I68" s="857"/>
      <c r="J68" s="857"/>
      <c r="K68" s="857"/>
      <c r="L68" s="857"/>
      <c r="M68" s="857"/>
      <c r="N68" s="857"/>
      <c r="O68" s="857"/>
      <c r="P68" s="858"/>
      <c r="Q68" s="859">
        <v>288</v>
      </c>
      <c r="R68" s="853"/>
      <c r="S68" s="853"/>
      <c r="T68" s="853"/>
      <c r="U68" s="853"/>
      <c r="V68" s="853">
        <v>252</v>
      </c>
      <c r="W68" s="853"/>
      <c r="X68" s="853"/>
      <c r="Y68" s="853"/>
      <c r="Z68" s="853"/>
      <c r="AA68" s="853">
        <v>36</v>
      </c>
      <c r="AB68" s="853"/>
      <c r="AC68" s="853"/>
      <c r="AD68" s="853"/>
      <c r="AE68" s="853"/>
      <c r="AF68" s="853">
        <v>36</v>
      </c>
      <c r="AG68" s="853"/>
      <c r="AH68" s="853"/>
      <c r="AI68" s="853"/>
      <c r="AJ68" s="853"/>
      <c r="AK68" s="853" t="s">
        <v>570</v>
      </c>
      <c r="AL68" s="853"/>
      <c r="AM68" s="853"/>
      <c r="AN68" s="853"/>
      <c r="AO68" s="853"/>
      <c r="AP68" s="853">
        <v>36</v>
      </c>
      <c r="AQ68" s="853"/>
      <c r="AR68" s="853"/>
      <c r="AS68" s="853"/>
      <c r="AT68" s="853"/>
      <c r="AU68" s="853">
        <v>22</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556</v>
      </c>
      <c r="C69" s="861"/>
      <c r="D69" s="861"/>
      <c r="E69" s="861"/>
      <c r="F69" s="861"/>
      <c r="G69" s="861"/>
      <c r="H69" s="861"/>
      <c r="I69" s="861"/>
      <c r="J69" s="861"/>
      <c r="K69" s="861"/>
      <c r="L69" s="861"/>
      <c r="M69" s="861"/>
      <c r="N69" s="861"/>
      <c r="O69" s="861"/>
      <c r="P69" s="862"/>
      <c r="Q69" s="863">
        <v>297</v>
      </c>
      <c r="R69" s="817"/>
      <c r="S69" s="817"/>
      <c r="T69" s="817"/>
      <c r="U69" s="817"/>
      <c r="V69" s="817">
        <v>284</v>
      </c>
      <c r="W69" s="817"/>
      <c r="X69" s="817"/>
      <c r="Y69" s="817"/>
      <c r="Z69" s="817"/>
      <c r="AA69" s="817">
        <v>13</v>
      </c>
      <c r="AB69" s="817"/>
      <c r="AC69" s="817"/>
      <c r="AD69" s="817"/>
      <c r="AE69" s="817"/>
      <c r="AF69" s="817">
        <v>13</v>
      </c>
      <c r="AG69" s="817"/>
      <c r="AH69" s="817"/>
      <c r="AI69" s="817"/>
      <c r="AJ69" s="817"/>
      <c r="AK69" s="817" t="s">
        <v>570</v>
      </c>
      <c r="AL69" s="817"/>
      <c r="AM69" s="817"/>
      <c r="AN69" s="817"/>
      <c r="AO69" s="817"/>
      <c r="AP69" s="817" t="s">
        <v>570</v>
      </c>
      <c r="AQ69" s="817"/>
      <c r="AR69" s="817"/>
      <c r="AS69" s="817"/>
      <c r="AT69" s="817"/>
      <c r="AU69" s="817" t="s">
        <v>570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571</v>
      </c>
      <c r="C70" s="861"/>
      <c r="D70" s="861"/>
      <c r="E70" s="861"/>
      <c r="F70" s="861"/>
      <c r="G70" s="861"/>
      <c r="H70" s="861"/>
      <c r="I70" s="861"/>
      <c r="J70" s="861"/>
      <c r="K70" s="861"/>
      <c r="L70" s="861"/>
      <c r="M70" s="861"/>
      <c r="N70" s="861"/>
      <c r="O70" s="861"/>
      <c r="P70" s="862"/>
      <c r="Q70" s="863">
        <v>2653</v>
      </c>
      <c r="R70" s="817"/>
      <c r="S70" s="817"/>
      <c r="T70" s="817"/>
      <c r="U70" s="817"/>
      <c r="V70" s="817">
        <v>2392</v>
      </c>
      <c r="W70" s="817"/>
      <c r="X70" s="817"/>
      <c r="Y70" s="817"/>
      <c r="Z70" s="817"/>
      <c r="AA70" s="817">
        <v>261</v>
      </c>
      <c r="AB70" s="817"/>
      <c r="AC70" s="817"/>
      <c r="AD70" s="817"/>
      <c r="AE70" s="817"/>
      <c r="AF70" s="817">
        <v>261</v>
      </c>
      <c r="AG70" s="817"/>
      <c r="AH70" s="817"/>
      <c r="AI70" s="817"/>
      <c r="AJ70" s="817"/>
      <c r="AK70" s="817" t="s">
        <v>554</v>
      </c>
      <c r="AL70" s="817"/>
      <c r="AM70" s="817"/>
      <c r="AN70" s="817"/>
      <c r="AO70" s="817"/>
      <c r="AP70" s="817" t="s">
        <v>554</v>
      </c>
      <c r="AQ70" s="817"/>
      <c r="AR70" s="817"/>
      <c r="AS70" s="817"/>
      <c r="AT70" s="817"/>
      <c r="AU70" s="817" t="s">
        <v>554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572</v>
      </c>
      <c r="C71" s="861"/>
      <c r="D71" s="861"/>
      <c r="E71" s="861"/>
      <c r="F71" s="861"/>
      <c r="G71" s="861"/>
      <c r="H71" s="861"/>
      <c r="I71" s="861"/>
      <c r="J71" s="861"/>
      <c r="K71" s="861"/>
      <c r="L71" s="861"/>
      <c r="M71" s="861"/>
      <c r="N71" s="861"/>
      <c r="O71" s="861"/>
      <c r="P71" s="862"/>
      <c r="Q71" s="863">
        <v>1047955</v>
      </c>
      <c r="R71" s="817"/>
      <c r="S71" s="817"/>
      <c r="T71" s="817"/>
      <c r="U71" s="817"/>
      <c r="V71" s="817">
        <v>1016638</v>
      </c>
      <c r="W71" s="817"/>
      <c r="X71" s="817"/>
      <c r="Y71" s="817"/>
      <c r="Z71" s="817"/>
      <c r="AA71" s="817">
        <v>31318</v>
      </c>
      <c r="AB71" s="817"/>
      <c r="AC71" s="817"/>
      <c r="AD71" s="817"/>
      <c r="AE71" s="817"/>
      <c r="AF71" s="817">
        <v>31318</v>
      </c>
      <c r="AG71" s="817"/>
      <c r="AH71" s="817"/>
      <c r="AI71" s="817"/>
      <c r="AJ71" s="817"/>
      <c r="AK71" s="817">
        <v>1</v>
      </c>
      <c r="AL71" s="817"/>
      <c r="AM71" s="817"/>
      <c r="AN71" s="817"/>
      <c r="AO71" s="817"/>
      <c r="AP71" s="817" t="s">
        <v>554</v>
      </c>
      <c r="AQ71" s="817"/>
      <c r="AR71" s="817"/>
      <c r="AS71" s="817"/>
      <c r="AT71" s="817"/>
      <c r="AU71" s="817" t="s">
        <v>554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379</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31628</v>
      </c>
      <c r="AG88" s="831"/>
      <c r="AH88" s="831"/>
      <c r="AI88" s="831"/>
      <c r="AJ88" s="831"/>
      <c r="AK88" s="828"/>
      <c r="AL88" s="828"/>
      <c r="AM88" s="828"/>
      <c r="AN88" s="828"/>
      <c r="AO88" s="828"/>
      <c r="AP88" s="831">
        <v>36</v>
      </c>
      <c r="AQ88" s="831"/>
      <c r="AR88" s="831"/>
      <c r="AS88" s="831"/>
      <c r="AT88" s="831"/>
      <c r="AU88" s="831">
        <v>22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349</v>
      </c>
      <c r="CS102" s="839"/>
      <c r="CT102" s="839"/>
      <c r="CU102" s="839"/>
      <c r="CV102" s="878"/>
      <c r="CW102" s="877">
        <v>2185</v>
      </c>
      <c r="CX102" s="839"/>
      <c r="CY102" s="839"/>
      <c r="CZ102" s="839"/>
      <c r="DA102" s="878"/>
      <c r="DB102" s="877">
        <v>1607</v>
      </c>
      <c r="DC102" s="839"/>
      <c r="DD102" s="839"/>
      <c r="DE102" s="839"/>
      <c r="DF102" s="878"/>
      <c r="DG102" s="877">
        <v>430</v>
      </c>
      <c r="DH102" s="839"/>
      <c r="DI102" s="839"/>
      <c r="DJ102" s="839"/>
      <c r="DK102" s="878"/>
      <c r="DL102" s="877" t="s">
        <v>564</v>
      </c>
      <c r="DM102" s="839"/>
      <c r="DN102" s="839"/>
      <c r="DO102" s="839"/>
      <c r="DP102" s="878"/>
      <c r="DQ102" s="877">
        <v>381</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294</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294</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294</v>
      </c>
      <c r="DR109" s="880"/>
      <c r="DS109" s="880"/>
      <c r="DT109" s="880"/>
      <c r="DU109" s="881"/>
      <c r="DV109" s="879" t="s">
        <v>416</v>
      </c>
      <c r="DW109" s="880"/>
      <c r="DX109" s="880"/>
      <c r="DY109" s="880"/>
      <c r="DZ109" s="882"/>
    </row>
    <row r="110" spans="1:131" s="212" customFormat="1" ht="26.25" customHeight="1" x14ac:dyDescent="0.15">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8271512</v>
      </c>
      <c r="AB110" s="887"/>
      <c r="AC110" s="887"/>
      <c r="AD110" s="887"/>
      <c r="AE110" s="888"/>
      <c r="AF110" s="889">
        <v>8182719</v>
      </c>
      <c r="AG110" s="887"/>
      <c r="AH110" s="887"/>
      <c r="AI110" s="887"/>
      <c r="AJ110" s="888"/>
      <c r="AK110" s="889">
        <v>7789209</v>
      </c>
      <c r="AL110" s="887"/>
      <c r="AM110" s="887"/>
      <c r="AN110" s="887"/>
      <c r="AO110" s="888"/>
      <c r="AP110" s="890">
        <v>13.1</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82907364</v>
      </c>
      <c r="BR110" s="918"/>
      <c r="BS110" s="918"/>
      <c r="BT110" s="918"/>
      <c r="BU110" s="918"/>
      <c r="BV110" s="918">
        <v>85366963</v>
      </c>
      <c r="BW110" s="918"/>
      <c r="BX110" s="918"/>
      <c r="BY110" s="918"/>
      <c r="BZ110" s="918"/>
      <c r="CA110" s="918">
        <v>86934454</v>
      </c>
      <c r="CB110" s="918"/>
      <c r="CC110" s="918"/>
      <c r="CD110" s="918"/>
      <c r="CE110" s="918"/>
      <c r="CF110" s="931">
        <v>146.19999999999999</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v>378905</v>
      </c>
      <c r="BR111" s="913"/>
      <c r="BS111" s="913"/>
      <c r="BT111" s="913"/>
      <c r="BU111" s="913"/>
      <c r="BV111" s="913">
        <v>348099</v>
      </c>
      <c r="BW111" s="913"/>
      <c r="BX111" s="913"/>
      <c r="BY111" s="913"/>
      <c r="BZ111" s="913"/>
      <c r="CA111" s="913">
        <v>316408</v>
      </c>
      <c r="CB111" s="913"/>
      <c r="CC111" s="913"/>
      <c r="CD111" s="913"/>
      <c r="CE111" s="913"/>
      <c r="CF111" s="907">
        <v>0.5</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v>365719</v>
      </c>
      <c r="DH111" s="913"/>
      <c r="DI111" s="913"/>
      <c r="DJ111" s="913"/>
      <c r="DK111" s="913"/>
      <c r="DL111" s="913">
        <v>336670</v>
      </c>
      <c r="DM111" s="913"/>
      <c r="DN111" s="913"/>
      <c r="DO111" s="913"/>
      <c r="DP111" s="913"/>
      <c r="DQ111" s="913">
        <v>306776</v>
      </c>
      <c r="DR111" s="913"/>
      <c r="DS111" s="913"/>
      <c r="DT111" s="913"/>
      <c r="DU111" s="913"/>
      <c r="DV111" s="914">
        <v>0.5</v>
      </c>
      <c r="DW111" s="914"/>
      <c r="DX111" s="914"/>
      <c r="DY111" s="914"/>
      <c r="DZ111" s="915"/>
    </row>
    <row r="112" spans="1:131" s="212" customFormat="1" ht="26.25" customHeight="1" x14ac:dyDescent="0.15">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29992023</v>
      </c>
      <c r="BR112" s="913"/>
      <c r="BS112" s="913"/>
      <c r="BT112" s="913"/>
      <c r="BU112" s="913"/>
      <c r="BV112" s="913">
        <v>27361071</v>
      </c>
      <c r="BW112" s="913"/>
      <c r="BX112" s="913"/>
      <c r="BY112" s="913"/>
      <c r="BZ112" s="913"/>
      <c r="CA112" s="913">
        <v>26925306</v>
      </c>
      <c r="CB112" s="913"/>
      <c r="CC112" s="913"/>
      <c r="CD112" s="913"/>
      <c r="CE112" s="913"/>
      <c r="CF112" s="907">
        <v>45.3</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2823401</v>
      </c>
      <c r="AB113" s="925"/>
      <c r="AC113" s="925"/>
      <c r="AD113" s="925"/>
      <c r="AE113" s="926"/>
      <c r="AF113" s="927">
        <v>2846392</v>
      </c>
      <c r="AG113" s="925"/>
      <c r="AH113" s="925"/>
      <c r="AI113" s="925"/>
      <c r="AJ113" s="926"/>
      <c r="AK113" s="927">
        <v>2033041</v>
      </c>
      <c r="AL113" s="925"/>
      <c r="AM113" s="925"/>
      <c r="AN113" s="925"/>
      <c r="AO113" s="926"/>
      <c r="AP113" s="928">
        <v>3.4</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v>25347</v>
      </c>
      <c r="BR113" s="913"/>
      <c r="BS113" s="913"/>
      <c r="BT113" s="913"/>
      <c r="BU113" s="913"/>
      <c r="BV113" s="913">
        <v>23637</v>
      </c>
      <c r="BW113" s="913"/>
      <c r="BX113" s="913"/>
      <c r="BY113" s="913"/>
      <c r="BZ113" s="913"/>
      <c r="CA113" s="913">
        <v>21928</v>
      </c>
      <c r="CB113" s="913"/>
      <c r="CC113" s="913"/>
      <c r="CD113" s="913"/>
      <c r="CE113" s="913"/>
      <c r="CF113" s="907">
        <v>0</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1582</v>
      </c>
      <c r="AB114" s="946"/>
      <c r="AC114" s="946"/>
      <c r="AD114" s="946"/>
      <c r="AE114" s="947"/>
      <c r="AF114" s="948">
        <v>1933</v>
      </c>
      <c r="AG114" s="946"/>
      <c r="AH114" s="946"/>
      <c r="AI114" s="946"/>
      <c r="AJ114" s="947"/>
      <c r="AK114" s="948">
        <v>1754</v>
      </c>
      <c r="AL114" s="946"/>
      <c r="AM114" s="946"/>
      <c r="AN114" s="946"/>
      <c r="AO114" s="947"/>
      <c r="AP114" s="949">
        <v>0</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10002310</v>
      </c>
      <c r="BR114" s="913"/>
      <c r="BS114" s="913"/>
      <c r="BT114" s="913"/>
      <c r="BU114" s="913"/>
      <c r="BV114" s="913">
        <v>10684083</v>
      </c>
      <c r="BW114" s="913"/>
      <c r="BX114" s="913"/>
      <c r="BY114" s="913"/>
      <c r="BZ114" s="913"/>
      <c r="CA114" s="913">
        <v>11199429</v>
      </c>
      <c r="CB114" s="913"/>
      <c r="CC114" s="913"/>
      <c r="CD114" s="913"/>
      <c r="CE114" s="913"/>
      <c r="CF114" s="907">
        <v>18.8</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42966</v>
      </c>
      <c r="AB115" s="925"/>
      <c r="AC115" s="925"/>
      <c r="AD115" s="925"/>
      <c r="AE115" s="926"/>
      <c r="AF115" s="927">
        <v>42996</v>
      </c>
      <c r="AG115" s="925"/>
      <c r="AH115" s="925"/>
      <c r="AI115" s="925"/>
      <c r="AJ115" s="926"/>
      <c r="AK115" s="927">
        <v>43028</v>
      </c>
      <c r="AL115" s="925"/>
      <c r="AM115" s="925"/>
      <c r="AN115" s="925"/>
      <c r="AO115" s="926"/>
      <c r="AP115" s="928">
        <v>0.1</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v>2039858</v>
      </c>
      <c r="BR115" s="913"/>
      <c r="BS115" s="913"/>
      <c r="BT115" s="913"/>
      <c r="BU115" s="913"/>
      <c r="BV115" s="913">
        <v>1896441</v>
      </c>
      <c r="BW115" s="913"/>
      <c r="BX115" s="913"/>
      <c r="BY115" s="913"/>
      <c r="BZ115" s="913"/>
      <c r="CA115" s="913">
        <v>381437</v>
      </c>
      <c r="CB115" s="913"/>
      <c r="CC115" s="913"/>
      <c r="CD115" s="913"/>
      <c r="CE115" s="913"/>
      <c r="CF115" s="907">
        <v>0.6</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11139461</v>
      </c>
      <c r="AB117" s="966"/>
      <c r="AC117" s="966"/>
      <c r="AD117" s="966"/>
      <c r="AE117" s="967"/>
      <c r="AF117" s="968">
        <v>11074040</v>
      </c>
      <c r="AG117" s="966"/>
      <c r="AH117" s="966"/>
      <c r="AI117" s="966"/>
      <c r="AJ117" s="967"/>
      <c r="AK117" s="968">
        <v>9867032</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294</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446</v>
      </c>
      <c r="BP119" s="992"/>
      <c r="BQ119" s="986">
        <v>125345807</v>
      </c>
      <c r="BR119" s="987"/>
      <c r="BS119" s="987"/>
      <c r="BT119" s="987"/>
      <c r="BU119" s="987"/>
      <c r="BV119" s="987">
        <v>125680294</v>
      </c>
      <c r="BW119" s="987"/>
      <c r="BX119" s="987"/>
      <c r="BY119" s="987"/>
      <c r="BZ119" s="987"/>
      <c r="CA119" s="987">
        <v>125778962</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13186</v>
      </c>
      <c r="DH119" s="973"/>
      <c r="DI119" s="973"/>
      <c r="DJ119" s="973"/>
      <c r="DK119" s="974"/>
      <c r="DL119" s="972">
        <v>11429</v>
      </c>
      <c r="DM119" s="973"/>
      <c r="DN119" s="973"/>
      <c r="DO119" s="973"/>
      <c r="DP119" s="974"/>
      <c r="DQ119" s="972">
        <v>9632</v>
      </c>
      <c r="DR119" s="973"/>
      <c r="DS119" s="973"/>
      <c r="DT119" s="973"/>
      <c r="DU119" s="974"/>
      <c r="DV119" s="975">
        <v>0</v>
      </c>
      <c r="DW119" s="976"/>
      <c r="DX119" s="976"/>
      <c r="DY119" s="976"/>
      <c r="DZ119" s="977"/>
    </row>
    <row r="120" spans="1:130" s="212" customFormat="1" ht="26.25" customHeight="1" x14ac:dyDescent="0.15">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v>40916</v>
      </c>
      <c r="AB120" s="946"/>
      <c r="AC120" s="946"/>
      <c r="AD120" s="946"/>
      <c r="AE120" s="947"/>
      <c r="AF120" s="948">
        <v>40946</v>
      </c>
      <c r="AG120" s="946"/>
      <c r="AH120" s="946"/>
      <c r="AI120" s="946"/>
      <c r="AJ120" s="947"/>
      <c r="AK120" s="948">
        <v>40978</v>
      </c>
      <c r="AL120" s="946"/>
      <c r="AM120" s="946"/>
      <c r="AN120" s="946"/>
      <c r="AO120" s="947"/>
      <c r="AP120" s="949">
        <v>0.1</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22861632</v>
      </c>
      <c r="BR120" s="918"/>
      <c r="BS120" s="918"/>
      <c r="BT120" s="918"/>
      <c r="BU120" s="918"/>
      <c r="BV120" s="918">
        <v>20981765</v>
      </c>
      <c r="BW120" s="918"/>
      <c r="BX120" s="918"/>
      <c r="BY120" s="918"/>
      <c r="BZ120" s="918"/>
      <c r="CA120" s="918">
        <v>18056144</v>
      </c>
      <c r="CB120" s="918"/>
      <c r="CC120" s="918"/>
      <c r="CD120" s="918"/>
      <c r="CE120" s="918"/>
      <c r="CF120" s="931">
        <v>30.4</v>
      </c>
      <c r="CG120" s="932"/>
      <c r="CH120" s="932"/>
      <c r="CI120" s="932"/>
      <c r="CJ120" s="932"/>
      <c r="CK120" s="993" t="s">
        <v>450</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24113248</v>
      </c>
      <c r="DH120" s="918"/>
      <c r="DI120" s="918"/>
      <c r="DJ120" s="918"/>
      <c r="DK120" s="918"/>
      <c r="DL120" s="918">
        <v>23486900</v>
      </c>
      <c r="DM120" s="918"/>
      <c r="DN120" s="918"/>
      <c r="DO120" s="918"/>
      <c r="DP120" s="918"/>
      <c r="DQ120" s="918">
        <v>23769492</v>
      </c>
      <c r="DR120" s="918"/>
      <c r="DS120" s="918"/>
      <c r="DT120" s="918"/>
      <c r="DU120" s="918"/>
      <c r="DV120" s="919">
        <v>40</v>
      </c>
      <c r="DW120" s="919"/>
      <c r="DX120" s="919"/>
      <c r="DY120" s="919"/>
      <c r="DZ120" s="920"/>
    </row>
    <row r="121" spans="1:130" s="212" customFormat="1" ht="26.25" customHeight="1" x14ac:dyDescent="0.15">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28038494</v>
      </c>
      <c r="BR121" s="913"/>
      <c r="BS121" s="913"/>
      <c r="BT121" s="913"/>
      <c r="BU121" s="913"/>
      <c r="BV121" s="913">
        <v>29793363</v>
      </c>
      <c r="BW121" s="913"/>
      <c r="BX121" s="913"/>
      <c r="BY121" s="913"/>
      <c r="BZ121" s="913"/>
      <c r="CA121" s="913">
        <v>33255363</v>
      </c>
      <c r="CB121" s="913"/>
      <c r="CC121" s="913"/>
      <c r="CD121" s="913"/>
      <c r="CE121" s="913"/>
      <c r="CF121" s="907">
        <v>55.9</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4565437</v>
      </c>
      <c r="DH121" s="913"/>
      <c r="DI121" s="913"/>
      <c r="DJ121" s="913"/>
      <c r="DK121" s="913"/>
      <c r="DL121" s="913">
        <v>3844335</v>
      </c>
      <c r="DM121" s="913"/>
      <c r="DN121" s="913"/>
      <c r="DO121" s="913"/>
      <c r="DP121" s="913"/>
      <c r="DQ121" s="913">
        <v>3126264</v>
      </c>
      <c r="DR121" s="913"/>
      <c r="DS121" s="913"/>
      <c r="DT121" s="913"/>
      <c r="DU121" s="913"/>
      <c r="DV121" s="914">
        <v>5.3</v>
      </c>
      <c r="DW121" s="914"/>
      <c r="DX121" s="914"/>
      <c r="DY121" s="914"/>
      <c r="DZ121" s="915"/>
    </row>
    <row r="122" spans="1:130" s="212" customFormat="1" ht="26.25" customHeight="1" x14ac:dyDescent="0.15">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63572369</v>
      </c>
      <c r="BR122" s="987"/>
      <c r="BS122" s="987"/>
      <c r="BT122" s="987"/>
      <c r="BU122" s="987"/>
      <c r="BV122" s="987">
        <v>62367469</v>
      </c>
      <c r="BW122" s="987"/>
      <c r="BX122" s="987"/>
      <c r="BY122" s="987"/>
      <c r="BZ122" s="987"/>
      <c r="CA122" s="987">
        <v>61609645</v>
      </c>
      <c r="CB122" s="987"/>
      <c r="CC122" s="987"/>
      <c r="CD122" s="987"/>
      <c r="CE122" s="987"/>
      <c r="CF122" s="1004">
        <v>103.6</v>
      </c>
      <c r="CG122" s="1005"/>
      <c r="CH122" s="1005"/>
      <c r="CI122" s="1005"/>
      <c r="CJ122" s="1005"/>
      <c r="CK122" s="996"/>
      <c r="CL122" s="997"/>
      <c r="CM122" s="997"/>
      <c r="CN122" s="997"/>
      <c r="CO122" s="998"/>
      <c r="CP122" s="1006" t="s">
        <v>398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v>28800</v>
      </c>
      <c r="DM122" s="913"/>
      <c r="DN122" s="913"/>
      <c r="DO122" s="913"/>
      <c r="DP122" s="913"/>
      <c r="DQ122" s="913">
        <v>28800</v>
      </c>
      <c r="DR122" s="913"/>
      <c r="DS122" s="913"/>
      <c r="DT122" s="913"/>
      <c r="DU122" s="913"/>
      <c r="DV122" s="914">
        <v>0</v>
      </c>
      <c r="DW122" s="914"/>
      <c r="DX122" s="914"/>
      <c r="DY122" s="914"/>
      <c r="DZ122" s="915"/>
    </row>
    <row r="123" spans="1:130" s="212" customFormat="1" ht="26.25" customHeight="1" x14ac:dyDescent="0.15">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454</v>
      </c>
      <c r="BP123" s="992"/>
      <c r="BQ123" s="1050">
        <v>114472495</v>
      </c>
      <c r="BR123" s="1051"/>
      <c r="BS123" s="1051"/>
      <c r="BT123" s="1051"/>
      <c r="BU123" s="1051"/>
      <c r="BV123" s="1051">
        <v>113142597</v>
      </c>
      <c r="BW123" s="1051"/>
      <c r="BX123" s="1051"/>
      <c r="BY123" s="1051"/>
      <c r="BZ123" s="1051"/>
      <c r="CA123" s="1051">
        <v>112921152</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v>1360</v>
      </c>
      <c r="DH123" s="946"/>
      <c r="DI123" s="946"/>
      <c r="DJ123" s="946"/>
      <c r="DK123" s="947"/>
      <c r="DL123" s="948">
        <v>1036</v>
      </c>
      <c r="DM123" s="946"/>
      <c r="DN123" s="946"/>
      <c r="DO123" s="946"/>
      <c r="DP123" s="947"/>
      <c r="DQ123" s="948">
        <v>750</v>
      </c>
      <c r="DR123" s="946"/>
      <c r="DS123" s="946"/>
      <c r="DT123" s="946"/>
      <c r="DU123" s="947"/>
      <c r="DV123" s="949">
        <v>0</v>
      </c>
      <c r="DW123" s="950"/>
      <c r="DX123" s="950"/>
      <c r="DY123" s="950"/>
      <c r="DZ123" s="951"/>
    </row>
    <row r="124" spans="1:130" s="212" customFormat="1" ht="26.25" customHeight="1" thickBot="1" x14ac:dyDescent="0.2">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19.399999999999999</v>
      </c>
      <c r="BR124" s="1014"/>
      <c r="BS124" s="1014"/>
      <c r="BT124" s="1014"/>
      <c r="BU124" s="1014"/>
      <c r="BV124" s="1014">
        <v>21.9</v>
      </c>
      <c r="BW124" s="1014"/>
      <c r="BX124" s="1014"/>
      <c r="BY124" s="1014"/>
      <c r="BZ124" s="1014"/>
      <c r="CA124" s="1014">
        <v>21.6</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2050</v>
      </c>
      <c r="AB126" s="946"/>
      <c r="AC126" s="946"/>
      <c r="AD126" s="946"/>
      <c r="AE126" s="947"/>
      <c r="AF126" s="948">
        <v>2050</v>
      </c>
      <c r="AG126" s="946"/>
      <c r="AH126" s="946"/>
      <c r="AI126" s="946"/>
      <c r="AJ126" s="947"/>
      <c r="AK126" s="948">
        <v>2050</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v>2039858</v>
      </c>
      <c r="DH126" s="913"/>
      <c r="DI126" s="913"/>
      <c r="DJ126" s="913"/>
      <c r="DK126" s="913"/>
      <c r="DL126" s="913">
        <v>1896441</v>
      </c>
      <c r="DM126" s="913"/>
      <c r="DN126" s="913"/>
      <c r="DO126" s="913"/>
      <c r="DP126" s="913"/>
      <c r="DQ126" s="913">
        <v>381437</v>
      </c>
      <c r="DR126" s="913"/>
      <c r="DS126" s="913"/>
      <c r="DT126" s="913"/>
      <c r="DU126" s="913"/>
      <c r="DV126" s="914">
        <v>0.6</v>
      </c>
      <c r="DW126" s="914"/>
      <c r="DX126" s="914"/>
      <c r="DY126" s="914"/>
      <c r="DZ126" s="915"/>
    </row>
    <row r="127" spans="1:130" s="212" customFormat="1" ht="26.25" customHeight="1" x14ac:dyDescent="0.15">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2661042</v>
      </c>
      <c r="AB128" s="1033"/>
      <c r="AC128" s="1033"/>
      <c r="AD128" s="1033"/>
      <c r="AE128" s="1034"/>
      <c r="AF128" s="1035">
        <v>2995182</v>
      </c>
      <c r="AG128" s="1033"/>
      <c r="AH128" s="1033"/>
      <c r="AI128" s="1033"/>
      <c r="AJ128" s="1034"/>
      <c r="AK128" s="1035">
        <v>2428401</v>
      </c>
      <c r="AL128" s="1033"/>
      <c r="AM128" s="1033"/>
      <c r="AN128" s="1033"/>
      <c r="AO128" s="1034"/>
      <c r="AP128" s="1036"/>
      <c r="AQ128" s="1037"/>
      <c r="AR128" s="1037"/>
      <c r="AS128" s="1037"/>
      <c r="AT128" s="1038"/>
      <c r="AU128" s="214"/>
      <c r="AV128" s="214"/>
      <c r="AW128" s="214"/>
      <c r="AX128" s="883" t="s">
        <v>468</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61709952</v>
      </c>
      <c r="AB129" s="946"/>
      <c r="AC129" s="946"/>
      <c r="AD129" s="946"/>
      <c r="AE129" s="947"/>
      <c r="AF129" s="948">
        <v>62842594</v>
      </c>
      <c r="AG129" s="946"/>
      <c r="AH129" s="946"/>
      <c r="AI129" s="946"/>
      <c r="AJ129" s="947"/>
      <c r="AK129" s="948">
        <v>64413629</v>
      </c>
      <c r="AL129" s="946"/>
      <c r="AM129" s="946"/>
      <c r="AN129" s="946"/>
      <c r="AO129" s="947"/>
      <c r="AP129" s="1060"/>
      <c r="AQ129" s="1061"/>
      <c r="AR129" s="1061"/>
      <c r="AS129" s="1061"/>
      <c r="AT129" s="1062"/>
      <c r="AU129" s="215"/>
      <c r="AV129" s="215"/>
      <c r="AW129" s="215"/>
      <c r="AX129" s="1052" t="s">
        <v>471</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5779565</v>
      </c>
      <c r="AB130" s="946"/>
      <c r="AC130" s="946"/>
      <c r="AD130" s="946"/>
      <c r="AE130" s="947"/>
      <c r="AF130" s="948">
        <v>5667805</v>
      </c>
      <c r="AG130" s="946"/>
      <c r="AH130" s="946"/>
      <c r="AI130" s="946"/>
      <c r="AJ130" s="947"/>
      <c r="AK130" s="948">
        <v>4971058</v>
      </c>
      <c r="AL130" s="946"/>
      <c r="AM130" s="946"/>
      <c r="AN130" s="946"/>
      <c r="AO130" s="947"/>
      <c r="AP130" s="1060"/>
      <c r="AQ130" s="1061"/>
      <c r="AR130" s="1061"/>
      <c r="AS130" s="1061"/>
      <c r="AT130" s="1062"/>
      <c r="AU130" s="215"/>
      <c r="AV130" s="215"/>
      <c r="AW130" s="215"/>
      <c r="AX130" s="1052" t="s">
        <v>474</v>
      </c>
      <c r="AY130" s="910"/>
      <c r="AZ130" s="910"/>
      <c r="BA130" s="910"/>
      <c r="BB130" s="910"/>
      <c r="BC130" s="910"/>
      <c r="BD130" s="910"/>
      <c r="BE130" s="911"/>
      <c r="BF130" s="1088">
        <v>4.3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55930387</v>
      </c>
      <c r="AB131" s="973"/>
      <c r="AC131" s="973"/>
      <c r="AD131" s="973"/>
      <c r="AE131" s="974"/>
      <c r="AF131" s="972">
        <v>57174789</v>
      </c>
      <c r="AG131" s="973"/>
      <c r="AH131" s="973"/>
      <c r="AI131" s="973"/>
      <c r="AJ131" s="974"/>
      <c r="AK131" s="972">
        <v>59442571</v>
      </c>
      <c r="AL131" s="973"/>
      <c r="AM131" s="973"/>
      <c r="AN131" s="973"/>
      <c r="AO131" s="974"/>
      <c r="AP131" s="1097"/>
      <c r="AQ131" s="1098"/>
      <c r="AR131" s="1098"/>
      <c r="AS131" s="1098"/>
      <c r="AT131" s="1099"/>
      <c r="AU131" s="215"/>
      <c r="AV131" s="215"/>
      <c r="AW131" s="215"/>
      <c r="AX131" s="1070" t="s">
        <v>476</v>
      </c>
      <c r="AY131" s="713"/>
      <c r="AZ131" s="713"/>
      <c r="BA131" s="713"/>
      <c r="BB131" s="713"/>
      <c r="BC131" s="713"/>
      <c r="BD131" s="713"/>
      <c r="BE131" s="1023"/>
      <c r="BF131" s="1071">
        <v>21.6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4.8253805219999997</v>
      </c>
      <c r="AB132" s="1084"/>
      <c r="AC132" s="1084"/>
      <c r="AD132" s="1084"/>
      <c r="AE132" s="1085"/>
      <c r="AF132" s="1086">
        <v>4.216986737</v>
      </c>
      <c r="AG132" s="1084"/>
      <c r="AH132" s="1084"/>
      <c r="AI132" s="1084"/>
      <c r="AJ132" s="1085"/>
      <c r="AK132" s="1086">
        <v>4.1511882120000001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4.8</v>
      </c>
      <c r="AB133" s="1067"/>
      <c r="AC133" s="1067"/>
      <c r="AD133" s="1067"/>
      <c r="AE133" s="1068"/>
      <c r="AF133" s="1066">
        <v>4.3</v>
      </c>
      <c r="AG133" s="1067"/>
      <c r="AH133" s="1067"/>
      <c r="AI133" s="1067"/>
      <c r="AJ133" s="1068"/>
      <c r="AK133" s="1066">
        <v>4.3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MlyxhTN50lzB+W4cUb2r6l0Apqqn9Hrfe7J5aNeV6iXMourCXkfCBE+m9UjejiiQ15Fr9khSggiWRmfQHAFuA==" saltValue="Ide5B0FQXbVO35oNG2GU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8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4i2P0takHgkUqhMmjzlk4b6qBLSaTYPxzPvcPwOQLwg/psCV3jxcPg2e1JO2PJrJ3kdvQ2i9vVJ9uoNd0rkDew==" saltValue="Rne2LJr/H4eSTn2qP7Qvkw==" spinCount="100000" sheet="1" objects="1" scenarios="1"/>
  <dataConsolidate/>
  <phoneticPr fontId="2"/>
  <pageMargins left="0.59055118110236227" right="0" top="0.59055118110236227" bottom="0.59055118110236227" header="0.39370078740157483" footer="0.39370078740157483"/>
  <pageSetup paperSize="9" scale="42"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zUAx7D4+Hc3tj48ALItCCA1wSlmgjJVTl80HYsiEgcdeniICilb98srqafJbB3jQpDbh+Ue44nW/fPxOoN3ow==" saltValue="NBxOuX/E5bonIHTFZhLJbw==" spinCount="100000" sheet="1" objects="1" scenarios="1"/>
  <dataConsolidate/>
  <phoneticPr fontId="2"/>
  <pageMargins left="0.59055118110236227" right="0" top="0.59055118110236227" bottom="0.59055118110236227" header="0.39370078740157483" footer="0.39370078740157483"/>
  <pageSetup paperSize="9" scale="45"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8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1" t="s">
        <v>483</v>
      </c>
      <c r="AP7" s="253"/>
      <c r="AQ7" s="254" t="s">
        <v>484</v>
      </c>
      <c r="AR7" s="255"/>
    </row>
    <row r="8" spans="1:46" x14ac:dyDescent="0.15">
      <c r="A8" s="247"/>
      <c r="AK8" s="256"/>
      <c r="AL8" s="257"/>
      <c r="AM8" s="257"/>
      <c r="AN8" s="258"/>
      <c r="AO8" s="1102"/>
      <c r="AP8" s="259" t="s">
        <v>485</v>
      </c>
      <c r="AQ8" s="260" t="s">
        <v>486</v>
      </c>
      <c r="AR8" s="261" t="s">
        <v>487</v>
      </c>
    </row>
    <row r="9" spans="1:46" x14ac:dyDescent="0.15">
      <c r="A9" s="247"/>
      <c r="AK9" s="1103" t="s">
        <v>488</v>
      </c>
      <c r="AL9" s="1104"/>
      <c r="AM9" s="1104"/>
      <c r="AN9" s="1105"/>
      <c r="AO9" s="262">
        <v>18797037</v>
      </c>
      <c r="AP9" s="262">
        <v>61448</v>
      </c>
      <c r="AQ9" s="263">
        <v>70143</v>
      </c>
      <c r="AR9" s="264">
        <v>-12.4</v>
      </c>
    </row>
    <row r="10" spans="1:46" ht="13.5" customHeight="1" x14ac:dyDescent="0.15">
      <c r="A10" s="247"/>
      <c r="AK10" s="1103" t="s">
        <v>489</v>
      </c>
      <c r="AL10" s="1104"/>
      <c r="AM10" s="1104"/>
      <c r="AN10" s="1105"/>
      <c r="AO10" s="265">
        <v>94686</v>
      </c>
      <c r="AP10" s="265">
        <v>310</v>
      </c>
      <c r="AQ10" s="266">
        <v>2309</v>
      </c>
      <c r="AR10" s="267">
        <v>-86.6</v>
      </c>
    </row>
    <row r="11" spans="1:46" ht="13.5" customHeight="1" x14ac:dyDescent="0.15">
      <c r="A11" s="247"/>
      <c r="AK11" s="1103" t="s">
        <v>490</v>
      </c>
      <c r="AL11" s="1104"/>
      <c r="AM11" s="1104"/>
      <c r="AN11" s="1105"/>
      <c r="AO11" s="265">
        <v>447846</v>
      </c>
      <c r="AP11" s="265">
        <v>1464</v>
      </c>
      <c r="AQ11" s="266">
        <v>1878</v>
      </c>
      <c r="AR11" s="267">
        <v>-22</v>
      </c>
    </row>
    <row r="12" spans="1:46" ht="13.5" customHeight="1" x14ac:dyDescent="0.15">
      <c r="A12" s="247"/>
      <c r="AK12" s="1103" t="s">
        <v>491</v>
      </c>
      <c r="AL12" s="1104"/>
      <c r="AM12" s="1104"/>
      <c r="AN12" s="1105"/>
      <c r="AO12" s="265" t="s">
        <v>492</v>
      </c>
      <c r="AP12" s="265" t="s">
        <v>492</v>
      </c>
      <c r="AQ12" s="266">
        <v>30</v>
      </c>
      <c r="AR12" s="267" t="s">
        <v>492</v>
      </c>
    </row>
    <row r="13" spans="1:46" ht="13.5" customHeight="1" x14ac:dyDescent="0.15">
      <c r="A13" s="247"/>
      <c r="AK13" s="1103" t="s">
        <v>493</v>
      </c>
      <c r="AL13" s="1104"/>
      <c r="AM13" s="1104"/>
      <c r="AN13" s="1105"/>
      <c r="AO13" s="265">
        <v>607280</v>
      </c>
      <c r="AP13" s="265">
        <v>1985</v>
      </c>
      <c r="AQ13" s="266">
        <v>1863</v>
      </c>
      <c r="AR13" s="267">
        <v>6.5</v>
      </c>
    </row>
    <row r="14" spans="1:46" ht="13.5" customHeight="1" x14ac:dyDescent="0.15">
      <c r="A14" s="247"/>
      <c r="AK14" s="1103" t="s">
        <v>494</v>
      </c>
      <c r="AL14" s="1104"/>
      <c r="AM14" s="1104"/>
      <c r="AN14" s="1105"/>
      <c r="AO14" s="265">
        <v>593669</v>
      </c>
      <c r="AP14" s="265">
        <v>1941</v>
      </c>
      <c r="AQ14" s="266">
        <v>1453</v>
      </c>
      <c r="AR14" s="267">
        <v>33.6</v>
      </c>
    </row>
    <row r="15" spans="1:46" ht="13.5" customHeight="1" x14ac:dyDescent="0.15">
      <c r="A15" s="247"/>
      <c r="AK15" s="1106" t="s">
        <v>495</v>
      </c>
      <c r="AL15" s="1107"/>
      <c r="AM15" s="1107"/>
      <c r="AN15" s="1108"/>
      <c r="AO15" s="265">
        <v>-663221</v>
      </c>
      <c r="AP15" s="265">
        <v>-2168</v>
      </c>
      <c r="AQ15" s="266">
        <v>-3932</v>
      </c>
      <c r="AR15" s="267">
        <v>-44.9</v>
      </c>
    </row>
    <row r="16" spans="1:46" x14ac:dyDescent="0.15">
      <c r="A16" s="247"/>
      <c r="AK16" s="1106" t="s">
        <v>177</v>
      </c>
      <c r="AL16" s="1107"/>
      <c r="AM16" s="1107"/>
      <c r="AN16" s="1108"/>
      <c r="AO16" s="265">
        <v>19877297</v>
      </c>
      <c r="AP16" s="265">
        <v>64979</v>
      </c>
      <c r="AQ16" s="266">
        <v>73743</v>
      </c>
      <c r="AR16" s="267">
        <v>-11.9</v>
      </c>
    </row>
    <row r="17" spans="1:46" x14ac:dyDescent="0.15">
      <c r="A17" s="247"/>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109" t="s">
        <v>500</v>
      </c>
      <c r="AL21" s="1110"/>
      <c r="AM21" s="1110"/>
      <c r="AN21" s="1111"/>
      <c r="AO21" s="277">
        <v>6.4</v>
      </c>
      <c r="AP21" s="278">
        <v>6.58</v>
      </c>
      <c r="AQ21" s="279">
        <v>-0.18</v>
      </c>
      <c r="AS21" s="280"/>
      <c r="AT21" s="276"/>
    </row>
    <row r="22" spans="1:46" s="248" customFormat="1" x14ac:dyDescent="0.15">
      <c r="A22" s="276"/>
      <c r="AK22" s="1109" t="s">
        <v>501</v>
      </c>
      <c r="AL22" s="1110"/>
      <c r="AM22" s="1110"/>
      <c r="AN22" s="1111"/>
      <c r="AO22" s="281">
        <v>100.4</v>
      </c>
      <c r="AP22" s="282">
        <v>99.4</v>
      </c>
      <c r="AQ22" s="283">
        <v>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504</v>
      </c>
      <c r="AL29" s="248"/>
      <c r="AM29" s="248"/>
      <c r="AN29" s="248"/>
      <c r="AS29" s="290"/>
    </row>
    <row r="30" spans="1:46" ht="13.5" customHeight="1" x14ac:dyDescent="0.15">
      <c r="A30" s="247"/>
      <c r="AK30" s="250"/>
      <c r="AL30" s="251"/>
      <c r="AM30" s="251"/>
      <c r="AN30" s="252"/>
      <c r="AO30" s="1101" t="s">
        <v>483</v>
      </c>
      <c r="AP30" s="253"/>
      <c r="AQ30" s="254" t="s">
        <v>484</v>
      </c>
      <c r="AR30" s="255"/>
    </row>
    <row r="31" spans="1:46" x14ac:dyDescent="0.15">
      <c r="A31" s="247"/>
      <c r="AK31" s="256"/>
      <c r="AL31" s="257"/>
      <c r="AM31" s="257"/>
      <c r="AN31" s="258"/>
      <c r="AO31" s="1102"/>
      <c r="AP31" s="259" t="s">
        <v>485</v>
      </c>
      <c r="AQ31" s="260" t="s">
        <v>486</v>
      </c>
      <c r="AR31" s="261" t="s">
        <v>487</v>
      </c>
    </row>
    <row r="32" spans="1:46" ht="27" customHeight="1" x14ac:dyDescent="0.15">
      <c r="A32" s="247"/>
      <c r="AK32" s="1117" t="s">
        <v>505</v>
      </c>
      <c r="AL32" s="1118"/>
      <c r="AM32" s="1118"/>
      <c r="AN32" s="1119"/>
      <c r="AO32" s="291">
        <v>7789209</v>
      </c>
      <c r="AP32" s="291">
        <v>25463</v>
      </c>
      <c r="AQ32" s="292">
        <v>30085</v>
      </c>
      <c r="AR32" s="293">
        <v>-15.4</v>
      </c>
    </row>
    <row r="33" spans="1:46" ht="13.5" customHeight="1" x14ac:dyDescent="0.15">
      <c r="A33" s="247"/>
      <c r="AK33" s="1117" t="s">
        <v>506</v>
      </c>
      <c r="AL33" s="1118"/>
      <c r="AM33" s="1118"/>
      <c r="AN33" s="1119"/>
      <c r="AO33" s="291" t="s">
        <v>492</v>
      </c>
      <c r="AP33" s="291" t="s">
        <v>492</v>
      </c>
      <c r="AQ33" s="292" t="s">
        <v>492</v>
      </c>
      <c r="AR33" s="293" t="s">
        <v>492</v>
      </c>
    </row>
    <row r="34" spans="1:46" ht="27" customHeight="1" x14ac:dyDescent="0.15">
      <c r="A34" s="247"/>
      <c r="AK34" s="1117" t="s">
        <v>507</v>
      </c>
      <c r="AL34" s="1118"/>
      <c r="AM34" s="1118"/>
      <c r="AN34" s="1119"/>
      <c r="AO34" s="291" t="s">
        <v>492</v>
      </c>
      <c r="AP34" s="291" t="s">
        <v>492</v>
      </c>
      <c r="AQ34" s="292">
        <v>20</v>
      </c>
      <c r="AR34" s="293" t="s">
        <v>492</v>
      </c>
    </row>
    <row r="35" spans="1:46" ht="27" customHeight="1" x14ac:dyDescent="0.15">
      <c r="A35" s="247"/>
      <c r="AK35" s="1117" t="s">
        <v>508</v>
      </c>
      <c r="AL35" s="1118"/>
      <c r="AM35" s="1118"/>
      <c r="AN35" s="1119"/>
      <c r="AO35" s="291">
        <v>2033041</v>
      </c>
      <c r="AP35" s="291">
        <v>6646</v>
      </c>
      <c r="AQ35" s="292">
        <v>7684</v>
      </c>
      <c r="AR35" s="293">
        <v>-13.5</v>
      </c>
    </row>
    <row r="36" spans="1:46" ht="27" customHeight="1" x14ac:dyDescent="0.15">
      <c r="A36" s="247"/>
      <c r="AK36" s="1117" t="s">
        <v>509</v>
      </c>
      <c r="AL36" s="1118"/>
      <c r="AM36" s="1118"/>
      <c r="AN36" s="1119"/>
      <c r="AO36" s="291">
        <v>1754</v>
      </c>
      <c r="AP36" s="291">
        <v>6</v>
      </c>
      <c r="AQ36" s="292">
        <v>531</v>
      </c>
      <c r="AR36" s="293">
        <v>-98.9</v>
      </c>
    </row>
    <row r="37" spans="1:46" ht="13.5" customHeight="1" x14ac:dyDescent="0.15">
      <c r="A37" s="247"/>
      <c r="AK37" s="1117" t="s">
        <v>510</v>
      </c>
      <c r="AL37" s="1118"/>
      <c r="AM37" s="1118"/>
      <c r="AN37" s="1119"/>
      <c r="AO37" s="291">
        <v>43028</v>
      </c>
      <c r="AP37" s="291">
        <v>141</v>
      </c>
      <c r="AQ37" s="292">
        <v>977</v>
      </c>
      <c r="AR37" s="293">
        <v>-85.6</v>
      </c>
    </row>
    <row r="38" spans="1:46" ht="27" customHeight="1" x14ac:dyDescent="0.15">
      <c r="A38" s="247"/>
      <c r="AK38" s="1120" t="s">
        <v>511</v>
      </c>
      <c r="AL38" s="1121"/>
      <c r="AM38" s="1121"/>
      <c r="AN38" s="1122"/>
      <c r="AO38" s="294" t="s">
        <v>492</v>
      </c>
      <c r="AP38" s="294" t="s">
        <v>492</v>
      </c>
      <c r="AQ38" s="295">
        <v>0</v>
      </c>
      <c r="AR38" s="283" t="s">
        <v>492</v>
      </c>
      <c r="AS38" s="290"/>
    </row>
    <row r="39" spans="1:46" x14ac:dyDescent="0.15">
      <c r="A39" s="247"/>
      <c r="AK39" s="1120" t="s">
        <v>512</v>
      </c>
      <c r="AL39" s="1121"/>
      <c r="AM39" s="1121"/>
      <c r="AN39" s="1122"/>
      <c r="AO39" s="291">
        <v>-2428401</v>
      </c>
      <c r="AP39" s="291">
        <v>-7938</v>
      </c>
      <c r="AQ39" s="292">
        <v>-7625</v>
      </c>
      <c r="AR39" s="293">
        <v>4.0999999999999996</v>
      </c>
      <c r="AS39" s="290"/>
    </row>
    <row r="40" spans="1:46" ht="27" customHeight="1" x14ac:dyDescent="0.15">
      <c r="A40" s="247"/>
      <c r="AK40" s="1117" t="s">
        <v>513</v>
      </c>
      <c r="AL40" s="1118"/>
      <c r="AM40" s="1118"/>
      <c r="AN40" s="1119"/>
      <c r="AO40" s="291">
        <v>-4971058</v>
      </c>
      <c r="AP40" s="291">
        <v>-16250</v>
      </c>
      <c r="AQ40" s="292">
        <v>-22878</v>
      </c>
      <c r="AR40" s="293">
        <v>-29</v>
      </c>
      <c r="AS40" s="290"/>
    </row>
    <row r="41" spans="1:46" x14ac:dyDescent="0.15">
      <c r="A41" s="247"/>
      <c r="AK41" s="1123" t="s">
        <v>287</v>
      </c>
      <c r="AL41" s="1124"/>
      <c r="AM41" s="1124"/>
      <c r="AN41" s="1125"/>
      <c r="AO41" s="291">
        <v>2467573</v>
      </c>
      <c r="AP41" s="291">
        <v>8067</v>
      </c>
      <c r="AQ41" s="292">
        <v>8794</v>
      </c>
      <c r="AR41" s="293">
        <v>-8.3000000000000007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12" t="s">
        <v>483</v>
      </c>
      <c r="AN49" s="1114" t="s">
        <v>516</v>
      </c>
      <c r="AO49" s="1115"/>
      <c r="AP49" s="1115"/>
      <c r="AQ49" s="1115"/>
      <c r="AR49" s="1116"/>
    </row>
    <row r="50" spans="1:44" x14ac:dyDescent="0.15">
      <c r="A50" s="247"/>
      <c r="AK50" s="305"/>
      <c r="AL50" s="306"/>
      <c r="AM50" s="1113"/>
      <c r="AN50" s="307" t="s">
        <v>517</v>
      </c>
      <c r="AO50" s="308" t="s">
        <v>518</v>
      </c>
      <c r="AP50" s="309" t="s">
        <v>519</v>
      </c>
      <c r="AQ50" s="310" t="s">
        <v>520</v>
      </c>
      <c r="AR50" s="311" t="s">
        <v>521</v>
      </c>
    </row>
    <row r="51" spans="1:44" x14ac:dyDescent="0.15">
      <c r="A51" s="247"/>
      <c r="AK51" s="303" t="s">
        <v>522</v>
      </c>
      <c r="AL51" s="304"/>
      <c r="AM51" s="312">
        <v>15166012</v>
      </c>
      <c r="AN51" s="313">
        <v>48767</v>
      </c>
      <c r="AO51" s="314">
        <v>42.7</v>
      </c>
      <c r="AP51" s="315">
        <v>43261</v>
      </c>
      <c r="AQ51" s="316">
        <v>-6</v>
      </c>
      <c r="AR51" s="317">
        <v>48.7</v>
      </c>
    </row>
    <row r="52" spans="1:44" x14ac:dyDescent="0.15">
      <c r="A52" s="247"/>
      <c r="AK52" s="318"/>
      <c r="AL52" s="319" t="s">
        <v>523</v>
      </c>
      <c r="AM52" s="320">
        <v>9037661</v>
      </c>
      <c r="AN52" s="321">
        <v>29061</v>
      </c>
      <c r="AO52" s="322">
        <v>18.5</v>
      </c>
      <c r="AP52" s="323">
        <v>24721</v>
      </c>
      <c r="AQ52" s="324">
        <v>-1.7</v>
      </c>
      <c r="AR52" s="325">
        <v>20.2</v>
      </c>
    </row>
    <row r="53" spans="1:44" x14ac:dyDescent="0.15">
      <c r="A53" s="247"/>
      <c r="AK53" s="303" t="s">
        <v>524</v>
      </c>
      <c r="AL53" s="304"/>
      <c r="AM53" s="312">
        <v>16111331</v>
      </c>
      <c r="AN53" s="313">
        <v>52008</v>
      </c>
      <c r="AO53" s="314">
        <v>6.6</v>
      </c>
      <c r="AP53" s="315">
        <v>40626</v>
      </c>
      <c r="AQ53" s="316">
        <v>-6.1</v>
      </c>
      <c r="AR53" s="317">
        <v>12.7</v>
      </c>
    </row>
    <row r="54" spans="1:44" x14ac:dyDescent="0.15">
      <c r="A54" s="247"/>
      <c r="AK54" s="318"/>
      <c r="AL54" s="319" t="s">
        <v>523</v>
      </c>
      <c r="AM54" s="320">
        <v>9651714</v>
      </c>
      <c r="AN54" s="321">
        <v>31156</v>
      </c>
      <c r="AO54" s="322">
        <v>7.2</v>
      </c>
      <c r="AP54" s="323">
        <v>24279</v>
      </c>
      <c r="AQ54" s="324">
        <v>-1.8</v>
      </c>
      <c r="AR54" s="325">
        <v>9</v>
      </c>
    </row>
    <row r="55" spans="1:44" x14ac:dyDescent="0.15">
      <c r="A55" s="247"/>
      <c r="AK55" s="303" t="s">
        <v>525</v>
      </c>
      <c r="AL55" s="304"/>
      <c r="AM55" s="312">
        <v>18734257</v>
      </c>
      <c r="AN55" s="313">
        <v>60641</v>
      </c>
      <c r="AO55" s="314">
        <v>16.600000000000001</v>
      </c>
      <c r="AP55" s="315">
        <v>46133</v>
      </c>
      <c r="AQ55" s="316">
        <v>13.6</v>
      </c>
      <c r="AR55" s="317">
        <v>3</v>
      </c>
    </row>
    <row r="56" spans="1:44" x14ac:dyDescent="0.15">
      <c r="A56" s="247"/>
      <c r="AK56" s="318"/>
      <c r="AL56" s="319" t="s">
        <v>523</v>
      </c>
      <c r="AM56" s="320">
        <v>11609818</v>
      </c>
      <c r="AN56" s="321">
        <v>37580</v>
      </c>
      <c r="AO56" s="322">
        <v>20.6</v>
      </c>
      <c r="AP56" s="323">
        <v>27280</v>
      </c>
      <c r="AQ56" s="324">
        <v>12.4</v>
      </c>
      <c r="AR56" s="325">
        <v>8.1999999999999993</v>
      </c>
    </row>
    <row r="57" spans="1:44" x14ac:dyDescent="0.15">
      <c r="A57" s="247"/>
      <c r="AK57" s="303" t="s">
        <v>526</v>
      </c>
      <c r="AL57" s="304"/>
      <c r="AM57" s="312">
        <v>16375262</v>
      </c>
      <c r="AN57" s="313">
        <v>53258</v>
      </c>
      <c r="AO57" s="314">
        <v>-12.2</v>
      </c>
      <c r="AP57" s="315">
        <v>49174</v>
      </c>
      <c r="AQ57" s="316">
        <v>6.6</v>
      </c>
      <c r="AR57" s="317">
        <v>-18.8</v>
      </c>
    </row>
    <row r="58" spans="1:44" x14ac:dyDescent="0.15">
      <c r="A58" s="247"/>
      <c r="AK58" s="318"/>
      <c r="AL58" s="319" t="s">
        <v>523</v>
      </c>
      <c r="AM58" s="320">
        <v>14074001</v>
      </c>
      <c r="AN58" s="321">
        <v>45773</v>
      </c>
      <c r="AO58" s="322">
        <v>21.8</v>
      </c>
      <c r="AP58" s="323">
        <v>29896</v>
      </c>
      <c r="AQ58" s="324">
        <v>9.6</v>
      </c>
      <c r="AR58" s="325">
        <v>12.2</v>
      </c>
    </row>
    <row r="59" spans="1:44" x14ac:dyDescent="0.15">
      <c r="A59" s="247"/>
      <c r="AK59" s="303" t="s">
        <v>527</v>
      </c>
      <c r="AL59" s="304"/>
      <c r="AM59" s="312">
        <v>16984631</v>
      </c>
      <c r="AN59" s="313">
        <v>55523</v>
      </c>
      <c r="AO59" s="314">
        <v>4.3</v>
      </c>
      <c r="AP59" s="315">
        <v>50636</v>
      </c>
      <c r="AQ59" s="316">
        <v>3</v>
      </c>
      <c r="AR59" s="317">
        <v>1.3</v>
      </c>
    </row>
    <row r="60" spans="1:44" x14ac:dyDescent="0.15">
      <c r="A60" s="247"/>
      <c r="AK60" s="318"/>
      <c r="AL60" s="319" t="s">
        <v>523</v>
      </c>
      <c r="AM60" s="320">
        <v>12303850</v>
      </c>
      <c r="AN60" s="321">
        <v>40222</v>
      </c>
      <c r="AO60" s="322">
        <v>-12.1</v>
      </c>
      <c r="AP60" s="323">
        <v>31778</v>
      </c>
      <c r="AQ60" s="324">
        <v>6.3</v>
      </c>
      <c r="AR60" s="325">
        <v>-18.399999999999999</v>
      </c>
    </row>
    <row r="61" spans="1:44" x14ac:dyDescent="0.15">
      <c r="A61" s="247"/>
      <c r="AK61" s="303" t="s">
        <v>528</v>
      </c>
      <c r="AL61" s="326"/>
      <c r="AM61" s="312">
        <v>16674299</v>
      </c>
      <c r="AN61" s="313">
        <v>54039</v>
      </c>
      <c r="AO61" s="314">
        <v>11.6</v>
      </c>
      <c r="AP61" s="315">
        <v>45966</v>
      </c>
      <c r="AQ61" s="327">
        <v>2.2000000000000002</v>
      </c>
      <c r="AR61" s="317">
        <v>9.4</v>
      </c>
    </row>
    <row r="62" spans="1:44" x14ac:dyDescent="0.15">
      <c r="A62" s="247"/>
      <c r="AK62" s="318"/>
      <c r="AL62" s="319" t="s">
        <v>523</v>
      </c>
      <c r="AM62" s="320">
        <v>11335409</v>
      </c>
      <c r="AN62" s="321">
        <v>36758</v>
      </c>
      <c r="AO62" s="322">
        <v>11.2</v>
      </c>
      <c r="AP62" s="323">
        <v>27591</v>
      </c>
      <c r="AQ62" s="324">
        <v>5</v>
      </c>
      <c r="AR62" s="325">
        <v>6.2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RJmf6pKiY6m7rQCcefnJrtOd2AX3ec6uWURuy+67lLgyieFtcFUN8YV46MiIiGqtfK6fhysocvlsvgcqGcHjg==" saltValue="agBaZRqAVV41rrWT22YS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ageMargins left="0.59055118110236227" right="0" top="0.59055118110236227" bottom="0.59055118110236227" header="0.39370078740157483" footer="0.39370078740157483"/>
  <pageSetup paperSize="9" scale="56"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JXkmFh5upWXYY2BpknMcNbn2IwxdE55IAPlmeZHasSIOERb2Ww8rqvat5GZtbgEFIoR9dn8WIbRnvWhFqkYsjw==" saltValue="oM7We2U6W8uzsCWqCPq1iQ==" spinCount="100000" sheet="1" objects="1" scenarios="1"/>
  <dataConsolidate/>
  <phoneticPr fontId="2"/>
  <pageMargins left="0.59055118110236227" right="0" top="0.59055118110236227" bottom="0.59055118110236227" header="0.39370078740157483" footer="0.39370078740157483"/>
  <pageSetup paperSize="9" scale="35"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MWEzUW9KywDkIYA6p2I6rilc0/pTDl0tKZvA2vuUmlGemY5ZZMsxkxvuWV5IsYj+seLIiHBsiEE87gUn9bIPdA==" saltValue="o8lD75wpQ2N4yaxxYfBAoQ==" spinCount="100000" sheet="1" objects="1" scenarios="1"/>
  <dataConsolidate/>
  <phoneticPr fontId="2"/>
  <pageMargins left="0.59055118110236227" right="0" top="0.59055118110236227" bottom="0.59055118110236227" header="0.39370078740157483" footer="0.39370078740157483"/>
  <pageSetup paperSize="9" scale="35"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16.64</v>
      </c>
      <c r="G47" s="12">
        <v>15.93</v>
      </c>
      <c r="H47" s="12">
        <v>16.12</v>
      </c>
      <c r="I47" s="12">
        <v>12.72</v>
      </c>
      <c r="J47" s="13">
        <v>8.98</v>
      </c>
    </row>
    <row r="48" spans="2:10" ht="57.75" customHeight="1" x14ac:dyDescent="0.15">
      <c r="B48" s="14"/>
      <c r="C48" s="1128" t="s">
        <v>4</v>
      </c>
      <c r="D48" s="1128"/>
      <c r="E48" s="1129"/>
      <c r="F48" s="15">
        <v>0.08</v>
      </c>
      <c r="G48" s="16">
        <v>1.6</v>
      </c>
      <c r="H48" s="16">
        <v>0.11</v>
      </c>
      <c r="I48" s="16">
        <v>0.17</v>
      </c>
      <c r="J48" s="17">
        <v>0.54</v>
      </c>
    </row>
    <row r="49" spans="2:10" ht="57.75" customHeight="1" thickBot="1" x14ac:dyDescent="0.2">
      <c r="B49" s="18"/>
      <c r="C49" s="1130" t="s">
        <v>5</v>
      </c>
      <c r="D49" s="1130"/>
      <c r="E49" s="1131"/>
      <c r="F49" s="19" t="s">
        <v>535</v>
      </c>
      <c r="G49" s="20">
        <v>1.57</v>
      </c>
      <c r="H49" s="20" t="s">
        <v>536</v>
      </c>
      <c r="I49" s="20" t="s">
        <v>537</v>
      </c>
      <c r="J49" s="21" t="s">
        <v>537</v>
      </c>
    </row>
    <row r="50" spans="2:10" x14ac:dyDescent="0.15"/>
  </sheetData>
  <sheetProtection algorithmName="SHA-512" hashValue="+yiEDgLBlwu3mZJM8OnXMxWcBdBBLHzJm9BPkilp5cOMyWWBVhUYfLBfOWnknPmDWt1Vrrme3AMteq4G41oKlg==" saltValue="RaCOpag+3Yp4rIGW6ppnyA=="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9" scale="57"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2026-03-12T00:05:00Z</cp:lastPrinted>
  <dcterms:created xsi:type="dcterms:W3CDTF">2026-02-23T07:06:22Z</dcterms:created>
  <dcterms:modified xsi:type="dcterms:W3CDTF">2026-03-13T02:05:31Z</dcterms:modified>
  <cp:category/>
</cp:coreProperties>
</file>